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Arkusz1" sheetId="1" r:id="rId1"/>
  </sheets>
  <definedNames>
    <definedName name="_xlnm.Print_Area" localSheetId="0">'Arkusz1'!$A$1:$H$685</definedName>
    <definedName name="SSLink_0">#REF!</definedName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<sst xmlns="http://schemas.openxmlformats.org/spreadsheetml/2006/main" count="809" uniqueCount="168">
  <si>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</si>
  <si>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</si>
  <si>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</si>
  <si>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</si>
  <si>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</si>
  <si>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</si>
  <si>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</si>
  <si>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</si>
  <si>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</si>
  <si>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>Modernizacja oświetlenia ulicznego - opracowanie dokumentacji projektowej Gmina  Michałowice</t>
  </si>
  <si>
    <t xml:space="preserve">Budowa kanalizacji sanitarnej w ul.Kalinowej ,Nałkowskiej i Modrzejewskiej w Granicy. </t>
  </si>
  <si>
    <t>Modernizacja ul. Jodłowej w Granicy</t>
  </si>
  <si>
    <t xml:space="preserve">SUW Komorów  modernizacja- połączenie z Pęcicami( dok. Proj.) </t>
  </si>
  <si>
    <t>Przebudowa rowu U-1(dok-proj)</t>
  </si>
  <si>
    <t>Budowa ciągu pieszo-rowerowego Etap II I Reguły -Pęcice ul.Powstańców Warszawy</t>
  </si>
  <si>
    <t xml:space="preserve">Planowane nakłady finansowe w roku budżetowym 2008 </t>
  </si>
  <si>
    <t>Budowa sieci wodociągowej w ul. Żurawiej w Opaczy Kol.</t>
  </si>
  <si>
    <t>Budowa sieci wodociągowej w ul. Ireny w Komorowie</t>
  </si>
  <si>
    <t>Modernizacja ul. Okrężnej od Nowowiejskiej do Harcerskiej w Granicy</t>
  </si>
  <si>
    <t>Budowa gminnego przedszkola w Komorowie</t>
  </si>
  <si>
    <t xml:space="preserve">Budowa ogródka jordanowskiego w Nowej Wsi etap I </t>
  </si>
  <si>
    <t>Budowa zbiornika retencyjnego w dolinie rzeki Raszynki wraz z modernizacja rowów melioracyjnych (R 11, R 17)(dok. proj.)</t>
  </si>
  <si>
    <t xml:space="preserve">Budowa odwodnienia  Osiedle ,,Ostoja"przy udziale m. Pruszków (ulice: Berylowa, Bursztynowa, Jaspisowa, Koralowa, Kujawska, Mazurska, Mieczysława, Opalowa, Rubinowa, Ryszarda, Szmaragdowa, Topazowa, Turkusowa,Waldemara)-udział Gminy </t>
  </si>
  <si>
    <t>Budowa kanalizacji sanitarnej do budynku  w Pęcicach( majątek) i w  ul. Kamień Polny  w Pęcicach Małych</t>
  </si>
  <si>
    <t>Budowa kanalizacji sanitarnej w ul. Głównej w Granicy i sieci wodociągowej</t>
  </si>
  <si>
    <t>Modernizacja ul. Centralnej , Akacjowej i Różanej  w Opaczy</t>
  </si>
  <si>
    <t>Modernizacja ul.  Turkusowej  w Komorowie</t>
  </si>
  <si>
    <t>Budowa boisk w Pęcicach Małych</t>
  </si>
  <si>
    <t>Modernizacja ul.: Kasztanowej, Poniatowskiego w M-cach Wsi, Wesołej, 11 Listopada, Cichej, Regulskiej, Kolejowej, Topolowej w M-cach, Kuchy w Regułach.</t>
  </si>
  <si>
    <t>Modernizacja ul. Środkowej w Opaczy Kol.</t>
  </si>
  <si>
    <t>Modernizacja ul. Polnej , Bugaj, Turystycznej, Słonecznej  w Komorowie Wsi</t>
  </si>
  <si>
    <t>Opracowanie dok. projektowej dla dróg w ul.  Kurpińskiego, Sobieskiego, Zamojskiego, Wiejska, Chopina w Komorowie, Bez Nazwy w Komorowie Wsi, Różanej, Tulipanów, Miłej w Nowej Wsi.</t>
  </si>
  <si>
    <t>Budowa ogródka jordanowskiego przy przedszkolu w M-cach</t>
  </si>
  <si>
    <t>Odwodnienie ul.  Jesiennej w Nowej Wsi</t>
  </si>
  <si>
    <t>Modernizacja ul. Szerokiej w Granicy</t>
  </si>
  <si>
    <t>Budowa kanalizacji sanitarnej w ul. Miłej i Granicznej w Nowej Wsi</t>
  </si>
  <si>
    <t>Zakupy mienia komunalnego</t>
  </si>
  <si>
    <t>Budowa kanalizacji sanitarnej w ul. Janowskiego w Komorowie</t>
  </si>
  <si>
    <t>Budowa kanalizacji sanitarnej w ul. Przytorowej, Calineczki, Baśniowej i Małego Księcia w Regułach</t>
  </si>
  <si>
    <t>Budowa sieci wodociągowej w ul. Regulskiej od Kolejowej do nr 46 w  Michałowicach</t>
  </si>
  <si>
    <t>Budowa sieci wodociągowej w ul. Świerkowej (dok. proj.i wyk.)</t>
  </si>
  <si>
    <t>Modernizacja ul. Krótkiej i Orzeszkowej w Regułach</t>
  </si>
  <si>
    <t>Budowa ścieżki rowerowej w ul. M. Dąbrowskiej w Komorowie w porozumieniu z pow. pruszkowskim</t>
  </si>
  <si>
    <t>Modernizacja ul. w bok od Polnej w Opaczy Kol. i w ul. Klonowej w M-cach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</si>
  <si>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</si>
  <si>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</si>
  <si>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</si>
  <si>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</si>
  <si>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</si>
  <si>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</si>
  <si>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</si>
  <si>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</si>
  <si>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801-80114-6060</t>
  </si>
  <si>
    <t>801-80104-6050</t>
  </si>
  <si>
    <t>900-90004-6050</t>
  </si>
  <si>
    <t>921-92109-6050</t>
  </si>
  <si>
    <t>926-92605-6050</t>
  </si>
  <si>
    <t>Budowa parkingów  ul. Kuklińskiego-dok. proj i wyk.</t>
  </si>
  <si>
    <t>750-75023-6060</t>
  </si>
  <si>
    <t>754-75412-6060</t>
  </si>
  <si>
    <t>754-75416-6060</t>
  </si>
  <si>
    <t>900-90015-6050</t>
  </si>
  <si>
    <t xml:space="preserve">Rady Gminy Michałowice </t>
  </si>
  <si>
    <t>Budowa odwodnienia w ul. Targowej w Opaczy Małej - dok proj ( w porozumieniu z powiatem pruszkowskim)</t>
  </si>
  <si>
    <t>Zakupy inwestycyjne (zakup samochodów i sprzętu dla straży gminnej)</t>
  </si>
  <si>
    <t xml:space="preserve">Budowa kanalizacji sanitarnej w ul. Mokrej, Jasnej, Grabowej w Opaczy Kol. I Opaczy Małej </t>
  </si>
  <si>
    <t>Kan. sanit wsch. cz. Gminy (dok. proj. i wyk.) budowa w ul. Szarej, Kasztanowej, Poniatowskiego M-ce, M-ce Wieś oraz w ul. bocznej od Kasztanowej</t>
  </si>
  <si>
    <t>Budowa kanalizacji sanitarnej do budynku w Pęcicach ( majątek) i w ul. Kamień Polny</t>
  </si>
  <si>
    <t>Kana. Sanit. wsch. cz. Gminy ( dok. proj. i wyk) w ul. Centralnej w Opaczy Kol. Odejścia od ul. Centralnej i Ryżowej</t>
  </si>
  <si>
    <t>Budowa kanalizacji i wodociągu w ul. Głównej w Nowej Wsi</t>
  </si>
  <si>
    <t>851-85121-6050</t>
  </si>
  <si>
    <t xml:space="preserve">Zakupy inwestycyjne (dofinansowanie zakupu wozu stażackieg odla OSP Nowa Wieś) </t>
  </si>
  <si>
    <t>Remont  parkingu przy ul. Turystycznej w Granicy</t>
  </si>
  <si>
    <t xml:space="preserve">Modernizacja ul. Bodycha w Regułach i Opaczy Kol.(dok. proj.) </t>
  </si>
  <si>
    <t>Modernizacja oświetlenia w  ul: Jałowcowej, Targowej,  w Opaczy,Mokrej w Opaczy Kol.,Św. Kazimierza w M-cach, Orzeszkowej, Baczyńskiego w Regułach, Komorowskiej w Pęcicach Małych, Ks. Woźniaka i Parkowej w Suchym Lesie, Zamojskiego, Sienkiewicza, Sportowej w Komorowie, Malczewskiego, Wyspiańskiego, Filmowej w Granicy, Wandy, Heleny, Stokrotek, Jaśminowej i Głównej w Nowej Wsi.</t>
  </si>
  <si>
    <t xml:space="preserve">Dofinansowanie zakupu pojazdu osobowego oznakowanego dla Komisariatu Policji w Michałowicach </t>
  </si>
  <si>
    <t>Załącznik Nr 4</t>
  </si>
  <si>
    <t xml:space="preserve">Budowa kanalizacji sanitarnej wraz z niezbędną infrastrukturą w Wąskiej, Rodzinnej, Sokołowskiej w Sokołowie , Pęcicach etap I </t>
  </si>
  <si>
    <t xml:space="preserve">Zakupy inwestycyjne ZOEAS (zakup sprzętu komputerowego i biurowego)   </t>
  </si>
  <si>
    <t>Budowa sieci wodociągowej w ul. Wandy w Nowej Wsi</t>
  </si>
  <si>
    <t xml:space="preserve">Zakupy inwestycyjne Urzędu Gminy (zakup sam. osobowego, sprzętu biurowego). </t>
  </si>
  <si>
    <t>754-75404-6170</t>
  </si>
  <si>
    <t xml:space="preserve">plan na 2008 rok </t>
  </si>
  <si>
    <t xml:space="preserve">zwiększenia </t>
  </si>
  <si>
    <t xml:space="preserve">plan po zmianach </t>
  </si>
  <si>
    <t>zmiany w tym:</t>
  </si>
  <si>
    <t>zmniejszenia</t>
  </si>
  <si>
    <t xml:space="preserve">Budowa kanalizacji sanitarnej w ul. Pruszkowskiej, Poprzecznej Skośnej, Kochanowskiego, Podleśnej  w Granicy. </t>
  </si>
  <si>
    <t>Budowa sieci wodociągowej w ul Kuklińskiego , Żwirki ,Wigury i w bok od Jesionowej  w M-cach</t>
  </si>
  <si>
    <t>Budowa sieci wodociągowej w ul.  Mokrej  w Opaczy Kol.</t>
  </si>
  <si>
    <t>Sieć wodociągowa na terenie Gminy (obsługa geodoezyjna, opracowanie dok. proj)</t>
  </si>
  <si>
    <t>Budowa kanalizacji sanitarnej wraz z wodociągiem w ul. Słonecznej, Rzemieślniczej</t>
  </si>
  <si>
    <t>Budowa kanalizacji sanitarnej w ul. Gościnnej, Sabały, Dębowej w Granicy, Granickiej, Ciszy Leśnej i budowa przykanalików sanitarnych w ul. gdzie kanalizacja została wybudowana w latach ubiegłych</t>
  </si>
  <si>
    <t>Budowa przykanalików sanitarnych w ulicach gdzie kanalizacja sanitarne została wybudowana w latach ubiegłych  w ul. Centralnej</t>
  </si>
  <si>
    <t>Budowa sieci wodociągowej w ul. Jasnej i Grabowej w Opaczy Kol.</t>
  </si>
  <si>
    <t>Budowa sieci wodociągowej  w bok od Jesionowej, Kuklińskiego, Żwirki i Wigury w M-cach</t>
  </si>
  <si>
    <t>Modernizacja ul. Leśnej w Pęcicach Małych</t>
  </si>
  <si>
    <t xml:space="preserve">Modernizacja ul. Warszawskiej ( strona północna i południowa) w Granicy </t>
  </si>
  <si>
    <t>Modernizacja ul. Ireny i Podhalańskiej w Komorowie.(udział Gminy M-ce)</t>
  </si>
  <si>
    <t>Opracowanie dok. proj. dla ulic objętych planem WPI na rok  2008 oraz rozliczenie dok. drogowej wykonanej w  2007r</t>
  </si>
  <si>
    <t xml:space="preserve">Budowa Alei Jana Pawła II w Komorowie </t>
  </si>
  <si>
    <t>Odwodnienie na terenie Gminy( dok. proj. i wyk)</t>
  </si>
  <si>
    <t>Budowa budynku Urzędu Gminy wraz z infrastrukturą techniczną(koncepcja, dok proj i wyk)</t>
  </si>
  <si>
    <t>750-75023-6050</t>
  </si>
  <si>
    <t>Budowa zespołu szkolno-przeszkolnego w Regułach(dok proj)</t>
  </si>
  <si>
    <t>Zakupy inwestycyjne GOPS (zakup sprzętu komputerowego i biurowego)</t>
  </si>
  <si>
    <t>852-85219-6060</t>
  </si>
  <si>
    <t>Budowa i adaptacja budynku przy ul. Wiejskiej na potrzeby mieszkańców Komorowa Wsi i Komorowa</t>
  </si>
  <si>
    <t>Budowa ogródka jordanowskiego w Komorowie Wsi</t>
  </si>
  <si>
    <t>Budowa sieci wodociągowej w ul. Tęczowej Komorów Wieś</t>
  </si>
  <si>
    <t>32a</t>
  </si>
  <si>
    <t>Modernizacja ul. Jesiennej, Miłej i Gwiaździstej w Nowej Wsi</t>
  </si>
  <si>
    <t>32b</t>
  </si>
  <si>
    <t>Modernizacja ul. Jaśminowej, Różanej, Tulipanów, Granicznej i Słonecznej w Nowej Wsi</t>
  </si>
  <si>
    <t>,,Ochrona środowiska ludzkiego poprzez budowę sytemu kanalizacji sanitarnej w Gminie Michałowice " w ulicach: Komorowskiej, Kuropatwy, Bażantów, Leśnej, Przepiórki w Pęcicach Małych."</t>
  </si>
  <si>
    <t>,,Ochrona środowiska ludzkiego poprzez budowę sytemu kanalizacji sanitarnej w Gminie Michałowice " w ulicach: Parkowej w Pęcicach Małych, Ks. Woźniaka w Suchym Lesie"</t>
  </si>
  <si>
    <t>,,Ochrona środowiska ludzkiego poprzez budowę sytemu kanalizacji sanitarnej w Gminie Michałowice " w ul. Kasztanowej w M-cach Wsi."</t>
  </si>
  <si>
    <t>2a</t>
  </si>
  <si>
    <t>2b</t>
  </si>
  <si>
    <t>2c</t>
  </si>
  <si>
    <t>Modernizacja ul. Parkowej, Sportowej, 3 Maja, Kościuszki, Mickiewicza, Partyzantów, Wojska Polskiego, Rumuńskiej, Żytniej, Ks. Popiełuszki, Raszyńskiej, Lotniczej, Kwiatowej w M-cach</t>
  </si>
  <si>
    <t>Modernizacja ul. Kamień Polny, Przepiórki, Ks. Wożniaka, Leśnej, Brzozowej w Pęcicach Małych</t>
  </si>
  <si>
    <t>Rozbudowa i modernizacja przedszkola w Nowej Wsi</t>
  </si>
  <si>
    <t>39a</t>
  </si>
  <si>
    <t>39b</t>
  </si>
  <si>
    <t>,,Promowanie zdrowego trybu życia wśród dzieci i młodzieży w Gminie Michałowice poprze budowę otwartych stref rekreacji" w Regułach (strefa rekreacji w Regułach)</t>
  </si>
  <si>
    <t>Budowa chodnika w ul. Armii Krajowej (dok)</t>
  </si>
  <si>
    <t>Budowa kanalizacji sanitarnej w ul. Dębowej w Komorowie-Granicy.</t>
  </si>
  <si>
    <t>6a</t>
  </si>
  <si>
    <t>Budowa ścieżki rowerowej w ul. Parkowej w Pęcicach - Pęcicach Małych (dok)</t>
  </si>
  <si>
    <t>Budowa lodowiska w Komorowie</t>
  </si>
  <si>
    <t>13a</t>
  </si>
  <si>
    <t>19a</t>
  </si>
  <si>
    <t>Zagospodarowanie terenu przy ul Kraszewskiego w Komorowe (utworzenie terenów zieleni)</t>
  </si>
  <si>
    <t>Budowa kanalizacji sanitarnej w ul. Jałowcowej w Opaczy Małej (dok. proj.)</t>
  </si>
  <si>
    <t>Modernizacja budynku  Ośrodka Zdrowia M-ce</t>
  </si>
  <si>
    <t>Opracowanie dok. projektowej dla dróg w ul. Kasztanowej, Ks. Poniatowskiego w M-cach Wsi, Wesołej , 11 Listopada Al.. Topolowej, Szkolnej, Cichej , Regulskiej w M-cach, Kuchy, Granicznej w Regułach.</t>
  </si>
  <si>
    <t xml:space="preserve">Zdania kontynuowane plan po zmianach </t>
  </si>
  <si>
    <t xml:space="preserve">Zdania rozpoczynane plan po zmianach </t>
  </si>
  <si>
    <t xml:space="preserve">Zdania rozpoczynane plan na 2008 rok </t>
  </si>
  <si>
    <t xml:space="preserve">Zdania kontynuowane plan na 2008 rok </t>
  </si>
  <si>
    <t xml:space="preserve">Ogółem zdania inwestycyjne plan na 2008 rok </t>
  </si>
  <si>
    <t xml:space="preserve">Ogółem zdania inwestycyjne plan po zmianach </t>
  </si>
  <si>
    <t>(w złotych)</t>
  </si>
  <si>
    <t>Budowa kanalizacji sanitarnej w ul. Gościnnej , Sabały, Dębowej  w Granicy , Granickiej , Ciszy Leśnej w Komorowie-Granicy (ul. Dębową wydziela się do poz. 6a)</t>
  </si>
  <si>
    <t>Budowa kanalizacji sanitarnej w ul. Słonecznej, Polnej, Wrzosowej, Kaliszany, Różanej,Stara Droga , Tęczowa   w Komorowie Wsi etap I (ul. Wrzosową, Różaną wydziela się do poz. 7a)</t>
  </si>
  <si>
    <t>Budowa kanalizacji sanitarnej w Wrzosowej, Różanej w Komorowie Wsi</t>
  </si>
  <si>
    <t>7a</t>
  </si>
  <si>
    <t>Modernizacja ul. Jesiennej i Polnej, Kamelskiego, Jaśminowej, Miłej, Gwiaździstej, Różanej, Tulipanów, Granicznej, Wspólnej i Słonecznej w Nowej Wsi (ul.Jesienną, Miłą i Gwiaździstą wydziela się do poz. 32a oraz Jaśminową, Różaną, Tulipanów, Graniczną i Słoneczną do poz. 32b)</t>
  </si>
  <si>
    <t>,,Ochrona środowiska ludzkiego poprzez budowę sytemu kanalizacji sanitarnej w Gminie Michałowice " w ulicach: Czystej, Borowskiego w Opaczy Małej, Środkowej w Opaczy Kol., Komorowskiej, Kuropatwy, Bażantów, Leśnej, Parkowej, Przepiórki w Pęcicach Małych, Ks. Woźniaka w Suchym Lesie, Kasztanowej w M-cha Wsi (ul. Komorowską, Kuropatwy, Bażantów, Leśną, Przepiórki wydsziela się do poz. 2a oraz ul. Parkową w Pęcicach Małych i ul. Ks. Woźniaka w Suchym Lesie do poz 2b, natomiast ul. Kasztanową w M -cach Wsi do poz. 2c)</t>
  </si>
  <si>
    <t>Modernizacja ul. Słowackiego, Parkowej, Sportowej, 3Maja, Kościuszki, Mickiewicza, Partyzantów, Ogrodowej, Woj.. Polskiego, Rumuńskiej, Żytniej, Ks. Popiełuszki, Raszyńskiej w M-cach (ul. Parkową, Sportową, 3Maja, Kościuszki, Mickiewicza, Partyzantów, Woj. Polskiego, Rumuńską, Żytnią, Ks. Popiełuszki i Raszyńską wydziela się do poz. 13a oraz do poz. 13a dopisuje się ul. Lotniczą i Kwiatową)</t>
  </si>
  <si>
    <t xml:space="preserve">Modernizacja ul. Dzikiej, Konopnickiej, Kamień Polny, Przepiórki, Ks. Wożniaka, Leśnej w Pęcicach Małych (ul. Kamień Polny, Przepiórki, Ks. Woźniaka, Leśną wydziela się do poz. 19a oraz do poz. 19a dopisuje się ul. Brzozową) </t>
  </si>
  <si>
    <t>Modernizacja ul.  Kurpińskiego, Sobieskiego, Zamojskiego, Chopina, Wiejskiej, Kotońskiego, Leśnej, Ks. Skorupki, Moniuszki, Poniatowskiego w Komorowie - dopisuje się ul. Kraszewskiego.</t>
  </si>
  <si>
    <t>Budowa świetlicy wiejskiej w Opaczy Kol. wraz z zagospodarowaniem terenu przyległego</t>
  </si>
  <si>
    <t>,,Promowanie zdrowego trybu życia wśród dzieci i młodzieży w Gminie Michałowice poprze budowę otwartych stref rekreacji" w parku w Michałowicach ( strefa rekreacji w Michałowicach), przy Zalewie w Komorowie Wsi (strefa rekreacji przy zalewie), przy ul. Kolejowej w Komorowie (sterfa rekreacji przy ul. Kolejowej w Komorowie), w Regułach (strefa rekreacji w Regułach) - strefę rekreacji przy zalewie i strefę rekreacji przy ul. Kolejowej w Komorowie wydziela się do poz. 39a, natomiast strefę rekreacji w Regułach do poz. 39b</t>
  </si>
  <si>
    <t>Modernizacja ul. Zachodniej w Opaczy Kol.</t>
  </si>
  <si>
    <t>801-80101-6060</t>
  </si>
  <si>
    <t>Zakupy inwestycyjne - Szkoła Podstawowa w Komowie zakup kserokopiarki</t>
  </si>
  <si>
    <t>Dokonać zmian w planie zadań inwestycyjnych w roku budżetowym 2008 stanowiącym załącznik nr 4 do Uchwały Rady Gminy Michałowice Nr XVII/105/2008 z 31 stycznia 2008 r. w sprawie uchwalenia budżetu Gminy Michałowice na  2008 rok w sposób następujący:</t>
  </si>
  <si>
    <t>Budowa przykanalików sanitarnych w ulicach gdzie kanalizacja sanitarna została wybudowana w latach ubiegłych</t>
  </si>
  <si>
    <r>
      <t xml:space="preserve">Opracowanie koncepcji kanalizacji, wykonanie ekspertyz, badań </t>
    </r>
    <r>
      <rPr>
        <b/>
        <i/>
        <sz val="12"/>
        <rFont val="Times New Roman CE"/>
        <family val="0"/>
      </rPr>
      <t>dopisać</t>
    </r>
    <r>
      <rPr>
        <b/>
        <sz val="12"/>
        <rFont val="Times New Roman CE"/>
        <family val="0"/>
      </rPr>
      <t xml:space="preserve"> i modernizacja sieci gazowych</t>
    </r>
  </si>
  <si>
    <t>39c</t>
  </si>
  <si>
    <t>,,Promowanie zdrowego trybu życia wśród dzieci i młodzieży w Gminie Michałowice poprze budowę otwartych stref rekreacji" przy Zalewie w Komorowie Wsi (strefa rekreacji przy zalewie)</t>
  </si>
  <si>
    <t>,,Promowanie zdrowego trybu życia wśród dzieci i młodzieży w Gminie Michałowice poprze budowę otwartych stref rekreacji" przy ul. Kolejowej w Komorowie (strefa rekreacji przy ul. Kolejowej w Komorowie)</t>
  </si>
  <si>
    <t>Budowa przejść wyniesionych w ul. Pruszkowskiej w Komorowie-Granicy i Turystycznej w Komorowie Wsi</t>
  </si>
  <si>
    <t>Modernizacja ul. Bursztynowej w Komorowie - dopisuje się ul. Topazową i Koralową</t>
  </si>
  <si>
    <t>do Uchwały Nr  XX/125/2008</t>
  </si>
  <si>
    <t>z dnia 25 czerwca 2008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</si>
</sst>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</numFmts>
  <fonts count="13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06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 vertical="top"/>
    </xf>
    <xf numFmtId="6" fontId="7" fillId="0" borderId="0" xfId="0" applyFont="1" applyBorder="1" applyAlignment="1">
      <alignment horizontal="center" vertical="top"/>
    </xf>
    <xf numFmtId="6" fontId="7" fillId="0" borderId="0" xfId="0" applyFont="1" applyAlignment="1">
      <alignment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8" fillId="0" borderId="0" xfId="0" applyFont="1" applyBorder="1" applyAlignment="1">
      <alignment vertical="top"/>
    </xf>
    <xf numFmtId="6" fontId="7" fillId="0" borderId="1" xfId="0" applyFont="1" applyBorder="1" applyAlignment="1">
      <alignment horizontal="center" vertical="top"/>
    </xf>
    <xf numFmtId="6" fontId="7" fillId="0" borderId="1" xfId="0" applyFont="1" applyBorder="1" applyAlignment="1">
      <alignment vertical="top"/>
    </xf>
    <xf numFmtId="6" fontId="7" fillId="0" borderId="2" xfId="0" applyFont="1" applyBorder="1" applyAlignment="1">
      <alignment vertical="top"/>
    </xf>
    <xf numFmtId="6" fontId="7" fillId="0" borderId="3" xfId="0" applyFont="1" applyBorder="1" applyAlignment="1">
      <alignment vertical="top"/>
    </xf>
    <xf numFmtId="169" fontId="7" fillId="0" borderId="1" xfId="0" applyNumberFormat="1" applyFont="1" applyBorder="1" applyAlignment="1">
      <alignment horizontal="center" vertical="top"/>
    </xf>
    <xf numFmtId="169" fontId="7" fillId="0" borderId="2" xfId="0" applyNumberFormat="1" applyFont="1" applyBorder="1" applyAlignment="1">
      <alignment horizontal="center" vertical="top"/>
    </xf>
    <xf numFmtId="169" fontId="7" fillId="0" borderId="3" xfId="0" applyNumberFormat="1" applyFont="1" applyBorder="1" applyAlignment="1">
      <alignment horizontal="center" vertical="top"/>
    </xf>
    <xf numFmtId="6" fontId="8" fillId="0" borderId="1" xfId="0" applyFont="1" applyBorder="1" applyAlignment="1">
      <alignment horizontal="center" vertical="top"/>
    </xf>
    <xf numFmtId="168" fontId="7" fillId="0" borderId="1" xfId="0" applyNumberFormat="1" applyFont="1" applyBorder="1" applyAlignment="1">
      <alignment vertical="top"/>
    </xf>
    <xf numFmtId="168" fontId="8" fillId="0" borderId="2" xfId="0" applyNumberFormat="1" applyFont="1" applyBorder="1" applyAlignment="1">
      <alignment vertical="top"/>
    </xf>
    <xf numFmtId="6" fontId="9" fillId="0" borderId="1" xfId="0" applyFont="1" applyBorder="1" applyAlignment="1">
      <alignment vertical="top"/>
    </xf>
    <xf numFmtId="168" fontId="7" fillId="0" borderId="4" xfId="0" applyNumberFormat="1" applyFont="1" applyBorder="1" applyAlignment="1">
      <alignment vertical="top"/>
    </xf>
    <xf numFmtId="6" fontId="7" fillId="0" borderId="5" xfId="0" applyFont="1" applyBorder="1" applyAlignment="1">
      <alignment/>
    </xf>
    <xf numFmtId="168" fontId="7" fillId="0" borderId="6" xfId="0" applyNumberFormat="1" applyFont="1" applyBorder="1" applyAlignment="1">
      <alignment vertical="top"/>
    </xf>
    <xf numFmtId="168" fontId="7" fillId="0" borderId="1" xfId="0" applyNumberFormat="1" applyFont="1" applyBorder="1" applyAlignment="1">
      <alignment vertical="top"/>
    </xf>
    <xf numFmtId="168" fontId="8" fillId="0" borderId="2" xfId="0" applyNumberFormat="1" applyFont="1" applyBorder="1" applyAlignment="1">
      <alignment vertical="top"/>
    </xf>
    <xf numFmtId="6" fontId="7" fillId="0" borderId="1" xfId="0" applyFont="1" applyBorder="1" applyAlignment="1">
      <alignment horizontal="center" vertical="top"/>
    </xf>
    <xf numFmtId="6" fontId="7" fillId="0" borderId="0" xfId="0" applyFont="1" applyAlignment="1">
      <alignment/>
    </xf>
    <xf numFmtId="168" fontId="10" fillId="0" borderId="6" xfId="0" applyNumberFormat="1" applyFont="1" applyBorder="1" applyAlignment="1">
      <alignment vertical="top"/>
    </xf>
    <xf numFmtId="6" fontId="10" fillId="0" borderId="0" xfId="0" applyFont="1" applyAlignment="1">
      <alignment/>
    </xf>
    <xf numFmtId="168" fontId="7" fillId="0" borderId="6" xfId="0" applyNumberFormat="1" applyFont="1" applyBorder="1" applyAlignment="1">
      <alignment vertical="top"/>
    </xf>
    <xf numFmtId="6" fontId="8" fillId="0" borderId="0" xfId="0" applyFont="1" applyAlignment="1">
      <alignment/>
    </xf>
    <xf numFmtId="168" fontId="10" fillId="0" borderId="1" xfId="0" applyNumberFormat="1" applyFont="1" applyBorder="1" applyAlignment="1">
      <alignment vertical="top"/>
    </xf>
    <xf numFmtId="168" fontId="9" fillId="0" borderId="1" xfId="0" applyNumberFormat="1" applyFont="1" applyBorder="1" applyAlignment="1">
      <alignment vertical="top"/>
    </xf>
    <xf numFmtId="168" fontId="10" fillId="0" borderId="3" xfId="0" applyNumberFormat="1" applyFont="1" applyBorder="1" applyAlignment="1">
      <alignment vertical="top"/>
    </xf>
    <xf numFmtId="168" fontId="10" fillId="0" borderId="7" xfId="0" applyNumberFormat="1" applyFont="1" applyBorder="1" applyAlignment="1">
      <alignment vertical="top"/>
    </xf>
    <xf numFmtId="6" fontId="7" fillId="0" borderId="1" xfId="0" applyFont="1" applyBorder="1" applyAlignment="1">
      <alignment horizontal="center" vertical="center" wrapText="1"/>
    </xf>
    <xf numFmtId="6" fontId="7" fillId="0" borderId="1" xfId="0" applyFont="1" applyBorder="1" applyAlignment="1">
      <alignment vertical="center" wrapText="1"/>
    </xf>
    <xf numFmtId="168" fontId="9" fillId="0" borderId="3" xfId="0" applyNumberFormat="1" applyFont="1" applyBorder="1" applyAlignment="1">
      <alignment vertical="top"/>
    </xf>
    <xf numFmtId="6" fontId="9" fillId="0" borderId="1" xfId="0" applyFont="1" applyBorder="1" applyAlignment="1">
      <alignment horizontal="center" vertical="top"/>
    </xf>
    <xf numFmtId="168" fontId="9" fillId="0" borderId="4" xfId="0" applyNumberFormat="1" applyFont="1" applyBorder="1" applyAlignment="1">
      <alignment vertical="top"/>
    </xf>
    <xf numFmtId="6" fontId="9" fillId="0" borderId="0" xfId="0" applyFont="1" applyAlignment="1">
      <alignment/>
    </xf>
    <xf numFmtId="6" fontId="8" fillId="0" borderId="6" xfId="0" applyFont="1" applyBorder="1" applyAlignment="1">
      <alignment vertical="top" wrapText="1"/>
    </xf>
    <xf numFmtId="6" fontId="8" fillId="0" borderId="1" xfId="0" applyFont="1" applyBorder="1" applyAlignment="1">
      <alignment vertical="top" wrapText="1"/>
    </xf>
    <xf numFmtId="6" fontId="10" fillId="0" borderId="1" xfId="0" applyFont="1" applyBorder="1" applyAlignment="1">
      <alignment vertical="top" wrapText="1"/>
    </xf>
    <xf numFmtId="168" fontId="10" fillId="0" borderId="4" xfId="0" applyNumberFormat="1" applyFont="1" applyBorder="1" applyAlignment="1">
      <alignment vertical="top"/>
    </xf>
    <xf numFmtId="6" fontId="8" fillId="0" borderId="4" xfId="0" applyFont="1" applyBorder="1" applyAlignment="1">
      <alignment vertical="top" wrapText="1"/>
    </xf>
    <xf numFmtId="6" fontId="8" fillId="2" borderId="1" xfId="0" applyFont="1" applyFill="1" applyBorder="1" applyAlignment="1">
      <alignment vertical="top" wrapText="1"/>
    </xf>
    <xf numFmtId="6" fontId="7" fillId="2" borderId="1" xfId="0" applyFont="1" applyFill="1" applyBorder="1" applyAlignment="1">
      <alignment horizontal="center" vertical="top"/>
    </xf>
    <xf numFmtId="168" fontId="8" fillId="2" borderId="2" xfId="0" applyNumberFormat="1" applyFont="1" applyFill="1" applyBorder="1" applyAlignment="1">
      <alignment vertical="top"/>
    </xf>
    <xf numFmtId="168" fontId="10" fillId="2" borderId="1" xfId="0" applyNumberFormat="1" applyFont="1" applyFill="1" applyBorder="1" applyAlignment="1">
      <alignment vertical="top"/>
    </xf>
    <xf numFmtId="6" fontId="8" fillId="3" borderId="6" xfId="0" applyFont="1" applyFill="1" applyBorder="1" applyAlignment="1">
      <alignment vertical="top" wrapText="1"/>
    </xf>
    <xf numFmtId="6" fontId="7" fillId="3" borderId="1" xfId="0" applyFont="1" applyFill="1" applyBorder="1" applyAlignment="1">
      <alignment horizontal="center" vertical="top"/>
    </xf>
    <xf numFmtId="6" fontId="8" fillId="0" borderId="1" xfId="0" applyFont="1" applyFill="1" applyBorder="1" applyAlignment="1">
      <alignment vertical="top" wrapText="1"/>
    </xf>
    <xf numFmtId="6" fontId="7" fillId="0" borderId="1" xfId="0" applyFont="1" applyFill="1" applyBorder="1" applyAlignment="1">
      <alignment horizontal="center" vertical="top"/>
    </xf>
    <xf numFmtId="168" fontId="10" fillId="0" borderId="1" xfId="0" applyNumberFormat="1" applyFont="1" applyFill="1" applyBorder="1" applyAlignment="1">
      <alignment vertical="top"/>
    </xf>
    <xf numFmtId="6" fontId="8" fillId="0" borderId="4" xfId="0" applyFont="1" applyFill="1" applyBorder="1" applyAlignment="1">
      <alignment vertical="top" wrapText="1"/>
    </xf>
    <xf numFmtId="168" fontId="10" fillId="0" borderId="8" xfId="0" applyNumberFormat="1" applyFont="1" applyFill="1" applyBorder="1" applyAlignment="1">
      <alignment vertical="top"/>
    </xf>
    <xf numFmtId="1" fontId="7" fillId="0" borderId="2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8" fillId="2" borderId="2" xfId="0" applyNumberFormat="1" applyFont="1" applyFill="1" applyBorder="1" applyAlignment="1">
      <alignment horizontal="center" vertical="top"/>
    </xf>
    <xf numFmtId="168" fontId="10" fillId="2" borderId="3" xfId="0" applyNumberFormat="1" applyFont="1" applyFill="1" applyBorder="1" applyAlignment="1">
      <alignment vertical="top"/>
    </xf>
    <xf numFmtId="1" fontId="9" fillId="0" borderId="2" xfId="0" applyNumberFormat="1" applyFont="1" applyBorder="1" applyAlignment="1">
      <alignment horizontal="center" vertical="top"/>
    </xf>
    <xf numFmtId="1" fontId="9" fillId="2" borderId="2" xfId="0" applyNumberFormat="1" applyFont="1" applyFill="1" applyBorder="1" applyAlignment="1">
      <alignment horizontal="center" vertical="top"/>
    </xf>
    <xf numFmtId="168" fontId="10" fillId="0" borderId="3" xfId="0" applyNumberFormat="1" applyFont="1" applyFill="1" applyBorder="1" applyAlignment="1">
      <alignment vertical="top"/>
    </xf>
    <xf numFmtId="168" fontId="10" fillId="0" borderId="7" xfId="0" applyNumberFormat="1" applyFont="1" applyFill="1" applyBorder="1" applyAlignment="1">
      <alignment vertical="top"/>
    </xf>
    <xf numFmtId="6" fontId="8" fillId="0" borderId="4" xfId="0" applyFont="1" applyBorder="1" applyAlignment="1">
      <alignment horizontal="left" vertical="top" wrapText="1"/>
    </xf>
    <xf numFmtId="6" fontId="8" fillId="0" borderId="1" xfId="0" applyFont="1" applyBorder="1" applyAlignment="1">
      <alignment horizontal="left" vertical="top" wrapText="1"/>
    </xf>
    <xf numFmtId="6" fontId="8" fillId="0" borderId="6" xfId="0" applyFont="1" applyBorder="1" applyAlignment="1">
      <alignment horizontal="left" vertical="top" wrapText="1"/>
    </xf>
    <xf numFmtId="6" fontId="7" fillId="0" borderId="0" xfId="0" applyFont="1" applyFill="1" applyAlignment="1">
      <alignment/>
    </xf>
    <xf numFmtId="168" fontId="8" fillId="0" borderId="2" xfId="0" applyNumberFormat="1" applyFont="1" applyFill="1" applyBorder="1" applyAlignment="1">
      <alignment vertical="top"/>
    </xf>
    <xf numFmtId="168" fontId="10" fillId="0" borderId="9" xfId="0" applyNumberFormat="1" applyFont="1" applyFill="1" applyBorder="1" applyAlignment="1">
      <alignment vertical="top"/>
    </xf>
    <xf numFmtId="6" fontId="9" fillId="0" borderId="1" xfId="0" applyFont="1" applyBorder="1" applyAlignment="1">
      <alignment horizontal="center" vertical="top" wrapText="1"/>
    </xf>
    <xf numFmtId="6" fontId="8" fillId="2" borderId="1" xfId="0" applyFont="1" applyFill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/>
    </xf>
    <xf numFmtId="6" fontId="8" fillId="0" borderId="1" xfId="0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38" fontId="9" fillId="0" borderId="1" xfId="0" applyNumberFormat="1" applyFont="1" applyBorder="1" applyAlignment="1">
      <alignment vertical="top"/>
    </xf>
    <xf numFmtId="168" fontId="8" fillId="2" borderId="1" xfId="0" applyNumberFormat="1" applyFont="1" applyFill="1" applyBorder="1" applyAlignment="1">
      <alignment vertical="top"/>
    </xf>
    <xf numFmtId="168" fontId="9" fillId="2" borderId="3" xfId="0" applyNumberFormat="1" applyFont="1" applyFill="1" applyBorder="1" applyAlignment="1">
      <alignment vertical="top"/>
    </xf>
    <xf numFmtId="6" fontId="11" fillId="0" borderId="0" xfId="0" applyFont="1" applyBorder="1" applyAlignment="1">
      <alignment/>
    </xf>
    <xf numFmtId="1" fontId="8" fillId="0" borderId="2" xfId="0" applyNumberFormat="1" applyFont="1" applyFill="1" applyBorder="1" applyAlignment="1">
      <alignment horizontal="center" vertical="top"/>
    </xf>
    <xf numFmtId="6" fontId="8" fillId="0" borderId="0" xfId="0" applyFont="1" applyFill="1" applyBorder="1" applyAlignment="1">
      <alignment vertical="top" wrapText="1"/>
    </xf>
    <xf numFmtId="6" fontId="7" fillId="0" borderId="0" xfId="0" applyFont="1" applyAlignment="1">
      <alignment/>
    </xf>
    <xf numFmtId="6" fontId="8" fillId="0" borderId="11" xfId="0" applyFont="1" applyBorder="1" applyAlignment="1">
      <alignment horizontal="center" vertical="top"/>
    </xf>
    <xf numFmtId="6" fontId="8" fillId="0" borderId="12" xfId="0" applyFont="1" applyBorder="1" applyAlignment="1">
      <alignment horizontal="center" vertical="top"/>
    </xf>
    <xf numFmtId="1" fontId="7" fillId="0" borderId="10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6" fontId="7" fillId="0" borderId="6" xfId="0" applyFont="1" applyBorder="1" applyAlignment="1">
      <alignment horizontal="center" vertical="center"/>
    </xf>
    <xf numFmtId="6" fontId="7" fillId="0" borderId="14" xfId="0" applyFont="1" applyBorder="1" applyAlignment="1">
      <alignment horizontal="center" vertical="center"/>
    </xf>
    <xf numFmtId="6" fontId="7" fillId="0" borderId="1" xfId="0" applyFont="1" applyBorder="1" applyAlignment="1">
      <alignment horizontal="center" vertical="center" wrapText="1"/>
    </xf>
    <xf numFmtId="6" fontId="7" fillId="0" borderId="1" xfId="0" applyFont="1" applyBorder="1" applyAlignment="1">
      <alignment horizontal="center" vertical="center"/>
    </xf>
    <xf numFmtId="6" fontId="8" fillId="0" borderId="0" xfId="0" applyFont="1" applyAlignment="1">
      <alignment/>
    </xf>
    <xf numFmtId="6" fontId="7" fillId="0" borderId="0" xfId="0" applyFont="1" applyAlignment="1">
      <alignment vertical="top"/>
    </xf>
    <xf numFmtId="6" fontId="8" fillId="0" borderId="15" xfId="0" applyFont="1" applyBorder="1" applyAlignment="1">
      <alignment horizontal="center" vertical="top"/>
    </xf>
    <xf numFmtId="6" fontId="8" fillId="0" borderId="16" xfId="0" applyFont="1" applyBorder="1" applyAlignment="1">
      <alignment horizontal="center" vertical="top"/>
    </xf>
    <xf numFmtId="6" fontId="8" fillId="0" borderId="17" xfId="0" applyFont="1" applyBorder="1" applyAlignment="1">
      <alignment horizontal="center" vertical="top"/>
    </xf>
    <xf numFmtId="6" fontId="7" fillId="0" borderId="18" xfId="0" applyFont="1" applyBorder="1" applyAlignment="1">
      <alignment horizontal="center" vertical="center" wrapText="1"/>
    </xf>
    <xf numFmtId="6" fontId="7" fillId="0" borderId="19" xfId="0" applyFont="1" applyBorder="1" applyAlignment="1">
      <alignment horizontal="center" vertical="center"/>
    </xf>
    <xf numFmtId="6" fontId="7" fillId="0" borderId="20" xfId="0" applyFont="1" applyBorder="1" applyAlignment="1">
      <alignment horizontal="center" vertical="center" wrapText="1"/>
    </xf>
    <xf numFmtId="6" fontId="7" fillId="0" borderId="13" xfId="0" applyFont="1" applyBorder="1" applyAlignment="1">
      <alignment horizontal="center" vertical="center"/>
    </xf>
    <xf numFmtId="6" fontId="7" fillId="0" borderId="21" xfId="0" applyFont="1" applyBorder="1" applyAlignment="1">
      <alignment horizontal="center" vertical="center" wrapText="1"/>
    </xf>
    <xf numFmtId="6" fontId="7" fillId="0" borderId="22" xfId="0" applyFont="1" applyBorder="1" applyAlignment="1">
      <alignment horizontal="center" vertical="center"/>
    </xf>
    <xf numFmtId="6" fontId="7" fillId="0" borderId="23" xfId="0" applyFont="1" applyBorder="1" applyAlignment="1">
      <alignment horizontal="center" vertical="center"/>
    </xf>
    <xf numFmtId="6" fontId="8" fillId="0" borderId="0" xfId="0" applyFont="1" applyBorder="1" applyAlignment="1">
      <alignment vertical="top" wrapText="1"/>
    </xf>
    <xf numFmtId="6" fontId="1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1"/>
  <sheetViews>
    <sheetView tabSelected="1" zoomScale="75" zoomScaleNormal="75" zoomScaleSheetLayoutView="75" workbookViewId="0" topLeftCell="A1">
      <selection activeCell="J22" sqref="J22"/>
    </sheetView>
  </sheetViews>
  <sheetFormatPr defaultColWidth="9.00390625" defaultRowHeight="12.75"/>
  <cols>
    <col min="1" max="1" width="4.125" style="6" customWidth="1"/>
    <col min="2" max="2" width="48.375" style="6" customWidth="1"/>
    <col min="3" max="3" width="23.00390625" style="6" customWidth="1"/>
    <col min="4" max="4" width="19.50390625" style="6" customWidth="1"/>
    <col min="5" max="5" width="18.50390625" style="6" customWidth="1"/>
    <col min="6" max="6" width="19.875" style="6" customWidth="1"/>
    <col min="7" max="7" width="28.00390625" style="6" customWidth="1"/>
    <col min="8" max="8" width="29.625" style="20" customWidth="1"/>
    <col min="9" max="9" width="9.375" style="6" customWidth="1"/>
    <col min="10" max="10" width="16.375" style="6" bestFit="1" customWidth="1"/>
    <col min="11" max="11" width="12.875" style="6" bestFit="1" customWidth="1"/>
    <col min="12" max="12" width="8.625" style="6" customWidth="1"/>
    <col min="13" max="16384" width="9.375" style="6" customWidth="1"/>
  </cols>
  <sheetData>
    <row r="1" ht="15.75">
      <c r="H1" s="5"/>
    </row>
    <row r="2" spans="6:8" ht="15.75">
      <c r="F2" s="29" t="s">
        <v>76</v>
      </c>
      <c r="G2" s="29"/>
      <c r="H2" s="5"/>
    </row>
    <row r="3" spans="6:8" ht="15.75">
      <c r="F3" s="92" t="s">
        <v>166</v>
      </c>
      <c r="G3" s="92"/>
      <c r="H3" s="5"/>
    </row>
    <row r="4" spans="6:8" ht="15.75">
      <c r="F4" s="29" t="s">
        <v>62</v>
      </c>
      <c r="G4" s="29"/>
      <c r="H4" s="5"/>
    </row>
    <row r="5" spans="6:8" ht="15.75">
      <c r="F5" s="29" t="s">
        <v>167</v>
      </c>
      <c r="G5" s="29"/>
      <c r="H5" s="5"/>
    </row>
    <row r="6" ht="15.75">
      <c r="H6" s="5"/>
    </row>
    <row r="7" spans="1:8" ht="37.5" customHeight="1">
      <c r="A7" s="1"/>
      <c r="B7" s="104" t="s">
        <v>158</v>
      </c>
      <c r="C7" s="105"/>
      <c r="D7" s="105"/>
      <c r="E7" s="105"/>
      <c r="F7" s="105"/>
      <c r="G7" s="105"/>
      <c r="H7" s="105"/>
    </row>
    <row r="8" spans="1:8" ht="15.75">
      <c r="A8" s="1"/>
      <c r="B8" s="2"/>
      <c r="C8" s="3"/>
      <c r="D8" s="4"/>
      <c r="E8" s="4"/>
      <c r="F8" s="4"/>
      <c r="G8" s="93"/>
      <c r="H8" s="83"/>
    </row>
    <row r="9" spans="1:8" ht="16.5" thickBot="1">
      <c r="A9" s="1"/>
      <c r="B9" s="7"/>
      <c r="C9" s="3"/>
      <c r="D9" s="4"/>
      <c r="E9" s="4"/>
      <c r="F9" s="4"/>
      <c r="G9" s="4"/>
      <c r="H9" s="80" t="s">
        <v>143</v>
      </c>
    </row>
    <row r="10" spans="1:8" ht="16.5" thickBot="1">
      <c r="A10" s="84"/>
      <c r="B10" s="85"/>
      <c r="C10" s="85"/>
      <c r="D10" s="94" t="s">
        <v>15</v>
      </c>
      <c r="E10" s="95"/>
      <c r="F10" s="95"/>
      <c r="G10" s="95"/>
      <c r="H10" s="96"/>
    </row>
    <row r="11" spans="1:8" ht="12.75" customHeight="1">
      <c r="A11" s="86" t="s">
        <v>3</v>
      </c>
      <c r="B11" s="88" t="s">
        <v>44</v>
      </c>
      <c r="C11" s="90" t="s">
        <v>4</v>
      </c>
      <c r="D11" s="99" t="s">
        <v>45</v>
      </c>
      <c r="E11" s="101" t="s">
        <v>5</v>
      </c>
      <c r="F11" s="102" t="s">
        <v>8</v>
      </c>
      <c r="G11" s="103"/>
      <c r="H11" s="97" t="s">
        <v>6</v>
      </c>
    </row>
    <row r="12" spans="1:8" ht="64.5" customHeight="1">
      <c r="A12" s="87"/>
      <c r="B12" s="89"/>
      <c r="C12" s="91"/>
      <c r="D12" s="100"/>
      <c r="E12" s="89"/>
      <c r="F12" s="34" t="s">
        <v>46</v>
      </c>
      <c r="G12" s="35" t="s">
        <v>47</v>
      </c>
      <c r="H12" s="98"/>
    </row>
    <row r="13" spans="1:8" ht="15.75">
      <c r="A13" s="56">
        <v>1</v>
      </c>
      <c r="B13" s="12">
        <v>2</v>
      </c>
      <c r="C13" s="12">
        <v>3</v>
      </c>
      <c r="D13" s="13">
        <v>4</v>
      </c>
      <c r="E13" s="12">
        <v>5</v>
      </c>
      <c r="F13" s="12">
        <v>6</v>
      </c>
      <c r="G13" s="12">
        <v>7</v>
      </c>
      <c r="H13" s="14">
        <v>8</v>
      </c>
    </row>
    <row r="14" spans="1:8" ht="15.75">
      <c r="A14" s="57" t="s">
        <v>0</v>
      </c>
      <c r="B14" s="15" t="s">
        <v>1</v>
      </c>
      <c r="C14" s="8"/>
      <c r="D14" s="10"/>
      <c r="E14" s="9"/>
      <c r="F14" s="9"/>
      <c r="G14" s="9"/>
      <c r="H14" s="11"/>
    </row>
    <row r="15" spans="1:8" ht="48.75" customHeight="1">
      <c r="A15" s="58">
        <v>1</v>
      </c>
      <c r="B15" s="41" t="s">
        <v>7</v>
      </c>
      <c r="C15" s="8" t="s">
        <v>48</v>
      </c>
      <c r="D15" s="17">
        <f>SUM(E15+H15)</f>
        <v>100000</v>
      </c>
      <c r="E15" s="30">
        <f>SUM(F15:G15)</f>
        <v>100000</v>
      </c>
      <c r="F15" s="16">
        <v>100000</v>
      </c>
      <c r="G15" s="16">
        <v>0</v>
      </c>
      <c r="H15" s="32">
        <v>0</v>
      </c>
    </row>
    <row r="16" spans="1:8" ht="21.75" customHeight="1">
      <c r="A16" s="58"/>
      <c r="B16" s="41" t="s">
        <v>82</v>
      </c>
      <c r="C16" s="8"/>
      <c r="D16" s="17">
        <f>SUM(E16+H16)</f>
        <v>100000</v>
      </c>
      <c r="E16" s="30">
        <f>SUM(F16+G16)</f>
        <v>100000</v>
      </c>
      <c r="F16" s="16">
        <f>SUM(F15)</f>
        <v>100000</v>
      </c>
      <c r="G16" s="16">
        <f>SUM(G15)</f>
        <v>0</v>
      </c>
      <c r="H16" s="32">
        <f>SUM(H15)</f>
        <v>0</v>
      </c>
    </row>
    <row r="17" spans="1:8" ht="21.75" customHeight="1">
      <c r="A17" s="58"/>
      <c r="B17" s="42" t="s">
        <v>85</v>
      </c>
      <c r="C17" s="8"/>
      <c r="D17" s="17">
        <f>SUM(E17+H17)</f>
        <v>0</v>
      </c>
      <c r="E17" s="30">
        <f>SUM(F17+G17)</f>
        <v>0</v>
      </c>
      <c r="F17" s="30">
        <f>SUM(F18-F19)</f>
        <v>0</v>
      </c>
      <c r="G17" s="30">
        <f>SUM(G18-G19)</f>
        <v>0</v>
      </c>
      <c r="H17" s="32">
        <f>SUM(H18-H19)</f>
        <v>0</v>
      </c>
    </row>
    <row r="18" spans="1:8" ht="24.75" customHeight="1">
      <c r="A18" s="58"/>
      <c r="B18" s="42" t="s">
        <v>83</v>
      </c>
      <c r="C18" s="8"/>
      <c r="D18" s="17">
        <f>SUM(E18+H18)</f>
        <v>0</v>
      </c>
      <c r="E18" s="30">
        <f>SUM(F18+G18)</f>
        <v>0</v>
      </c>
      <c r="F18" s="30"/>
      <c r="G18" s="30"/>
      <c r="H18" s="32"/>
    </row>
    <row r="19" spans="1:8" ht="21.75" customHeight="1">
      <c r="A19" s="58"/>
      <c r="B19" s="42" t="s">
        <v>86</v>
      </c>
      <c r="C19" s="8"/>
      <c r="D19" s="17">
        <f>SUM(E19+H19)</f>
        <v>0</v>
      </c>
      <c r="E19" s="30">
        <f>SUM(F19+G19)</f>
        <v>0</v>
      </c>
      <c r="F19" s="30"/>
      <c r="G19" s="30"/>
      <c r="H19" s="32">
        <v>0</v>
      </c>
    </row>
    <row r="20" spans="1:8" ht="24" customHeight="1">
      <c r="A20" s="59"/>
      <c r="B20" s="45" t="s">
        <v>84</v>
      </c>
      <c r="C20" s="46"/>
      <c r="D20" s="47">
        <f>SUM(D16+D17)</f>
        <v>100000</v>
      </c>
      <c r="E20" s="48">
        <f>SUM(E16+E17)</f>
        <v>100000</v>
      </c>
      <c r="F20" s="48">
        <f>SUM(F16+F17)</f>
        <v>100000</v>
      </c>
      <c r="G20" s="48">
        <f>SUM(G16+G17)</f>
        <v>0</v>
      </c>
      <c r="H20" s="60">
        <f>SUM(H16+H17)</f>
        <v>0</v>
      </c>
    </row>
    <row r="21" spans="1:8" ht="48.75" customHeight="1">
      <c r="A21" s="58">
        <v>2</v>
      </c>
      <c r="B21" s="66" t="s">
        <v>23</v>
      </c>
      <c r="C21" s="8" t="s">
        <v>48</v>
      </c>
      <c r="D21" s="23">
        <f>SUM(E21+H21)</f>
        <v>874000</v>
      </c>
      <c r="E21" s="30">
        <f>SUM(F21:G21)</f>
        <v>424000</v>
      </c>
      <c r="F21" s="22">
        <f>364000+50000</f>
        <v>414000</v>
      </c>
      <c r="G21" s="22">
        <v>10000</v>
      </c>
      <c r="H21" s="32">
        <f>500000-50000</f>
        <v>450000</v>
      </c>
    </row>
    <row r="22" spans="1:8" ht="24.75" customHeight="1">
      <c r="A22" s="58"/>
      <c r="B22" s="41" t="s">
        <v>82</v>
      </c>
      <c r="C22" s="8"/>
      <c r="D22" s="17">
        <f>SUM(E22+H22)</f>
        <v>874000</v>
      </c>
      <c r="E22" s="30">
        <f>SUM(F22+G22)</f>
        <v>424000</v>
      </c>
      <c r="F22" s="16">
        <f>SUM(F21)</f>
        <v>414000</v>
      </c>
      <c r="G22" s="16">
        <f>SUM(G21)</f>
        <v>10000</v>
      </c>
      <c r="H22" s="32">
        <f>SUM(H21)</f>
        <v>450000</v>
      </c>
    </row>
    <row r="23" spans="1:8" ht="28.5" customHeight="1">
      <c r="A23" s="58"/>
      <c r="B23" s="42" t="s">
        <v>85</v>
      </c>
      <c r="C23" s="8"/>
      <c r="D23" s="17">
        <f>SUM(E23+H23)</f>
        <v>-400000</v>
      </c>
      <c r="E23" s="30">
        <f>SUM(F23+G23)</f>
        <v>50000</v>
      </c>
      <c r="F23" s="30">
        <f>SUM(F24-F25)</f>
        <v>50000</v>
      </c>
      <c r="G23" s="30">
        <f>SUM(G24-G25)</f>
        <v>0</v>
      </c>
      <c r="H23" s="32">
        <f>SUM(H24-H25)</f>
        <v>-450000</v>
      </c>
    </row>
    <row r="24" spans="1:8" ht="22.5" customHeight="1">
      <c r="A24" s="58"/>
      <c r="B24" s="42" t="s">
        <v>83</v>
      </c>
      <c r="C24" s="8"/>
      <c r="D24" s="17">
        <f>SUM(E24+H24)</f>
        <v>50000</v>
      </c>
      <c r="E24" s="30">
        <f>SUM(F24+G24)</f>
        <v>50000</v>
      </c>
      <c r="F24" s="30">
        <v>50000</v>
      </c>
      <c r="G24" s="30"/>
      <c r="H24" s="32"/>
    </row>
    <row r="25" spans="1:8" ht="21.75" customHeight="1">
      <c r="A25" s="58"/>
      <c r="B25" s="42" t="s">
        <v>86</v>
      </c>
      <c r="C25" s="8"/>
      <c r="D25" s="17">
        <f>SUM(E25+H25)</f>
        <v>450000</v>
      </c>
      <c r="E25" s="30">
        <f>SUM(F25+G25)</f>
        <v>0</v>
      </c>
      <c r="F25" s="30"/>
      <c r="G25" s="30"/>
      <c r="H25" s="32">
        <v>450000</v>
      </c>
    </row>
    <row r="26" spans="1:8" ht="24.75" customHeight="1">
      <c r="A26" s="58"/>
      <c r="B26" s="45" t="s">
        <v>84</v>
      </c>
      <c r="C26" s="46"/>
      <c r="D26" s="47">
        <f>SUM(D22+D23)</f>
        <v>474000</v>
      </c>
      <c r="E26" s="48">
        <f>SUM(E22+E23)</f>
        <v>474000</v>
      </c>
      <c r="F26" s="48">
        <f>SUM(F22+F23)</f>
        <v>464000</v>
      </c>
      <c r="G26" s="48">
        <f>SUM(G22+G23)</f>
        <v>10000</v>
      </c>
      <c r="H26" s="60">
        <f>SUM(H22+H23)</f>
        <v>0</v>
      </c>
    </row>
    <row r="27" spans="1:8" ht="64.5" customHeight="1">
      <c r="A27" s="58">
        <v>3</v>
      </c>
      <c r="B27" s="41" t="s">
        <v>77</v>
      </c>
      <c r="C27" s="8" t="s">
        <v>48</v>
      </c>
      <c r="D27" s="17">
        <f>SUM(E27+H27)</f>
        <v>2645000</v>
      </c>
      <c r="E27" s="30">
        <f>SUM(F27:G27)</f>
        <v>795000</v>
      </c>
      <c r="F27" s="16">
        <f>845000-50000</f>
        <v>795000</v>
      </c>
      <c r="G27" s="16">
        <v>0</v>
      </c>
      <c r="H27" s="32">
        <f>1800000+50000</f>
        <v>1850000</v>
      </c>
    </row>
    <row r="28" spans="1:8" ht="25.5" customHeight="1">
      <c r="A28" s="58"/>
      <c r="B28" s="41" t="s">
        <v>82</v>
      </c>
      <c r="C28" s="8"/>
      <c r="D28" s="17">
        <f>SUM(E28+H28)</f>
        <v>2645000</v>
      </c>
      <c r="E28" s="30">
        <f>SUM(F28+G28)</f>
        <v>795000</v>
      </c>
      <c r="F28" s="16">
        <f>SUM(F27)</f>
        <v>795000</v>
      </c>
      <c r="G28" s="16">
        <f>SUM(G27)</f>
        <v>0</v>
      </c>
      <c r="H28" s="32">
        <f>SUM(H27)</f>
        <v>1850000</v>
      </c>
    </row>
    <row r="29" spans="1:8" ht="24.75" customHeight="1">
      <c r="A29" s="58"/>
      <c r="B29" s="42" t="s">
        <v>85</v>
      </c>
      <c r="C29" s="8"/>
      <c r="D29" s="17">
        <f>SUM(E29+H29)</f>
        <v>10000</v>
      </c>
      <c r="E29" s="30">
        <f>SUM(F29+G29)</f>
        <v>-190000</v>
      </c>
      <c r="F29" s="30">
        <f>SUM(F30-F31)</f>
        <v>-190000</v>
      </c>
      <c r="G29" s="30">
        <f>SUM(G30-G31)</f>
        <v>0</v>
      </c>
      <c r="H29" s="32">
        <f>SUM(H30-H31)</f>
        <v>200000</v>
      </c>
    </row>
    <row r="30" spans="1:8" ht="19.5" customHeight="1">
      <c r="A30" s="58"/>
      <c r="B30" s="42" t="s">
        <v>83</v>
      </c>
      <c r="C30" s="8"/>
      <c r="D30" s="17">
        <f>SUM(E30+H30)</f>
        <v>200000</v>
      </c>
      <c r="E30" s="30">
        <f>SUM(F30+G30)</f>
        <v>0</v>
      </c>
      <c r="F30" s="30"/>
      <c r="G30" s="30"/>
      <c r="H30" s="32">
        <v>200000</v>
      </c>
    </row>
    <row r="31" spans="1:8" ht="25.5" customHeight="1">
      <c r="A31" s="58"/>
      <c r="B31" s="42" t="s">
        <v>86</v>
      </c>
      <c r="C31" s="8"/>
      <c r="D31" s="17">
        <f>SUM(E31+H31)</f>
        <v>190000</v>
      </c>
      <c r="E31" s="30">
        <f>SUM(F31+G31)</f>
        <v>190000</v>
      </c>
      <c r="F31" s="30">
        <v>190000</v>
      </c>
      <c r="G31" s="30"/>
      <c r="H31" s="32"/>
    </row>
    <row r="32" spans="1:8" ht="24.75" customHeight="1">
      <c r="A32" s="59"/>
      <c r="B32" s="45" t="s">
        <v>84</v>
      </c>
      <c r="C32" s="46"/>
      <c r="D32" s="47">
        <f>SUM(D28+D29)</f>
        <v>2655000</v>
      </c>
      <c r="E32" s="48">
        <f>SUM(E28+E29)</f>
        <v>605000</v>
      </c>
      <c r="F32" s="48">
        <f>SUM(F28+F29)</f>
        <v>605000</v>
      </c>
      <c r="G32" s="48">
        <f>SUM(G28+G29)</f>
        <v>0</v>
      </c>
      <c r="H32" s="60">
        <f>SUM(H28+H29)</f>
        <v>2050000</v>
      </c>
    </row>
    <row r="33" spans="1:8" ht="49.5" customHeight="1">
      <c r="A33" s="58">
        <v>4</v>
      </c>
      <c r="B33" s="66" t="s">
        <v>10</v>
      </c>
      <c r="C33" s="8" t="s">
        <v>48</v>
      </c>
      <c r="D33" s="17">
        <f>SUM(E33+H33)</f>
        <v>360000</v>
      </c>
      <c r="E33" s="30">
        <f>SUM(F33:G33)</f>
        <v>110000</v>
      </c>
      <c r="F33" s="16">
        <v>110000</v>
      </c>
      <c r="G33" s="16">
        <v>0</v>
      </c>
      <c r="H33" s="32">
        <v>250000</v>
      </c>
    </row>
    <row r="34" spans="1:8" ht="21.75" customHeight="1">
      <c r="A34" s="58"/>
      <c r="B34" s="41" t="s">
        <v>82</v>
      </c>
      <c r="C34" s="8"/>
      <c r="D34" s="17">
        <f>SUM(E34+H34)</f>
        <v>360000</v>
      </c>
      <c r="E34" s="30">
        <f>SUM(F34+G34)</f>
        <v>110000</v>
      </c>
      <c r="F34" s="16">
        <f>SUM(F33)</f>
        <v>110000</v>
      </c>
      <c r="G34" s="16">
        <f>SUM(G33)</f>
        <v>0</v>
      </c>
      <c r="H34" s="32">
        <f>SUM(H33)</f>
        <v>250000</v>
      </c>
    </row>
    <row r="35" spans="1:8" ht="22.5" customHeight="1">
      <c r="A35" s="58"/>
      <c r="B35" s="42" t="s">
        <v>85</v>
      </c>
      <c r="C35" s="8"/>
      <c r="D35" s="17">
        <f>SUM(E35+H35)</f>
        <v>0</v>
      </c>
      <c r="E35" s="30">
        <f>SUM(F35+G35)</f>
        <v>0</v>
      </c>
      <c r="F35" s="30">
        <f>SUM(F36-F37)</f>
        <v>0</v>
      </c>
      <c r="G35" s="30">
        <f>SUM(G36-G37)</f>
        <v>0</v>
      </c>
      <c r="H35" s="32">
        <f>SUM(H36-H37)</f>
        <v>0</v>
      </c>
    </row>
    <row r="36" spans="1:8" ht="22.5" customHeight="1">
      <c r="A36" s="58"/>
      <c r="B36" s="42" t="s">
        <v>83</v>
      </c>
      <c r="C36" s="8"/>
      <c r="D36" s="17">
        <f>SUM(E36+H36)</f>
        <v>0</v>
      </c>
      <c r="E36" s="30">
        <f>SUM(F36+G36)</f>
        <v>0</v>
      </c>
      <c r="F36" s="30"/>
      <c r="G36" s="30"/>
      <c r="H36" s="32"/>
    </row>
    <row r="37" spans="1:8" ht="21.75" customHeight="1">
      <c r="A37" s="58"/>
      <c r="B37" s="42" t="s">
        <v>86</v>
      </c>
      <c r="C37" s="8"/>
      <c r="D37" s="17">
        <f>SUM(E37+H37)</f>
        <v>0</v>
      </c>
      <c r="E37" s="30">
        <f>SUM(F37+G37)</f>
        <v>0</v>
      </c>
      <c r="F37" s="30"/>
      <c r="G37" s="30"/>
      <c r="H37" s="32"/>
    </row>
    <row r="38" spans="1:8" ht="17.25" customHeight="1">
      <c r="A38" s="58"/>
      <c r="B38" s="45" t="s">
        <v>84</v>
      </c>
      <c r="C38" s="46"/>
      <c r="D38" s="47">
        <f>SUM(D34+D35)</f>
        <v>360000</v>
      </c>
      <c r="E38" s="48">
        <f>SUM(E34+E35)</f>
        <v>110000</v>
      </c>
      <c r="F38" s="48">
        <f>SUM(F34+F35)</f>
        <v>110000</v>
      </c>
      <c r="G38" s="48">
        <f>SUM(G34+G35)</f>
        <v>0</v>
      </c>
      <c r="H38" s="60">
        <f>SUM(H34+H35)</f>
        <v>250000</v>
      </c>
    </row>
    <row r="39" spans="1:8" ht="49.5" customHeight="1">
      <c r="A39" s="58">
        <v>5</v>
      </c>
      <c r="B39" s="41" t="s">
        <v>87</v>
      </c>
      <c r="C39" s="8" t="s">
        <v>48</v>
      </c>
      <c r="D39" s="17">
        <f>SUM(E39+H39)</f>
        <v>770000</v>
      </c>
      <c r="E39" s="30">
        <f>SUM(F39:G39)</f>
        <v>76837</v>
      </c>
      <c r="F39" s="16">
        <v>76837</v>
      </c>
      <c r="G39" s="16">
        <v>0</v>
      </c>
      <c r="H39" s="32">
        <v>693163</v>
      </c>
    </row>
    <row r="40" spans="1:8" ht="17.25" customHeight="1">
      <c r="A40" s="58"/>
      <c r="B40" s="41" t="s">
        <v>82</v>
      </c>
      <c r="C40" s="8"/>
      <c r="D40" s="17">
        <f>SUM(E40+H40)</f>
        <v>770000</v>
      </c>
      <c r="E40" s="30">
        <f>SUM(F40+G40)</f>
        <v>76837</v>
      </c>
      <c r="F40" s="16">
        <f>SUM(F39)</f>
        <v>76837</v>
      </c>
      <c r="G40" s="16">
        <f>SUM(G39)</f>
        <v>0</v>
      </c>
      <c r="H40" s="32">
        <f>SUM(H39)</f>
        <v>693163</v>
      </c>
    </row>
    <row r="41" spans="1:8" ht="17.25" customHeight="1">
      <c r="A41" s="58"/>
      <c r="B41" s="42" t="s">
        <v>85</v>
      </c>
      <c r="C41" s="8"/>
      <c r="D41" s="17">
        <f>SUM(E41+H41)</f>
        <v>0</v>
      </c>
      <c r="E41" s="30">
        <f>SUM(F41+G41)</f>
        <v>143163</v>
      </c>
      <c r="F41" s="30">
        <f>SUM(F42-F43)</f>
        <v>143163</v>
      </c>
      <c r="G41" s="30">
        <f>SUM(G42-G43)</f>
        <v>0</v>
      </c>
      <c r="H41" s="32">
        <f>SUM(H42-H43)</f>
        <v>-143163</v>
      </c>
    </row>
    <row r="42" spans="1:8" ht="17.25" customHeight="1">
      <c r="A42" s="58"/>
      <c r="B42" s="42" t="s">
        <v>83</v>
      </c>
      <c r="C42" s="8"/>
      <c r="D42" s="17">
        <f>SUM(E42+H42)</f>
        <v>143163</v>
      </c>
      <c r="E42" s="30">
        <f>SUM(F42+G42)</f>
        <v>143163</v>
      </c>
      <c r="F42" s="30">
        <v>143163</v>
      </c>
      <c r="G42" s="30"/>
      <c r="H42" s="32"/>
    </row>
    <row r="43" spans="1:8" ht="17.25" customHeight="1">
      <c r="A43" s="58"/>
      <c r="B43" s="42" t="s">
        <v>86</v>
      </c>
      <c r="C43" s="8"/>
      <c r="D43" s="17">
        <f>SUM(E43+H43)</f>
        <v>143163</v>
      </c>
      <c r="E43" s="30">
        <f>SUM(F43+G43)</f>
        <v>0</v>
      </c>
      <c r="F43" s="30"/>
      <c r="G43" s="30"/>
      <c r="H43" s="32">
        <v>143163</v>
      </c>
    </row>
    <row r="44" spans="1:8" ht="17.25" customHeight="1">
      <c r="A44" s="58"/>
      <c r="B44" s="45" t="s">
        <v>84</v>
      </c>
      <c r="C44" s="46"/>
      <c r="D44" s="47">
        <f>SUM(D40+D41)</f>
        <v>770000</v>
      </c>
      <c r="E44" s="48">
        <f>SUM(E40+E41)</f>
        <v>220000</v>
      </c>
      <c r="F44" s="48">
        <f>SUM(F40+F41)</f>
        <v>220000</v>
      </c>
      <c r="G44" s="48">
        <f>SUM(G40+G41)</f>
        <v>0</v>
      </c>
      <c r="H44" s="60">
        <f>SUM(H40+H41)</f>
        <v>550000</v>
      </c>
    </row>
    <row r="45" spans="1:8" ht="84.75" customHeight="1">
      <c r="A45" s="58">
        <v>6</v>
      </c>
      <c r="B45" s="66" t="s">
        <v>144</v>
      </c>
      <c r="C45" s="8" t="s">
        <v>48</v>
      </c>
      <c r="D45" s="17">
        <f>SUM(E45+H45)</f>
        <v>640000</v>
      </c>
      <c r="E45" s="30">
        <f>SUM(F45:G45)</f>
        <v>140000</v>
      </c>
      <c r="F45" s="22">
        <v>140000</v>
      </c>
      <c r="G45" s="22">
        <v>0</v>
      </c>
      <c r="H45" s="32">
        <v>500000</v>
      </c>
    </row>
    <row r="46" spans="1:8" ht="17.25" customHeight="1">
      <c r="A46" s="58"/>
      <c r="B46" s="41" t="s">
        <v>82</v>
      </c>
      <c r="C46" s="8"/>
      <c r="D46" s="17">
        <f>SUM(E46+H46)</f>
        <v>640000</v>
      </c>
      <c r="E46" s="30">
        <f>SUM(F46+G46)</f>
        <v>140000</v>
      </c>
      <c r="F46" s="16">
        <f>SUM(F45)</f>
        <v>140000</v>
      </c>
      <c r="G46" s="16">
        <f>SUM(G45)</f>
        <v>0</v>
      </c>
      <c r="H46" s="32">
        <f>SUM(H45)</f>
        <v>500000</v>
      </c>
    </row>
    <row r="47" spans="1:8" ht="17.25" customHeight="1">
      <c r="A47" s="58"/>
      <c r="B47" s="42" t="s">
        <v>85</v>
      </c>
      <c r="C47" s="8"/>
      <c r="D47" s="17">
        <f>SUM(E47+H47)</f>
        <v>120000</v>
      </c>
      <c r="E47" s="30">
        <f>SUM(F47+G47)</f>
        <v>100000</v>
      </c>
      <c r="F47" s="30">
        <f>SUM(F48-F49)</f>
        <v>100000</v>
      </c>
      <c r="G47" s="30">
        <f>SUM(G48-G49)</f>
        <v>0</v>
      </c>
      <c r="H47" s="32">
        <f>SUM(H48-H49)</f>
        <v>20000</v>
      </c>
    </row>
    <row r="48" spans="1:8" ht="22.5" customHeight="1">
      <c r="A48" s="58"/>
      <c r="B48" s="42" t="s">
        <v>83</v>
      </c>
      <c r="C48" s="8"/>
      <c r="D48" s="17">
        <f>SUM(E48+H48)</f>
        <v>140000</v>
      </c>
      <c r="E48" s="30">
        <f>SUM(F48+G48)</f>
        <v>120000</v>
      </c>
      <c r="F48" s="30">
        <v>120000</v>
      </c>
      <c r="G48" s="30"/>
      <c r="H48" s="32">
        <v>20000</v>
      </c>
    </row>
    <row r="49" spans="1:8" ht="19.5" customHeight="1">
      <c r="A49" s="58"/>
      <c r="B49" s="42" t="s">
        <v>86</v>
      </c>
      <c r="C49" s="8"/>
      <c r="D49" s="17">
        <f>SUM(E49+H49)</f>
        <v>20000</v>
      </c>
      <c r="E49" s="30">
        <f>SUM(F49+G49)</f>
        <v>20000</v>
      </c>
      <c r="F49" s="30">
        <v>20000</v>
      </c>
      <c r="G49" s="30"/>
      <c r="H49" s="32"/>
    </row>
    <row r="50" spans="1:8" ht="27" customHeight="1">
      <c r="A50" s="58"/>
      <c r="B50" s="45" t="s">
        <v>84</v>
      </c>
      <c r="C50" s="46"/>
      <c r="D50" s="47">
        <f>SUM(D46+D47)</f>
        <v>760000</v>
      </c>
      <c r="E50" s="48">
        <f>SUM(E46+E47)</f>
        <v>240000</v>
      </c>
      <c r="F50" s="48">
        <f>SUM(F46+F47)</f>
        <v>240000</v>
      </c>
      <c r="G50" s="48">
        <f>SUM(G46+G47)</f>
        <v>0</v>
      </c>
      <c r="H50" s="60">
        <f>SUM(H46+H47)</f>
        <v>520000</v>
      </c>
    </row>
    <row r="51" spans="1:8" ht="33.75" customHeight="1">
      <c r="A51" s="58" t="s">
        <v>128</v>
      </c>
      <c r="B51" s="66" t="s">
        <v>127</v>
      </c>
      <c r="C51" s="8" t="s">
        <v>48</v>
      </c>
      <c r="D51" s="17">
        <f>SUM(E51+H51)</f>
        <v>0</v>
      </c>
      <c r="E51" s="30">
        <f>SUM(F51:G51)</f>
        <v>0</v>
      </c>
      <c r="F51" s="22"/>
      <c r="G51" s="22">
        <v>0</v>
      </c>
      <c r="H51" s="32">
        <v>0</v>
      </c>
    </row>
    <row r="52" spans="1:8" ht="27" customHeight="1">
      <c r="A52" s="58"/>
      <c r="B52" s="41" t="s">
        <v>82</v>
      </c>
      <c r="C52" s="8"/>
      <c r="D52" s="17">
        <f>SUM(E52+H52)</f>
        <v>0</v>
      </c>
      <c r="E52" s="30">
        <f>SUM(F52+G52)</f>
        <v>0</v>
      </c>
      <c r="F52" s="16">
        <f>SUM(F51)</f>
        <v>0</v>
      </c>
      <c r="G52" s="16">
        <f>SUM(G51)</f>
        <v>0</v>
      </c>
      <c r="H52" s="32">
        <f>SUM(H51)</f>
        <v>0</v>
      </c>
    </row>
    <row r="53" spans="1:8" ht="27" customHeight="1">
      <c r="A53" s="58"/>
      <c r="B53" s="42" t="s">
        <v>85</v>
      </c>
      <c r="C53" s="8"/>
      <c r="D53" s="17">
        <f>SUM(E53+H53)</f>
        <v>50000</v>
      </c>
      <c r="E53" s="30">
        <f>SUM(F53+G53)</f>
        <v>50000</v>
      </c>
      <c r="F53" s="30">
        <f>SUM(F54-F55)</f>
        <v>50000</v>
      </c>
      <c r="G53" s="30">
        <f>SUM(G54-G55)</f>
        <v>0</v>
      </c>
      <c r="H53" s="32">
        <f>SUM(H54-H55)</f>
        <v>0</v>
      </c>
    </row>
    <row r="54" spans="1:8" ht="27" customHeight="1">
      <c r="A54" s="58"/>
      <c r="B54" s="42" t="s">
        <v>83</v>
      </c>
      <c r="C54" s="8"/>
      <c r="D54" s="17">
        <f>SUM(E54+H54)</f>
        <v>50000</v>
      </c>
      <c r="E54" s="30">
        <f>SUM(F54+G54)</f>
        <v>50000</v>
      </c>
      <c r="F54" s="30">
        <v>50000</v>
      </c>
      <c r="G54" s="30"/>
      <c r="H54" s="32"/>
    </row>
    <row r="55" spans="1:8" ht="27" customHeight="1">
      <c r="A55" s="58"/>
      <c r="B55" s="42" t="s">
        <v>86</v>
      </c>
      <c r="C55" s="8"/>
      <c r="D55" s="17">
        <f>SUM(E55+H55)</f>
        <v>0</v>
      </c>
      <c r="E55" s="30">
        <f>SUM(F55+G55)</f>
        <v>0</v>
      </c>
      <c r="F55" s="30"/>
      <c r="G55" s="30"/>
      <c r="H55" s="32"/>
    </row>
    <row r="56" spans="1:8" ht="27" customHeight="1">
      <c r="A56" s="58"/>
      <c r="B56" s="45" t="s">
        <v>84</v>
      </c>
      <c r="C56" s="46"/>
      <c r="D56" s="47">
        <f>SUM(D52+D53)</f>
        <v>50000</v>
      </c>
      <c r="E56" s="48">
        <f>SUM(E52+E53)</f>
        <v>50000</v>
      </c>
      <c r="F56" s="48">
        <f>SUM(F52+F53)</f>
        <v>50000</v>
      </c>
      <c r="G56" s="48">
        <f>SUM(G52+G53)</f>
        <v>0</v>
      </c>
      <c r="H56" s="60">
        <f>SUM(H52+H53)</f>
        <v>0</v>
      </c>
    </row>
    <row r="57" spans="1:8" ht="103.5" customHeight="1">
      <c r="A57" s="58">
        <v>7</v>
      </c>
      <c r="B57" s="41" t="s">
        <v>145</v>
      </c>
      <c r="C57" s="8" t="s">
        <v>48</v>
      </c>
      <c r="D57" s="17">
        <f>SUM(E57+H57)</f>
        <v>1615000</v>
      </c>
      <c r="E57" s="30">
        <f>SUM(F57:G57)</f>
        <v>295000</v>
      </c>
      <c r="F57" s="22">
        <v>295000</v>
      </c>
      <c r="G57" s="22">
        <v>0</v>
      </c>
      <c r="H57" s="32">
        <v>1320000</v>
      </c>
    </row>
    <row r="58" spans="1:8" ht="21" customHeight="1">
      <c r="A58" s="58"/>
      <c r="B58" s="41" t="s">
        <v>82</v>
      </c>
      <c r="C58" s="8"/>
      <c r="D58" s="17">
        <f>SUM(E58+H58)</f>
        <v>1615000</v>
      </c>
      <c r="E58" s="30">
        <f>SUM(F58+G58)</f>
        <v>295000</v>
      </c>
      <c r="F58" s="16">
        <f>SUM(F57)</f>
        <v>295000</v>
      </c>
      <c r="G58" s="16">
        <f>SUM(G57)</f>
        <v>0</v>
      </c>
      <c r="H58" s="32">
        <f>SUM(H57)</f>
        <v>1320000</v>
      </c>
    </row>
    <row r="59" spans="1:8" ht="15" customHeight="1">
      <c r="A59" s="58"/>
      <c r="B59" s="42" t="s">
        <v>85</v>
      </c>
      <c r="C59" s="8"/>
      <c r="D59" s="17">
        <f>SUM(E59+H59)</f>
        <v>-115000</v>
      </c>
      <c r="E59" s="30">
        <f>SUM(F59+G59)</f>
        <v>90000</v>
      </c>
      <c r="F59" s="30">
        <f>SUM(F60-F61)</f>
        <v>90000</v>
      </c>
      <c r="G59" s="30">
        <f>SUM(G60-G61)</f>
        <v>0</v>
      </c>
      <c r="H59" s="32">
        <f>SUM(H60-H61)</f>
        <v>-205000</v>
      </c>
    </row>
    <row r="60" spans="1:8" ht="15" customHeight="1">
      <c r="A60" s="58"/>
      <c r="B60" s="42" t="s">
        <v>83</v>
      </c>
      <c r="C60" s="8"/>
      <c r="D60" s="17">
        <f>SUM(E60+H60)</f>
        <v>90000</v>
      </c>
      <c r="E60" s="30">
        <f>SUM(F60+G60)</f>
        <v>90000</v>
      </c>
      <c r="F60" s="30">
        <v>90000</v>
      </c>
      <c r="G60" s="30"/>
      <c r="H60" s="32"/>
    </row>
    <row r="61" spans="1:8" ht="21" customHeight="1">
      <c r="A61" s="58"/>
      <c r="B61" s="42" t="s">
        <v>86</v>
      </c>
      <c r="C61" s="8"/>
      <c r="D61" s="17">
        <f>SUM(E61+H61)</f>
        <v>205000</v>
      </c>
      <c r="E61" s="30">
        <f>SUM(F61+G61)</f>
        <v>0</v>
      </c>
      <c r="F61" s="30"/>
      <c r="G61" s="30"/>
      <c r="H61" s="32">
        <v>205000</v>
      </c>
    </row>
    <row r="62" spans="1:8" ht="18.75" customHeight="1">
      <c r="A62" s="81"/>
      <c r="B62" s="45" t="s">
        <v>84</v>
      </c>
      <c r="C62" s="46"/>
      <c r="D62" s="47">
        <f>SUM(D58+D59)</f>
        <v>1500000</v>
      </c>
      <c r="E62" s="48">
        <f>SUM(E58+E59)</f>
        <v>385000</v>
      </c>
      <c r="F62" s="48">
        <f>SUM(F58+F59)</f>
        <v>385000</v>
      </c>
      <c r="G62" s="48">
        <f>SUM(G58+G59)</f>
        <v>0</v>
      </c>
      <c r="H62" s="60">
        <f>SUM(H58+H59)</f>
        <v>1115000</v>
      </c>
    </row>
    <row r="63" spans="1:8" ht="37.5" customHeight="1">
      <c r="A63" s="81" t="s">
        <v>147</v>
      </c>
      <c r="B63" s="41" t="s">
        <v>146</v>
      </c>
      <c r="C63" s="8" t="s">
        <v>48</v>
      </c>
      <c r="D63" s="17">
        <f>SUM(E63+H63)</f>
        <v>0</v>
      </c>
      <c r="E63" s="30">
        <f>SUM(F63:G63)</f>
        <v>0</v>
      </c>
      <c r="F63" s="22">
        <v>0</v>
      </c>
      <c r="G63" s="22">
        <v>0</v>
      </c>
      <c r="H63" s="32">
        <v>0</v>
      </c>
    </row>
    <row r="64" spans="1:8" ht="18.75" customHeight="1">
      <c r="A64" s="81"/>
      <c r="B64" s="41" t="s">
        <v>82</v>
      </c>
      <c r="C64" s="8"/>
      <c r="D64" s="17">
        <f>SUM(E64+H64)</f>
        <v>0</v>
      </c>
      <c r="E64" s="30">
        <f>SUM(F64+G64)</f>
        <v>0</v>
      </c>
      <c r="F64" s="16">
        <f>SUM(F63)</f>
        <v>0</v>
      </c>
      <c r="G64" s="16">
        <f>SUM(G63)</f>
        <v>0</v>
      </c>
      <c r="H64" s="32">
        <f>SUM(H63)</f>
        <v>0</v>
      </c>
    </row>
    <row r="65" spans="1:8" ht="18.75" customHeight="1">
      <c r="A65" s="81"/>
      <c r="B65" s="42" t="s">
        <v>85</v>
      </c>
      <c r="C65" s="8"/>
      <c r="D65" s="17">
        <f>SUM(E65+H65)</f>
        <v>115000</v>
      </c>
      <c r="E65" s="30">
        <f>SUM(F65+G65)</f>
        <v>45000</v>
      </c>
      <c r="F65" s="30">
        <f>SUM(F66-F67)</f>
        <v>45000</v>
      </c>
      <c r="G65" s="30">
        <f>SUM(G66-G67)</f>
        <v>0</v>
      </c>
      <c r="H65" s="32">
        <f>SUM(H66-H67)</f>
        <v>70000</v>
      </c>
    </row>
    <row r="66" spans="1:8" ht="18.75" customHeight="1">
      <c r="A66" s="81"/>
      <c r="B66" s="42" t="s">
        <v>83</v>
      </c>
      <c r="C66" s="8"/>
      <c r="D66" s="17">
        <f>SUM(E66+H66)</f>
        <v>115000</v>
      </c>
      <c r="E66" s="30">
        <f>SUM(F66+G66)</f>
        <v>45000</v>
      </c>
      <c r="F66" s="30">
        <v>45000</v>
      </c>
      <c r="G66" s="30"/>
      <c r="H66" s="32">
        <v>70000</v>
      </c>
    </row>
    <row r="67" spans="1:8" ht="18.75" customHeight="1">
      <c r="A67" s="81"/>
      <c r="B67" s="42" t="s">
        <v>86</v>
      </c>
      <c r="C67" s="8"/>
      <c r="D67" s="17">
        <f>SUM(E67+H67)</f>
        <v>0</v>
      </c>
      <c r="E67" s="30">
        <f>SUM(F67+G67)</f>
        <v>0</v>
      </c>
      <c r="F67" s="30"/>
      <c r="G67" s="30"/>
      <c r="H67" s="32">
        <v>0</v>
      </c>
    </row>
    <row r="68" spans="1:8" ht="18.75" customHeight="1">
      <c r="A68" s="81"/>
      <c r="B68" s="45" t="s">
        <v>84</v>
      </c>
      <c r="C68" s="46"/>
      <c r="D68" s="47">
        <f>SUM(D64+D65)</f>
        <v>115000</v>
      </c>
      <c r="E68" s="48">
        <f>SUM(E64+E65)</f>
        <v>45000</v>
      </c>
      <c r="F68" s="48">
        <f>SUM(F64+F65)</f>
        <v>45000</v>
      </c>
      <c r="G68" s="48">
        <f>SUM(G64+G65)</f>
        <v>0</v>
      </c>
      <c r="H68" s="60">
        <f>SUM(H64+H65)</f>
        <v>70000</v>
      </c>
    </row>
    <row r="69" spans="1:8" ht="37.5" customHeight="1">
      <c r="A69" s="58">
        <v>8</v>
      </c>
      <c r="B69" s="66" t="s">
        <v>24</v>
      </c>
      <c r="C69" s="8" t="s">
        <v>48</v>
      </c>
      <c r="D69" s="17">
        <f>SUM(E69+H69)</f>
        <v>575000</v>
      </c>
      <c r="E69" s="30">
        <f>SUM(F69:G69)</f>
        <v>575000</v>
      </c>
      <c r="F69" s="16">
        <v>575000</v>
      </c>
      <c r="G69" s="16">
        <v>0</v>
      </c>
      <c r="H69" s="32">
        <v>0</v>
      </c>
    </row>
    <row r="70" spans="1:8" ht="25.5" customHeight="1">
      <c r="A70" s="58"/>
      <c r="B70" s="41" t="s">
        <v>82</v>
      </c>
      <c r="C70" s="8"/>
      <c r="D70" s="17">
        <f>SUM(E70+H70)</f>
        <v>575000</v>
      </c>
      <c r="E70" s="30">
        <f>SUM(F70+G70)</f>
        <v>575000</v>
      </c>
      <c r="F70" s="16">
        <f>SUM(F69)</f>
        <v>575000</v>
      </c>
      <c r="G70" s="16">
        <f>SUM(G69)</f>
        <v>0</v>
      </c>
      <c r="H70" s="32">
        <f>SUM(H69)</f>
        <v>0</v>
      </c>
    </row>
    <row r="71" spans="1:8" ht="26.25" customHeight="1">
      <c r="A71" s="58"/>
      <c r="B71" s="42" t="s">
        <v>85</v>
      </c>
      <c r="C71" s="8"/>
      <c r="D71" s="17">
        <f>SUM(E71+H71)</f>
        <v>200000</v>
      </c>
      <c r="E71" s="30">
        <f>SUM(F71+G71)</f>
        <v>200000</v>
      </c>
      <c r="F71" s="30">
        <f>SUM(F72-F73)</f>
        <v>200000</v>
      </c>
      <c r="G71" s="30">
        <f>SUM(G72-G73)</f>
        <v>0</v>
      </c>
      <c r="H71" s="32">
        <f>SUM(H72-H73)</f>
        <v>0</v>
      </c>
    </row>
    <row r="72" spans="1:8" ht="22.5" customHeight="1">
      <c r="A72" s="58"/>
      <c r="B72" s="42" t="s">
        <v>83</v>
      </c>
      <c r="C72" s="8"/>
      <c r="D72" s="17">
        <f>SUM(E72+H72)</f>
        <v>200000</v>
      </c>
      <c r="E72" s="30">
        <f>SUM(F72+G72)</f>
        <v>200000</v>
      </c>
      <c r="F72" s="30">
        <v>200000</v>
      </c>
      <c r="G72" s="30"/>
      <c r="H72" s="32"/>
    </row>
    <row r="73" spans="1:8" ht="19.5" customHeight="1">
      <c r="A73" s="58"/>
      <c r="B73" s="42" t="s">
        <v>86</v>
      </c>
      <c r="C73" s="8"/>
      <c r="D73" s="17">
        <f>SUM(E73+H73)</f>
        <v>0</v>
      </c>
      <c r="E73" s="30">
        <f>SUM(F73+G73)</f>
        <v>0</v>
      </c>
      <c r="F73" s="30"/>
      <c r="G73" s="30"/>
      <c r="H73" s="32"/>
    </row>
    <row r="74" spans="1:8" ht="30.75" customHeight="1">
      <c r="A74" s="81"/>
      <c r="B74" s="45" t="s">
        <v>84</v>
      </c>
      <c r="C74" s="46"/>
      <c r="D74" s="47">
        <f>SUM(D70+D71)</f>
        <v>775000</v>
      </c>
      <c r="E74" s="48">
        <f>SUM(E70+E71)</f>
        <v>775000</v>
      </c>
      <c r="F74" s="48">
        <f>SUM(F70+F71)</f>
        <v>775000</v>
      </c>
      <c r="G74" s="48">
        <f>SUM(G70+G71)</f>
        <v>0</v>
      </c>
      <c r="H74" s="60">
        <f>SUM(H70+H71)</f>
        <v>0</v>
      </c>
    </row>
    <row r="75" spans="1:8" ht="81.75" customHeight="1">
      <c r="A75" s="58">
        <v>9</v>
      </c>
      <c r="B75" s="41" t="s">
        <v>159</v>
      </c>
      <c r="C75" s="8" t="s">
        <v>48</v>
      </c>
      <c r="D75" s="17">
        <f>SUM(E75+H75)</f>
        <v>260000</v>
      </c>
      <c r="E75" s="30">
        <f>SUM(F75:G75)</f>
        <v>260000</v>
      </c>
      <c r="F75" s="16">
        <v>210000</v>
      </c>
      <c r="G75" s="16">
        <v>50000</v>
      </c>
      <c r="H75" s="32">
        <v>0</v>
      </c>
    </row>
    <row r="76" spans="1:8" ht="24" customHeight="1">
      <c r="A76" s="58"/>
      <c r="B76" s="41" t="s">
        <v>82</v>
      </c>
      <c r="C76" s="8"/>
      <c r="D76" s="17">
        <f>SUM(E76+H76)</f>
        <v>260000</v>
      </c>
      <c r="E76" s="30">
        <f>SUM(F76+G76)</f>
        <v>260000</v>
      </c>
      <c r="F76" s="16">
        <f>SUM(F75)</f>
        <v>210000</v>
      </c>
      <c r="G76" s="16">
        <f>SUM(G75)</f>
        <v>50000</v>
      </c>
      <c r="H76" s="32">
        <f>SUM(H75)</f>
        <v>0</v>
      </c>
    </row>
    <row r="77" spans="1:8" ht="19.5" customHeight="1">
      <c r="A77" s="58"/>
      <c r="B77" s="42" t="s">
        <v>85</v>
      </c>
      <c r="C77" s="8"/>
      <c r="D77" s="17">
        <f>SUM(E77+H77)</f>
        <v>140000</v>
      </c>
      <c r="E77" s="30">
        <f>SUM(F77+G77)</f>
        <v>140000</v>
      </c>
      <c r="F77" s="30">
        <f>SUM(F78-F79)</f>
        <v>140000</v>
      </c>
      <c r="G77" s="30">
        <f>SUM(G78-G79)</f>
        <v>0</v>
      </c>
      <c r="H77" s="32">
        <f>SUM(H78-H79)</f>
        <v>0</v>
      </c>
    </row>
    <row r="78" spans="1:8" ht="18.75" customHeight="1">
      <c r="A78" s="58"/>
      <c r="B78" s="42" t="s">
        <v>83</v>
      </c>
      <c r="C78" s="8"/>
      <c r="D78" s="17">
        <f>SUM(E78+H78)</f>
        <v>140000</v>
      </c>
      <c r="E78" s="30">
        <f>SUM(F78+G78)</f>
        <v>140000</v>
      </c>
      <c r="F78" s="30">
        <v>140000</v>
      </c>
      <c r="G78" s="30"/>
      <c r="H78" s="32"/>
    </row>
    <row r="79" spans="1:8" ht="16.5" customHeight="1">
      <c r="A79" s="58"/>
      <c r="B79" s="42" t="s">
        <v>86</v>
      </c>
      <c r="C79" s="8"/>
      <c r="D79" s="17">
        <f>SUM(E79+H79)</f>
        <v>0</v>
      </c>
      <c r="E79" s="30">
        <f>SUM(F79+G79)</f>
        <v>0</v>
      </c>
      <c r="F79" s="30"/>
      <c r="G79" s="30"/>
      <c r="H79" s="32"/>
    </row>
    <row r="80" spans="1:8" ht="22.5" customHeight="1">
      <c r="A80" s="58"/>
      <c r="B80" s="45" t="s">
        <v>84</v>
      </c>
      <c r="C80" s="46"/>
      <c r="D80" s="47">
        <f>SUM(D76+D77)</f>
        <v>400000</v>
      </c>
      <c r="E80" s="48">
        <f>SUM(E76+E77)</f>
        <v>400000</v>
      </c>
      <c r="F80" s="48">
        <f>SUM(F76+F77)</f>
        <v>350000</v>
      </c>
      <c r="G80" s="48">
        <f>SUM(G76+G77)</f>
        <v>50000</v>
      </c>
      <c r="H80" s="60">
        <f>SUM(H76+H77)</f>
        <v>0</v>
      </c>
    </row>
    <row r="81" spans="1:8" ht="52.5" customHeight="1">
      <c r="A81" s="58">
        <v>10</v>
      </c>
      <c r="B81" s="66" t="s">
        <v>160</v>
      </c>
      <c r="C81" s="8" t="s">
        <v>48</v>
      </c>
      <c r="D81" s="17">
        <f>SUM(E81+H81)</f>
        <v>30000</v>
      </c>
      <c r="E81" s="30">
        <f>SUM(F81:G81)</f>
        <v>30000</v>
      </c>
      <c r="F81" s="16">
        <v>30000</v>
      </c>
      <c r="G81" s="16">
        <v>0</v>
      </c>
      <c r="H81" s="32">
        <v>0</v>
      </c>
    </row>
    <row r="82" spans="1:8" ht="18.75" customHeight="1">
      <c r="A82" s="58"/>
      <c r="B82" s="41" t="s">
        <v>82</v>
      </c>
      <c r="C82" s="8"/>
      <c r="D82" s="17">
        <f>SUM(E82+H82)</f>
        <v>30000</v>
      </c>
      <c r="E82" s="30">
        <f>SUM(F82+G82)</f>
        <v>30000</v>
      </c>
      <c r="F82" s="16">
        <f>SUM(F81)</f>
        <v>30000</v>
      </c>
      <c r="G82" s="16">
        <f>SUM(G81)</f>
        <v>0</v>
      </c>
      <c r="H82" s="32">
        <f>SUM(H81)</f>
        <v>0</v>
      </c>
    </row>
    <row r="83" spans="1:8" ht="23.25" customHeight="1">
      <c r="A83" s="58"/>
      <c r="B83" s="42" t="s">
        <v>85</v>
      </c>
      <c r="C83" s="8"/>
      <c r="D83" s="17">
        <f>SUM(E83+H83)</f>
        <v>15000</v>
      </c>
      <c r="E83" s="30">
        <f>SUM(F83+G83)</f>
        <v>15000</v>
      </c>
      <c r="F83" s="30">
        <f>SUM(F84-F85)</f>
        <v>15000</v>
      </c>
      <c r="G83" s="30">
        <f>SUM(G84-G85)</f>
        <v>0</v>
      </c>
      <c r="H83" s="32">
        <f>SUM(H84-H85)</f>
        <v>0</v>
      </c>
    </row>
    <row r="84" spans="1:8" ht="22.5" customHeight="1">
      <c r="A84" s="58"/>
      <c r="B84" s="42" t="s">
        <v>83</v>
      </c>
      <c r="C84" s="8"/>
      <c r="D84" s="17">
        <f>SUM(E84+H84)</f>
        <v>15000</v>
      </c>
      <c r="E84" s="30">
        <f>SUM(F84+G84)</f>
        <v>15000</v>
      </c>
      <c r="F84" s="30">
        <v>15000</v>
      </c>
      <c r="G84" s="30"/>
      <c r="H84" s="32"/>
    </row>
    <row r="85" spans="1:8" ht="24.75" customHeight="1">
      <c r="A85" s="58"/>
      <c r="B85" s="42" t="s">
        <v>86</v>
      </c>
      <c r="C85" s="8"/>
      <c r="D85" s="17">
        <f>SUM(E85+H85)</f>
        <v>0</v>
      </c>
      <c r="E85" s="30">
        <f>SUM(F85+G85)</f>
        <v>0</v>
      </c>
      <c r="F85" s="30"/>
      <c r="G85" s="30"/>
      <c r="H85" s="32"/>
    </row>
    <row r="86" spans="1:8" ht="21" customHeight="1">
      <c r="A86" s="58"/>
      <c r="B86" s="45" t="s">
        <v>84</v>
      </c>
      <c r="C86" s="46"/>
      <c r="D86" s="47">
        <f>SUM(D82+D83)</f>
        <v>45000</v>
      </c>
      <c r="E86" s="48">
        <f>SUM(E82+E83)</f>
        <v>45000</v>
      </c>
      <c r="F86" s="48">
        <f>SUM(F82+F83)</f>
        <v>45000</v>
      </c>
      <c r="G86" s="48">
        <f>SUM(G82+G83)</f>
        <v>0</v>
      </c>
      <c r="H86" s="60">
        <f>SUM(H82+H83)</f>
        <v>0</v>
      </c>
    </row>
    <row r="87" spans="1:8" ht="53.25" customHeight="1">
      <c r="A87" s="58">
        <v>11</v>
      </c>
      <c r="B87" s="40" t="s">
        <v>88</v>
      </c>
      <c r="C87" s="8" t="s">
        <v>48</v>
      </c>
      <c r="D87" s="17">
        <v>148000</v>
      </c>
      <c r="E87" s="30">
        <v>48000</v>
      </c>
      <c r="F87" s="30">
        <v>48000</v>
      </c>
      <c r="G87" s="43">
        <v>0</v>
      </c>
      <c r="H87" s="32">
        <v>100000</v>
      </c>
    </row>
    <row r="88" spans="1:8" ht="21" customHeight="1">
      <c r="A88" s="58"/>
      <c r="B88" s="41" t="s">
        <v>82</v>
      </c>
      <c r="C88" s="8"/>
      <c r="D88" s="17">
        <f>SUM(E88+H88)</f>
        <v>148000</v>
      </c>
      <c r="E88" s="30">
        <f>SUM(F88+G88)</f>
        <v>48000</v>
      </c>
      <c r="F88" s="16">
        <f>SUM(F87)</f>
        <v>48000</v>
      </c>
      <c r="G88" s="16">
        <f>SUM(G87)</f>
        <v>0</v>
      </c>
      <c r="H88" s="32">
        <f>SUM(H87)</f>
        <v>100000</v>
      </c>
    </row>
    <row r="89" spans="1:8" ht="21" customHeight="1">
      <c r="A89" s="58"/>
      <c r="B89" s="42" t="s">
        <v>85</v>
      </c>
      <c r="C89" s="8"/>
      <c r="D89" s="17">
        <f>SUM(E89+H89)</f>
        <v>0</v>
      </c>
      <c r="E89" s="30">
        <f>SUM(F89+G89)</f>
        <v>100000</v>
      </c>
      <c r="F89" s="30">
        <f>SUM(F90-F91)</f>
        <v>100000</v>
      </c>
      <c r="G89" s="30">
        <f>SUM(G90-G91)</f>
        <v>0</v>
      </c>
      <c r="H89" s="32">
        <f>SUM(H90-H91)</f>
        <v>-100000</v>
      </c>
    </row>
    <row r="90" spans="1:8" ht="21" customHeight="1">
      <c r="A90" s="58"/>
      <c r="B90" s="42" t="s">
        <v>83</v>
      </c>
      <c r="C90" s="8"/>
      <c r="D90" s="17">
        <f>SUM(E90+H90)</f>
        <v>100000</v>
      </c>
      <c r="E90" s="30">
        <f>SUM(F90+G90)</f>
        <v>100000</v>
      </c>
      <c r="F90" s="30">
        <v>100000</v>
      </c>
      <c r="G90" s="30"/>
      <c r="H90" s="32"/>
    </row>
    <row r="91" spans="1:8" ht="21" customHeight="1">
      <c r="A91" s="58"/>
      <c r="B91" s="42" t="s">
        <v>86</v>
      </c>
      <c r="C91" s="8"/>
      <c r="D91" s="17">
        <f>SUM(E91+H91)</f>
        <v>100000</v>
      </c>
      <c r="E91" s="30">
        <f>SUM(F91+G91)</f>
        <v>0</v>
      </c>
      <c r="F91" s="30"/>
      <c r="G91" s="30"/>
      <c r="H91" s="32">
        <v>100000</v>
      </c>
    </row>
    <row r="92" spans="1:8" ht="21" customHeight="1">
      <c r="A92" s="58"/>
      <c r="B92" s="45" t="s">
        <v>84</v>
      </c>
      <c r="C92" s="46"/>
      <c r="D92" s="47">
        <f>SUM(D88+D89)</f>
        <v>148000</v>
      </c>
      <c r="E92" s="48">
        <f>SUM(E88+E89)</f>
        <v>148000</v>
      </c>
      <c r="F92" s="48">
        <f>SUM(F88+F89)</f>
        <v>148000</v>
      </c>
      <c r="G92" s="48">
        <f>SUM(G88+G89)</f>
        <v>0</v>
      </c>
      <c r="H92" s="60">
        <f>SUM(H88+H89)</f>
        <v>0</v>
      </c>
    </row>
    <row r="93" spans="1:8" ht="39" customHeight="1">
      <c r="A93" s="58">
        <v>12</v>
      </c>
      <c r="B93" s="40" t="s">
        <v>12</v>
      </c>
      <c r="C93" s="8" t="s">
        <v>48</v>
      </c>
      <c r="D93" s="17">
        <f>SUM(E93+H93)</f>
        <v>60000</v>
      </c>
      <c r="E93" s="30">
        <f>SUM(F93:G93)</f>
        <v>60000</v>
      </c>
      <c r="F93" s="16">
        <v>60000</v>
      </c>
      <c r="G93" s="19">
        <v>0</v>
      </c>
      <c r="H93" s="32">
        <v>0</v>
      </c>
    </row>
    <row r="94" spans="1:8" ht="24.75" customHeight="1">
      <c r="A94" s="58"/>
      <c r="B94" s="41" t="s">
        <v>82</v>
      </c>
      <c r="C94" s="8"/>
      <c r="D94" s="17">
        <f>SUM(E94+H94)</f>
        <v>60000</v>
      </c>
      <c r="E94" s="30">
        <f>SUM(F94+G94)</f>
        <v>60000</v>
      </c>
      <c r="F94" s="16">
        <f>SUM(F93)</f>
        <v>60000</v>
      </c>
      <c r="G94" s="16">
        <f>SUM(G93)</f>
        <v>0</v>
      </c>
      <c r="H94" s="32">
        <f>SUM(H93)</f>
        <v>0</v>
      </c>
    </row>
    <row r="95" spans="1:8" ht="24" customHeight="1">
      <c r="A95" s="58"/>
      <c r="B95" s="42" t="s">
        <v>85</v>
      </c>
      <c r="C95" s="8"/>
      <c r="D95" s="17">
        <f>SUM(E95+H95)</f>
        <v>0</v>
      </c>
      <c r="E95" s="30">
        <f>SUM(F95+G95)</f>
        <v>0</v>
      </c>
      <c r="F95" s="30">
        <f>SUM(F96-F97)</f>
        <v>0</v>
      </c>
      <c r="G95" s="30">
        <f>SUM(G96-G97)</f>
        <v>0</v>
      </c>
      <c r="H95" s="32">
        <f>SUM(H96-H97)</f>
        <v>0</v>
      </c>
    </row>
    <row r="96" spans="1:8" ht="18" customHeight="1">
      <c r="A96" s="58"/>
      <c r="B96" s="42" t="s">
        <v>83</v>
      </c>
      <c r="C96" s="8"/>
      <c r="D96" s="17">
        <f>SUM(E96+H96)</f>
        <v>0</v>
      </c>
      <c r="E96" s="30">
        <f>SUM(F96+G96)</f>
        <v>0</v>
      </c>
      <c r="F96" s="30"/>
      <c r="G96" s="30"/>
      <c r="H96" s="32"/>
    </row>
    <row r="97" spans="1:8" ht="18.75" customHeight="1">
      <c r="A97" s="58"/>
      <c r="B97" s="42" t="s">
        <v>86</v>
      </c>
      <c r="C97" s="8"/>
      <c r="D97" s="17">
        <f>SUM(E97+H97)</f>
        <v>0</v>
      </c>
      <c r="E97" s="30">
        <f>SUM(F97+G97)</f>
        <v>0</v>
      </c>
      <c r="F97" s="30"/>
      <c r="G97" s="30"/>
      <c r="H97" s="32"/>
    </row>
    <row r="98" spans="1:8" ht="20.25" customHeight="1">
      <c r="A98" s="59"/>
      <c r="B98" s="45" t="s">
        <v>84</v>
      </c>
      <c r="C98" s="46"/>
      <c r="D98" s="47">
        <f>SUM(D94+D95)</f>
        <v>60000</v>
      </c>
      <c r="E98" s="48">
        <f>SUM(E94+E95)</f>
        <v>60000</v>
      </c>
      <c r="F98" s="48">
        <f>SUM(F94+F95)</f>
        <v>60000</v>
      </c>
      <c r="G98" s="48">
        <f>SUM(G94+G95)</f>
        <v>0</v>
      </c>
      <c r="H98" s="60">
        <f>SUM(H94+H95)</f>
        <v>0</v>
      </c>
    </row>
    <row r="99" spans="1:8" ht="39" customHeight="1">
      <c r="A99" s="58">
        <v>13</v>
      </c>
      <c r="B99" s="40" t="s">
        <v>89</v>
      </c>
      <c r="C99" s="8" t="s">
        <v>48</v>
      </c>
      <c r="D99" s="17">
        <f>SUM(E99+H99)</f>
        <v>72000</v>
      </c>
      <c r="E99" s="30">
        <f>SUM(F99:G99)</f>
        <v>72000</v>
      </c>
      <c r="F99" s="16">
        <v>72000</v>
      </c>
      <c r="G99" s="19">
        <v>0</v>
      </c>
      <c r="H99" s="32">
        <v>0</v>
      </c>
    </row>
    <row r="100" spans="1:8" ht="20.25" customHeight="1">
      <c r="A100" s="58"/>
      <c r="B100" s="41" t="s">
        <v>82</v>
      </c>
      <c r="C100" s="8"/>
      <c r="D100" s="17">
        <f>SUM(E100+H100)</f>
        <v>72000</v>
      </c>
      <c r="E100" s="30">
        <f>SUM(F100+G100)</f>
        <v>72000</v>
      </c>
      <c r="F100" s="16">
        <f>SUM(F99)</f>
        <v>72000</v>
      </c>
      <c r="G100" s="16">
        <f>SUM(G99)</f>
        <v>0</v>
      </c>
      <c r="H100" s="32">
        <f>SUM(H99)</f>
        <v>0</v>
      </c>
    </row>
    <row r="101" spans="1:8" ht="20.25" customHeight="1">
      <c r="A101" s="58"/>
      <c r="B101" s="42" t="s">
        <v>85</v>
      </c>
      <c r="C101" s="8"/>
      <c r="D101" s="17">
        <f>SUM(E101+H101)</f>
        <v>0</v>
      </c>
      <c r="E101" s="30">
        <f>SUM(F101+G101)</f>
        <v>0</v>
      </c>
      <c r="F101" s="30">
        <f>SUM(F102-F103)</f>
        <v>0</v>
      </c>
      <c r="G101" s="30">
        <f>SUM(G102-G103)</f>
        <v>0</v>
      </c>
      <c r="H101" s="32">
        <f>SUM(H102-H103)</f>
        <v>0</v>
      </c>
    </row>
    <row r="102" spans="1:8" ht="20.25" customHeight="1">
      <c r="A102" s="58"/>
      <c r="B102" s="42" t="s">
        <v>83</v>
      </c>
      <c r="C102" s="8"/>
      <c r="D102" s="17">
        <f>SUM(E102+H102)</f>
        <v>0</v>
      </c>
      <c r="E102" s="30">
        <f>SUM(F102+G102)</f>
        <v>0</v>
      </c>
      <c r="F102" s="30"/>
      <c r="G102" s="30"/>
      <c r="H102" s="32"/>
    </row>
    <row r="103" spans="1:8" ht="20.25" customHeight="1">
      <c r="A103" s="58"/>
      <c r="B103" s="42" t="s">
        <v>86</v>
      </c>
      <c r="C103" s="8"/>
      <c r="D103" s="17">
        <f>SUM(E103+H103)</f>
        <v>0</v>
      </c>
      <c r="E103" s="30">
        <f>SUM(F103+G103)</f>
        <v>0</v>
      </c>
      <c r="F103" s="30"/>
      <c r="G103" s="30"/>
      <c r="H103" s="32"/>
    </row>
    <row r="104" spans="1:8" ht="20.25" customHeight="1">
      <c r="A104" s="58"/>
      <c r="B104" s="45" t="s">
        <v>84</v>
      </c>
      <c r="C104" s="46"/>
      <c r="D104" s="47">
        <f>SUM(D100+D101)</f>
        <v>72000</v>
      </c>
      <c r="E104" s="48">
        <f>SUM(E100+E101)</f>
        <v>72000</v>
      </c>
      <c r="F104" s="48">
        <f>SUM(F100+F101)</f>
        <v>72000</v>
      </c>
      <c r="G104" s="48">
        <f>SUM(G100+G101)</f>
        <v>0</v>
      </c>
      <c r="H104" s="60">
        <f>SUM(H100+H101)</f>
        <v>0</v>
      </c>
    </row>
    <row r="105" spans="1:8" ht="39" customHeight="1">
      <c r="A105" s="58">
        <v>14</v>
      </c>
      <c r="B105" s="40" t="s">
        <v>17</v>
      </c>
      <c r="C105" s="8" t="s">
        <v>48</v>
      </c>
      <c r="D105" s="17">
        <f>SUM(E105+H105)</f>
        <v>275000</v>
      </c>
      <c r="E105" s="30">
        <f>SUM(F105:G105)</f>
        <v>75000</v>
      </c>
      <c r="F105" s="16">
        <v>75000</v>
      </c>
      <c r="G105" s="19">
        <v>0</v>
      </c>
      <c r="H105" s="32">
        <v>200000</v>
      </c>
    </row>
    <row r="106" spans="1:8" ht="29.25" customHeight="1">
      <c r="A106" s="58"/>
      <c r="B106" s="41" t="s">
        <v>82</v>
      </c>
      <c r="C106" s="8"/>
      <c r="D106" s="17">
        <f>SUM(E106+H106)</f>
        <v>275000</v>
      </c>
      <c r="E106" s="30">
        <f>SUM(F106+G106)</f>
        <v>75000</v>
      </c>
      <c r="F106" s="16">
        <f>SUM(F105)</f>
        <v>75000</v>
      </c>
      <c r="G106" s="16">
        <f>SUM(G105)</f>
        <v>0</v>
      </c>
      <c r="H106" s="32">
        <f>SUM(H105)</f>
        <v>200000</v>
      </c>
    </row>
    <row r="107" spans="1:8" ht="21.75" customHeight="1">
      <c r="A107" s="58"/>
      <c r="B107" s="42" t="s">
        <v>85</v>
      </c>
      <c r="C107" s="8"/>
      <c r="D107" s="17">
        <f>SUM(E107+H107)</f>
        <v>225000</v>
      </c>
      <c r="E107" s="30">
        <f>SUM(F107+G107)</f>
        <v>100000</v>
      </c>
      <c r="F107" s="30">
        <f>SUM(F108-F109)</f>
        <v>100000</v>
      </c>
      <c r="G107" s="30">
        <f>SUM(G108-G109)</f>
        <v>0</v>
      </c>
      <c r="H107" s="32">
        <f>SUM(H108-H109)</f>
        <v>125000</v>
      </c>
    </row>
    <row r="108" spans="1:8" ht="17.25" customHeight="1">
      <c r="A108" s="58"/>
      <c r="B108" s="42" t="s">
        <v>83</v>
      </c>
      <c r="C108" s="8"/>
      <c r="D108" s="17">
        <f>SUM(E108+H108)</f>
        <v>225000</v>
      </c>
      <c r="E108" s="30">
        <f>SUM(F108+G108)</f>
        <v>100000</v>
      </c>
      <c r="F108" s="30">
        <v>100000</v>
      </c>
      <c r="G108" s="30"/>
      <c r="H108" s="32">
        <v>125000</v>
      </c>
    </row>
    <row r="109" spans="1:8" ht="17.25" customHeight="1">
      <c r="A109" s="58"/>
      <c r="B109" s="42" t="s">
        <v>86</v>
      </c>
      <c r="C109" s="8"/>
      <c r="D109" s="17">
        <f>SUM(E109+H109)</f>
        <v>0</v>
      </c>
      <c r="E109" s="30">
        <f>SUM(F109+G109)</f>
        <v>0</v>
      </c>
      <c r="F109" s="30"/>
      <c r="G109" s="30"/>
      <c r="H109" s="32"/>
    </row>
    <row r="110" spans="1:8" ht="24.75" customHeight="1">
      <c r="A110" s="58"/>
      <c r="B110" s="45" t="s">
        <v>84</v>
      </c>
      <c r="C110" s="46"/>
      <c r="D110" s="47">
        <f>SUM(D106+D107)</f>
        <v>500000</v>
      </c>
      <c r="E110" s="48">
        <f>SUM(E106+E107)</f>
        <v>175000</v>
      </c>
      <c r="F110" s="48">
        <f>SUM(F106+F107)</f>
        <v>175000</v>
      </c>
      <c r="G110" s="48">
        <f>SUM(G106+G107)</f>
        <v>0</v>
      </c>
      <c r="H110" s="60">
        <f>SUM(H106+H107)</f>
        <v>325000</v>
      </c>
    </row>
    <row r="111" spans="1:8" ht="54" customHeight="1">
      <c r="A111" s="58">
        <v>15</v>
      </c>
      <c r="B111" s="40" t="s">
        <v>90</v>
      </c>
      <c r="C111" s="8" t="s">
        <v>48</v>
      </c>
      <c r="D111" s="17">
        <f>SUM(E111+H111)</f>
        <v>0</v>
      </c>
      <c r="E111" s="30">
        <f>SUM(F111:G111)</f>
        <v>0</v>
      </c>
      <c r="F111" s="16">
        <v>0</v>
      </c>
      <c r="G111" s="19">
        <v>0</v>
      </c>
      <c r="H111" s="32">
        <v>0</v>
      </c>
    </row>
    <row r="112" spans="1:8" ht="18.75" customHeight="1">
      <c r="A112" s="58"/>
      <c r="B112" s="41" t="s">
        <v>82</v>
      </c>
      <c r="C112" s="8"/>
      <c r="D112" s="17">
        <f>SUM(E112+H112)</f>
        <v>0</v>
      </c>
      <c r="E112" s="30">
        <f>SUM(F112+G112)</f>
        <v>0</v>
      </c>
      <c r="F112" s="16">
        <f>SUM(F111)</f>
        <v>0</v>
      </c>
      <c r="G112" s="16">
        <f>SUM(G111)</f>
        <v>0</v>
      </c>
      <c r="H112" s="32">
        <f>SUM(H111)</f>
        <v>0</v>
      </c>
    </row>
    <row r="113" spans="1:8" ht="18" customHeight="1">
      <c r="A113" s="58"/>
      <c r="B113" s="42" t="s">
        <v>85</v>
      </c>
      <c r="C113" s="8"/>
      <c r="D113" s="17">
        <f>SUM(E113+H113)</f>
        <v>40000</v>
      </c>
      <c r="E113" s="30">
        <f>SUM(F113+G113)</f>
        <v>40000</v>
      </c>
      <c r="F113" s="30">
        <f>SUM(F114-F115)</f>
        <v>40000</v>
      </c>
      <c r="G113" s="30">
        <f>SUM(G114-G115)</f>
        <v>0</v>
      </c>
      <c r="H113" s="32">
        <f>SUM(H114-H115)</f>
        <v>0</v>
      </c>
    </row>
    <row r="114" spans="1:8" ht="18" customHeight="1">
      <c r="A114" s="58"/>
      <c r="B114" s="42" t="s">
        <v>83</v>
      </c>
      <c r="C114" s="8"/>
      <c r="D114" s="17">
        <f>SUM(E114+H114)</f>
        <v>40000</v>
      </c>
      <c r="E114" s="30">
        <f>SUM(F114+G114)</f>
        <v>40000</v>
      </c>
      <c r="F114" s="30">
        <v>40000</v>
      </c>
      <c r="G114" s="30"/>
      <c r="H114" s="32"/>
    </row>
    <row r="115" spans="1:8" ht="15.75" customHeight="1">
      <c r="A115" s="58"/>
      <c r="B115" s="42" t="s">
        <v>86</v>
      </c>
      <c r="C115" s="8"/>
      <c r="D115" s="17">
        <f>SUM(E115+H115)</f>
        <v>0</v>
      </c>
      <c r="E115" s="30">
        <f>SUM(F115+G115)</f>
        <v>0</v>
      </c>
      <c r="F115" s="30"/>
      <c r="G115" s="30"/>
      <c r="H115" s="32"/>
    </row>
    <row r="116" spans="1:8" ht="17.25" customHeight="1">
      <c r="A116" s="58"/>
      <c r="B116" s="45" t="s">
        <v>84</v>
      </c>
      <c r="C116" s="46"/>
      <c r="D116" s="47">
        <f>SUM(D112+D113)</f>
        <v>40000</v>
      </c>
      <c r="E116" s="48">
        <f>SUM(E112+E113)</f>
        <v>40000</v>
      </c>
      <c r="F116" s="48">
        <f>SUM(F112+F113)</f>
        <v>40000</v>
      </c>
      <c r="G116" s="48">
        <f>SUM(G112+G113)</f>
        <v>0</v>
      </c>
      <c r="H116" s="60">
        <f>SUM(H112+H113)</f>
        <v>0</v>
      </c>
    </row>
    <row r="117" spans="1:8" s="39" customFormat="1" ht="51" customHeight="1">
      <c r="A117" s="61">
        <v>16</v>
      </c>
      <c r="B117" s="40" t="s">
        <v>65</v>
      </c>
      <c r="C117" s="37" t="s">
        <v>48</v>
      </c>
      <c r="D117" s="17">
        <f>SUM(E117+H117)</f>
        <v>30000</v>
      </c>
      <c r="E117" s="31">
        <f>SUM(F117:G117)</f>
        <v>30000</v>
      </c>
      <c r="F117" s="31">
        <v>30000</v>
      </c>
      <c r="G117" s="38">
        <v>0</v>
      </c>
      <c r="H117" s="36">
        <v>0</v>
      </c>
    </row>
    <row r="118" spans="1:8" s="39" customFormat="1" ht="26.25" customHeight="1">
      <c r="A118" s="61"/>
      <c r="B118" s="41" t="s">
        <v>82</v>
      </c>
      <c r="C118" s="8"/>
      <c r="D118" s="17">
        <f>SUM(E118+H118)</f>
        <v>30000</v>
      </c>
      <c r="E118" s="30">
        <f>SUM(F118+G118)</f>
        <v>30000</v>
      </c>
      <c r="F118" s="16">
        <f>SUM(F117)</f>
        <v>30000</v>
      </c>
      <c r="G118" s="16">
        <f>SUM(G117)</f>
        <v>0</v>
      </c>
      <c r="H118" s="32">
        <f>SUM(H117)</f>
        <v>0</v>
      </c>
    </row>
    <row r="119" spans="1:8" s="39" customFormat="1" ht="27" customHeight="1">
      <c r="A119" s="61"/>
      <c r="B119" s="42" t="s">
        <v>85</v>
      </c>
      <c r="C119" s="8"/>
      <c r="D119" s="17">
        <f>SUM(E119+H119)</f>
        <v>0</v>
      </c>
      <c r="E119" s="30">
        <f>SUM(F119+G119)</f>
        <v>0</v>
      </c>
      <c r="F119" s="30">
        <f>SUM(F120-F121)</f>
        <v>0</v>
      </c>
      <c r="G119" s="30">
        <f>SUM(G120-G121)</f>
        <v>0</v>
      </c>
      <c r="H119" s="32">
        <f>SUM(H120-H121)</f>
        <v>0</v>
      </c>
    </row>
    <row r="120" spans="1:8" s="39" customFormat="1" ht="19.5" customHeight="1">
      <c r="A120" s="61"/>
      <c r="B120" s="42" t="s">
        <v>83</v>
      </c>
      <c r="C120" s="8"/>
      <c r="D120" s="17">
        <f>SUM(E120+H120)</f>
        <v>0</v>
      </c>
      <c r="E120" s="30">
        <f>SUM(F120+G120)</f>
        <v>0</v>
      </c>
      <c r="F120" s="30"/>
      <c r="G120" s="30"/>
      <c r="H120" s="32"/>
    </row>
    <row r="121" spans="1:8" s="39" customFormat="1" ht="20.25" customHeight="1">
      <c r="A121" s="61"/>
      <c r="B121" s="42" t="s">
        <v>86</v>
      </c>
      <c r="C121" s="8"/>
      <c r="D121" s="17">
        <f>SUM(E121+H121)</f>
        <v>0</v>
      </c>
      <c r="E121" s="30">
        <f>SUM(F121+G121)</f>
        <v>0</v>
      </c>
      <c r="F121" s="30"/>
      <c r="G121" s="30"/>
      <c r="H121" s="32"/>
    </row>
    <row r="122" spans="1:8" s="39" customFormat="1" ht="24.75" customHeight="1">
      <c r="A122" s="61"/>
      <c r="B122" s="45" t="s">
        <v>84</v>
      </c>
      <c r="C122" s="46"/>
      <c r="D122" s="47">
        <f>SUM(D118+D119)</f>
        <v>30000</v>
      </c>
      <c r="E122" s="48">
        <f>SUM(E118+E119)</f>
        <v>30000</v>
      </c>
      <c r="F122" s="48">
        <f>SUM(F118+F119)</f>
        <v>30000</v>
      </c>
      <c r="G122" s="48">
        <f>SUM(G118+G119)</f>
        <v>0</v>
      </c>
      <c r="H122" s="60">
        <f>SUM(H118+H119)</f>
        <v>0</v>
      </c>
    </row>
    <row r="123" spans="1:8" s="39" customFormat="1" ht="54" customHeight="1">
      <c r="A123" s="61">
        <v>17</v>
      </c>
      <c r="B123" s="40" t="s">
        <v>91</v>
      </c>
      <c r="C123" s="8" t="s">
        <v>48</v>
      </c>
      <c r="D123" s="17">
        <f>SUM(E123+H123)</f>
        <v>6594</v>
      </c>
      <c r="E123" s="31">
        <f>SUM(F123:G123)</f>
        <v>6594</v>
      </c>
      <c r="F123" s="31">
        <v>6594</v>
      </c>
      <c r="G123" s="38">
        <v>0</v>
      </c>
      <c r="H123" s="36">
        <v>0</v>
      </c>
    </row>
    <row r="124" spans="1:8" s="39" customFormat="1" ht="24.75" customHeight="1">
      <c r="A124" s="61"/>
      <c r="B124" s="41" t="s">
        <v>82</v>
      </c>
      <c r="C124" s="8"/>
      <c r="D124" s="17">
        <f>SUM(E124+H124)</f>
        <v>6594</v>
      </c>
      <c r="E124" s="30">
        <f>SUM(F124+G124)</f>
        <v>6594</v>
      </c>
      <c r="F124" s="16">
        <f>SUM(F123)</f>
        <v>6594</v>
      </c>
      <c r="G124" s="16">
        <f>SUM(G123)</f>
        <v>0</v>
      </c>
      <c r="H124" s="32">
        <f>SUM(H123)</f>
        <v>0</v>
      </c>
    </row>
    <row r="125" spans="1:8" s="39" customFormat="1" ht="24.75" customHeight="1">
      <c r="A125" s="61"/>
      <c r="B125" s="42" t="s">
        <v>85</v>
      </c>
      <c r="C125" s="8"/>
      <c r="D125" s="17">
        <f>SUM(E125+H125)</f>
        <v>0</v>
      </c>
      <c r="E125" s="30">
        <f>SUM(F125+G125)</f>
        <v>0</v>
      </c>
      <c r="F125" s="30">
        <f>SUM(F126-F127)</f>
        <v>0</v>
      </c>
      <c r="G125" s="30">
        <f>SUM(G126-G127)</f>
        <v>0</v>
      </c>
      <c r="H125" s="32">
        <f>SUM(H126-H127)</f>
        <v>0</v>
      </c>
    </row>
    <row r="126" spans="1:8" s="39" customFormat="1" ht="24.75" customHeight="1">
      <c r="A126" s="61"/>
      <c r="B126" s="42" t="s">
        <v>83</v>
      </c>
      <c r="C126" s="8"/>
      <c r="D126" s="17">
        <f>SUM(E126+H126)</f>
        <v>0</v>
      </c>
      <c r="E126" s="30">
        <f>SUM(F126+G126)</f>
        <v>0</v>
      </c>
      <c r="F126" s="30"/>
      <c r="G126" s="30"/>
      <c r="H126" s="32"/>
    </row>
    <row r="127" spans="1:8" s="39" customFormat="1" ht="24.75" customHeight="1">
      <c r="A127" s="61"/>
      <c r="B127" s="42" t="s">
        <v>86</v>
      </c>
      <c r="C127" s="8"/>
      <c r="D127" s="17">
        <f>SUM(E127+H127)</f>
        <v>0</v>
      </c>
      <c r="E127" s="30">
        <f>SUM(F127+G127)</f>
        <v>0</v>
      </c>
      <c r="F127" s="30"/>
      <c r="G127" s="30"/>
      <c r="H127" s="32"/>
    </row>
    <row r="128" spans="1:8" s="39" customFormat="1" ht="24.75" customHeight="1">
      <c r="A128" s="62"/>
      <c r="B128" s="45" t="s">
        <v>84</v>
      </c>
      <c r="C128" s="46"/>
      <c r="D128" s="47">
        <f>SUM(D124+D125)</f>
        <v>6594</v>
      </c>
      <c r="E128" s="48">
        <f>SUM(E124+E125)</f>
        <v>6594</v>
      </c>
      <c r="F128" s="48">
        <f>SUM(F124+F125)</f>
        <v>6594</v>
      </c>
      <c r="G128" s="48">
        <f>SUM(G124+G125)</f>
        <v>0</v>
      </c>
      <c r="H128" s="60">
        <f>SUM(H124+H125)</f>
        <v>0</v>
      </c>
    </row>
    <row r="129" spans="1:8" s="39" customFormat="1" ht="69" customHeight="1">
      <c r="A129" s="61">
        <v>18</v>
      </c>
      <c r="B129" s="40" t="s">
        <v>66</v>
      </c>
      <c r="C129" s="37" t="s">
        <v>48</v>
      </c>
      <c r="D129" s="17">
        <f>SUM(E129+H129)</f>
        <v>20880</v>
      </c>
      <c r="E129" s="31">
        <f>SUM(F129:G129)</f>
        <v>20880</v>
      </c>
      <c r="F129" s="31">
        <v>20880</v>
      </c>
      <c r="G129" s="38">
        <v>0</v>
      </c>
      <c r="H129" s="36">
        <v>0</v>
      </c>
    </row>
    <row r="130" spans="1:8" s="39" customFormat="1" ht="27.75" customHeight="1">
      <c r="A130" s="61"/>
      <c r="B130" s="41" t="s">
        <v>82</v>
      </c>
      <c r="C130" s="8"/>
      <c r="D130" s="17">
        <f>SUM(E130+H130)</f>
        <v>20880</v>
      </c>
      <c r="E130" s="30">
        <f>SUM(F130+G130)</f>
        <v>20880</v>
      </c>
      <c r="F130" s="16">
        <f>SUM(F129)</f>
        <v>20880</v>
      </c>
      <c r="G130" s="16">
        <f>SUM(G129)</f>
        <v>0</v>
      </c>
      <c r="H130" s="32">
        <f>SUM(H129)</f>
        <v>0</v>
      </c>
    </row>
    <row r="131" spans="1:8" s="39" customFormat="1" ht="18.75" customHeight="1">
      <c r="A131" s="61"/>
      <c r="B131" s="42" t="s">
        <v>85</v>
      </c>
      <c r="C131" s="8"/>
      <c r="D131" s="17">
        <f>SUM(E131+H131)</f>
        <v>139189</v>
      </c>
      <c r="E131" s="30">
        <f>SUM(F131+G131)</f>
        <v>139189</v>
      </c>
      <c r="F131" s="30">
        <f>SUM(F132-F133)</f>
        <v>139189</v>
      </c>
      <c r="G131" s="30">
        <f>SUM(G132-G133)</f>
        <v>0</v>
      </c>
      <c r="H131" s="32">
        <f>SUM(H132-H133)</f>
        <v>0</v>
      </c>
    </row>
    <row r="132" spans="1:8" s="39" customFormat="1" ht="18.75" customHeight="1">
      <c r="A132" s="61"/>
      <c r="B132" s="42" t="s">
        <v>83</v>
      </c>
      <c r="C132" s="8"/>
      <c r="D132" s="17">
        <f>SUM(E132+H132)</f>
        <v>139189</v>
      </c>
      <c r="E132" s="30">
        <f>SUM(F132+G132)</f>
        <v>139189</v>
      </c>
      <c r="F132" s="30">
        <v>139189</v>
      </c>
      <c r="G132" s="30"/>
      <c r="H132" s="32"/>
    </row>
    <row r="133" spans="1:8" s="39" customFormat="1" ht="27.75" customHeight="1">
      <c r="A133" s="61"/>
      <c r="B133" s="42" t="s">
        <v>86</v>
      </c>
      <c r="C133" s="8"/>
      <c r="D133" s="17">
        <f>SUM(E133+H133)</f>
        <v>0</v>
      </c>
      <c r="E133" s="30">
        <f>SUM(F133+G133)</f>
        <v>0</v>
      </c>
      <c r="F133" s="30"/>
      <c r="G133" s="30"/>
      <c r="H133" s="32"/>
    </row>
    <row r="134" spans="1:8" s="39" customFormat="1" ht="27" customHeight="1">
      <c r="A134" s="61"/>
      <c r="B134" s="45" t="s">
        <v>84</v>
      </c>
      <c r="C134" s="46"/>
      <c r="D134" s="47">
        <f>SUM(D130+D131)</f>
        <v>160069</v>
      </c>
      <c r="E134" s="48">
        <f>SUM(E130+E131)</f>
        <v>160069</v>
      </c>
      <c r="F134" s="48">
        <f>SUM(F130+F131)</f>
        <v>160069</v>
      </c>
      <c r="G134" s="48">
        <f>SUM(G130+G131)</f>
        <v>0</v>
      </c>
      <c r="H134" s="60">
        <f>SUM(H130+H131)</f>
        <v>0</v>
      </c>
    </row>
    <row r="135" spans="1:8" s="39" customFormat="1" ht="108.75" customHeight="1">
      <c r="A135" s="61">
        <v>19</v>
      </c>
      <c r="B135" s="40" t="s">
        <v>92</v>
      </c>
      <c r="C135" s="8" t="s">
        <v>48</v>
      </c>
      <c r="D135" s="17">
        <f>SUM(E135+H135)</f>
        <v>52500</v>
      </c>
      <c r="E135" s="31">
        <f>SUM(F135:G135)</f>
        <v>52500</v>
      </c>
      <c r="F135" s="31">
        <v>52500</v>
      </c>
      <c r="G135" s="38">
        <v>0</v>
      </c>
      <c r="H135" s="36">
        <v>0</v>
      </c>
    </row>
    <row r="136" spans="1:8" s="39" customFormat="1" ht="27" customHeight="1">
      <c r="A136" s="61"/>
      <c r="B136" s="41" t="s">
        <v>82</v>
      </c>
      <c r="C136" s="8"/>
      <c r="D136" s="17">
        <f>SUM(E136+H136)</f>
        <v>52500</v>
      </c>
      <c r="E136" s="30">
        <f>SUM(F136+G136)</f>
        <v>52500</v>
      </c>
      <c r="F136" s="16">
        <f>SUM(F135)</f>
        <v>52500</v>
      </c>
      <c r="G136" s="16">
        <f>SUM(G135)</f>
        <v>0</v>
      </c>
      <c r="H136" s="32">
        <f>SUM(H135)</f>
        <v>0</v>
      </c>
    </row>
    <row r="137" spans="1:8" s="39" customFormat="1" ht="27" customHeight="1">
      <c r="A137" s="61"/>
      <c r="B137" s="42" t="s">
        <v>85</v>
      </c>
      <c r="C137" s="8"/>
      <c r="D137" s="17">
        <f>SUM(E137+H137)</f>
        <v>0</v>
      </c>
      <c r="E137" s="30">
        <f>SUM(F137+G137)</f>
        <v>0</v>
      </c>
      <c r="F137" s="30">
        <f>SUM(F138-F139)</f>
        <v>0</v>
      </c>
      <c r="G137" s="30">
        <f>SUM(G138-G139)</f>
        <v>0</v>
      </c>
      <c r="H137" s="32">
        <f>SUM(H138-H139)</f>
        <v>0</v>
      </c>
    </row>
    <row r="138" spans="1:8" s="39" customFormat="1" ht="27" customHeight="1">
      <c r="A138" s="61"/>
      <c r="B138" s="42" t="s">
        <v>83</v>
      </c>
      <c r="C138" s="8"/>
      <c r="D138" s="17">
        <f>SUM(E138+H138)</f>
        <v>0</v>
      </c>
      <c r="E138" s="30">
        <f>SUM(F138+G138)</f>
        <v>0</v>
      </c>
      <c r="F138" s="30"/>
      <c r="G138" s="30"/>
      <c r="H138" s="32"/>
    </row>
    <row r="139" spans="1:8" s="39" customFormat="1" ht="27" customHeight="1">
      <c r="A139" s="61"/>
      <c r="B139" s="42" t="s">
        <v>86</v>
      </c>
      <c r="C139" s="8"/>
      <c r="D139" s="17">
        <f>SUM(E139+H139)</f>
        <v>0</v>
      </c>
      <c r="E139" s="30">
        <f>SUM(F139+G139)</f>
        <v>0</v>
      </c>
      <c r="F139" s="30"/>
      <c r="G139" s="30"/>
      <c r="H139" s="32"/>
    </row>
    <row r="140" spans="1:8" s="39" customFormat="1" ht="27" customHeight="1">
      <c r="A140" s="61"/>
      <c r="B140" s="45" t="s">
        <v>84</v>
      </c>
      <c r="C140" s="46"/>
      <c r="D140" s="47">
        <f>SUM(D136+D137)</f>
        <v>52500</v>
      </c>
      <c r="E140" s="48">
        <f>SUM(E136+E137)</f>
        <v>52500</v>
      </c>
      <c r="F140" s="48">
        <f>SUM(F136+F137)</f>
        <v>52500</v>
      </c>
      <c r="G140" s="48">
        <f>SUM(G136+G137)</f>
        <v>0</v>
      </c>
      <c r="H140" s="60">
        <f>SUM(H136+H137)</f>
        <v>0</v>
      </c>
    </row>
    <row r="141" spans="1:8" s="39" customFormat="1" ht="52.5" customHeight="1">
      <c r="A141" s="61">
        <v>20</v>
      </c>
      <c r="B141" s="40" t="s">
        <v>67</v>
      </c>
      <c r="C141" s="37" t="s">
        <v>48</v>
      </c>
      <c r="D141" s="17">
        <f>SUM(E141+H141)</f>
        <v>12000</v>
      </c>
      <c r="E141" s="31">
        <f>SUM(F141:G141)</f>
        <v>12000</v>
      </c>
      <c r="F141" s="31">
        <v>12000</v>
      </c>
      <c r="G141" s="38">
        <v>0</v>
      </c>
      <c r="H141" s="36">
        <v>0</v>
      </c>
    </row>
    <row r="142" spans="1:8" s="39" customFormat="1" ht="22.5" customHeight="1">
      <c r="A142" s="61"/>
      <c r="B142" s="41" t="s">
        <v>82</v>
      </c>
      <c r="C142" s="8"/>
      <c r="D142" s="17">
        <f>SUM(E142+H142)</f>
        <v>12000</v>
      </c>
      <c r="E142" s="30">
        <f>SUM(F142+G142)</f>
        <v>12000</v>
      </c>
      <c r="F142" s="16">
        <f>SUM(F141)</f>
        <v>12000</v>
      </c>
      <c r="G142" s="16">
        <f>SUM(G141)</f>
        <v>0</v>
      </c>
      <c r="H142" s="32">
        <f>SUM(H141)</f>
        <v>0</v>
      </c>
    </row>
    <row r="143" spans="1:8" s="39" customFormat="1" ht="18.75" customHeight="1">
      <c r="A143" s="61"/>
      <c r="B143" s="42" t="s">
        <v>85</v>
      </c>
      <c r="C143" s="8"/>
      <c r="D143" s="17">
        <f>SUM(E143+H143)</f>
        <v>0</v>
      </c>
      <c r="E143" s="30">
        <f>SUM(F143+G143)</f>
        <v>0</v>
      </c>
      <c r="F143" s="30">
        <f>SUM(F144-F145)</f>
        <v>0</v>
      </c>
      <c r="G143" s="30">
        <f>SUM(G144-G145)</f>
        <v>0</v>
      </c>
      <c r="H143" s="32">
        <f>SUM(H144-H145)</f>
        <v>0</v>
      </c>
    </row>
    <row r="144" spans="1:8" s="39" customFormat="1" ht="18" customHeight="1">
      <c r="A144" s="61"/>
      <c r="B144" s="42" t="s">
        <v>83</v>
      </c>
      <c r="C144" s="8"/>
      <c r="D144" s="17">
        <f>SUM(E144+H144)</f>
        <v>0</v>
      </c>
      <c r="E144" s="30">
        <f>SUM(F144+G144)</f>
        <v>0</v>
      </c>
      <c r="F144" s="30"/>
      <c r="G144" s="30"/>
      <c r="H144" s="32"/>
    </row>
    <row r="145" spans="1:8" s="39" customFormat="1" ht="16.5" customHeight="1">
      <c r="A145" s="61"/>
      <c r="B145" s="42" t="s">
        <v>86</v>
      </c>
      <c r="C145" s="8"/>
      <c r="D145" s="17">
        <f>SUM(E145+H145)</f>
        <v>0</v>
      </c>
      <c r="E145" s="30">
        <f>SUM(F145+G145)</f>
        <v>0</v>
      </c>
      <c r="F145" s="30"/>
      <c r="G145" s="30"/>
      <c r="H145" s="32"/>
    </row>
    <row r="146" spans="1:8" s="39" customFormat="1" ht="21.75" customHeight="1">
      <c r="A146" s="61"/>
      <c r="B146" s="45" t="s">
        <v>84</v>
      </c>
      <c r="C146" s="46"/>
      <c r="D146" s="47">
        <f>SUM(D142+D143)</f>
        <v>12000</v>
      </c>
      <c r="E146" s="48">
        <f>SUM(E142+E143)</f>
        <v>12000</v>
      </c>
      <c r="F146" s="48">
        <f>SUM(F142+F143)</f>
        <v>12000</v>
      </c>
      <c r="G146" s="48">
        <f>SUM(G142+G143)</f>
        <v>0</v>
      </c>
      <c r="H146" s="60">
        <f>SUM(H142+H143)</f>
        <v>0</v>
      </c>
    </row>
    <row r="147" spans="1:8" s="39" customFormat="1" ht="68.25" customHeight="1">
      <c r="A147" s="61">
        <v>21</v>
      </c>
      <c r="B147" s="40" t="s">
        <v>93</v>
      </c>
      <c r="C147" s="8" t="s">
        <v>48</v>
      </c>
      <c r="D147" s="17">
        <f>SUM(E147+H147)</f>
        <v>15240</v>
      </c>
      <c r="E147" s="31">
        <f>SUM(F147:G147)</f>
        <v>15240</v>
      </c>
      <c r="F147" s="31">
        <v>15240</v>
      </c>
      <c r="G147" s="38">
        <v>0</v>
      </c>
      <c r="H147" s="36">
        <v>0</v>
      </c>
    </row>
    <row r="148" spans="1:8" s="39" customFormat="1" ht="21.75" customHeight="1">
      <c r="A148" s="61"/>
      <c r="B148" s="41" t="s">
        <v>82</v>
      </c>
      <c r="C148" s="8"/>
      <c r="D148" s="17">
        <f>SUM(E148+H148)</f>
        <v>15240</v>
      </c>
      <c r="E148" s="30">
        <f>SUM(F148+G148)</f>
        <v>15240</v>
      </c>
      <c r="F148" s="16">
        <f>SUM(F147)</f>
        <v>15240</v>
      </c>
      <c r="G148" s="16">
        <f>SUM(G147)</f>
        <v>0</v>
      </c>
      <c r="H148" s="32">
        <f>SUM(H147)</f>
        <v>0</v>
      </c>
    </row>
    <row r="149" spans="1:8" s="39" customFormat="1" ht="21.75" customHeight="1">
      <c r="A149" s="61"/>
      <c r="B149" s="42" t="s">
        <v>85</v>
      </c>
      <c r="C149" s="8"/>
      <c r="D149" s="17">
        <f>SUM(E149+H149)</f>
        <v>0</v>
      </c>
      <c r="E149" s="30">
        <f>SUM(F149+G149)</f>
        <v>0</v>
      </c>
      <c r="F149" s="30">
        <f>SUM(F150-F151)</f>
        <v>0</v>
      </c>
      <c r="G149" s="30">
        <f>SUM(G150-G151)</f>
        <v>0</v>
      </c>
      <c r="H149" s="32">
        <f>SUM(H150-H151)</f>
        <v>0</v>
      </c>
    </row>
    <row r="150" spans="1:8" s="39" customFormat="1" ht="21.75" customHeight="1">
      <c r="A150" s="61"/>
      <c r="B150" s="42" t="s">
        <v>83</v>
      </c>
      <c r="C150" s="8"/>
      <c r="D150" s="17">
        <f>SUM(E150+H150)</f>
        <v>0</v>
      </c>
      <c r="E150" s="30">
        <f>SUM(F150+G150)</f>
        <v>0</v>
      </c>
      <c r="F150" s="30"/>
      <c r="G150" s="30"/>
      <c r="H150" s="32"/>
    </row>
    <row r="151" spans="1:8" s="39" customFormat="1" ht="21.75" customHeight="1">
      <c r="A151" s="61"/>
      <c r="B151" s="42" t="s">
        <v>86</v>
      </c>
      <c r="C151" s="8"/>
      <c r="D151" s="17">
        <f>SUM(E151+H151)</f>
        <v>0</v>
      </c>
      <c r="E151" s="30">
        <f>SUM(F151+G151)</f>
        <v>0</v>
      </c>
      <c r="F151" s="30"/>
      <c r="G151" s="30"/>
      <c r="H151" s="32"/>
    </row>
    <row r="152" spans="1:8" s="39" customFormat="1" ht="21.75" customHeight="1">
      <c r="A152" s="61"/>
      <c r="B152" s="45" t="s">
        <v>84</v>
      </c>
      <c r="C152" s="46"/>
      <c r="D152" s="47">
        <f>SUM(D148+D149)</f>
        <v>15240</v>
      </c>
      <c r="E152" s="48">
        <f>SUM(E148+E149)</f>
        <v>15240</v>
      </c>
      <c r="F152" s="48">
        <f>SUM(F148+F149)</f>
        <v>15240</v>
      </c>
      <c r="G152" s="48">
        <f>SUM(G148+G149)</f>
        <v>0</v>
      </c>
      <c r="H152" s="60">
        <f>SUM(H148+H149)</f>
        <v>0</v>
      </c>
    </row>
    <row r="153" spans="1:8" s="39" customFormat="1" ht="51" customHeight="1">
      <c r="A153" s="61">
        <v>22</v>
      </c>
      <c r="B153" s="40" t="s">
        <v>68</v>
      </c>
      <c r="C153" s="37" t="s">
        <v>48</v>
      </c>
      <c r="D153" s="17">
        <f>SUM(E153+H153)</f>
        <v>31500</v>
      </c>
      <c r="E153" s="31">
        <f>SUM(F153:G153)</f>
        <v>31500</v>
      </c>
      <c r="F153" s="31">
        <v>31500</v>
      </c>
      <c r="G153" s="38">
        <v>0</v>
      </c>
      <c r="H153" s="36">
        <v>0</v>
      </c>
    </row>
    <row r="154" spans="1:8" s="39" customFormat="1" ht="24.75" customHeight="1">
      <c r="A154" s="61"/>
      <c r="B154" s="41" t="s">
        <v>82</v>
      </c>
      <c r="C154" s="8"/>
      <c r="D154" s="17">
        <f>SUM(E154+H154)</f>
        <v>31500</v>
      </c>
      <c r="E154" s="30">
        <f>SUM(F154+G154)</f>
        <v>31500</v>
      </c>
      <c r="F154" s="16">
        <f>SUM(F153)</f>
        <v>31500</v>
      </c>
      <c r="G154" s="16">
        <f>SUM(G153)</f>
        <v>0</v>
      </c>
      <c r="H154" s="32">
        <f>SUM(H153)</f>
        <v>0</v>
      </c>
    </row>
    <row r="155" spans="1:8" s="39" customFormat="1" ht="24" customHeight="1">
      <c r="A155" s="61"/>
      <c r="B155" s="42" t="s">
        <v>85</v>
      </c>
      <c r="C155" s="8"/>
      <c r="D155" s="17">
        <f>SUM(E155+H155)</f>
        <v>0</v>
      </c>
      <c r="E155" s="30">
        <f>SUM(F155+G155)</f>
        <v>0</v>
      </c>
      <c r="F155" s="30">
        <f>SUM(F156-F157)</f>
        <v>0</v>
      </c>
      <c r="G155" s="30">
        <f>SUM(G156-G157)</f>
        <v>0</v>
      </c>
      <c r="H155" s="32">
        <f>SUM(H156-H157)</f>
        <v>0</v>
      </c>
    </row>
    <row r="156" spans="1:8" s="39" customFormat="1" ht="27" customHeight="1">
      <c r="A156" s="61"/>
      <c r="B156" s="42" t="s">
        <v>83</v>
      </c>
      <c r="C156" s="8"/>
      <c r="D156" s="17">
        <f>SUM(E156+H156)</f>
        <v>0</v>
      </c>
      <c r="E156" s="30">
        <f>SUM(F156+G156)</f>
        <v>0</v>
      </c>
      <c r="F156" s="30"/>
      <c r="G156" s="30"/>
      <c r="H156" s="32"/>
    </row>
    <row r="157" spans="1:8" s="39" customFormat="1" ht="24" customHeight="1">
      <c r="A157" s="61"/>
      <c r="B157" s="42" t="s">
        <v>86</v>
      </c>
      <c r="C157" s="8"/>
      <c r="D157" s="17">
        <f>SUM(E157+H157)</f>
        <v>0</v>
      </c>
      <c r="E157" s="30">
        <f>SUM(F157+G157)</f>
        <v>0</v>
      </c>
      <c r="F157" s="30"/>
      <c r="G157" s="30"/>
      <c r="H157" s="32"/>
    </row>
    <row r="158" spans="1:8" s="39" customFormat="1" ht="20.25" customHeight="1">
      <c r="A158" s="61"/>
      <c r="B158" s="45" t="s">
        <v>84</v>
      </c>
      <c r="C158" s="46"/>
      <c r="D158" s="47">
        <f>SUM(D154+D155)</f>
        <v>31500</v>
      </c>
      <c r="E158" s="48">
        <f>SUM(E154+E155)</f>
        <v>31500</v>
      </c>
      <c r="F158" s="48">
        <f>SUM(F154+F155)</f>
        <v>31500</v>
      </c>
      <c r="G158" s="48">
        <f>SUM(G154+G155)</f>
        <v>0</v>
      </c>
      <c r="H158" s="60">
        <f>SUM(H154+H155)</f>
        <v>0</v>
      </c>
    </row>
    <row r="159" spans="1:8" s="39" customFormat="1" ht="36.75" customHeight="1">
      <c r="A159" s="61">
        <v>23</v>
      </c>
      <c r="B159" s="40" t="s">
        <v>94</v>
      </c>
      <c r="C159" s="8" t="s">
        <v>48</v>
      </c>
      <c r="D159" s="17">
        <f>SUM(E159+H159)</f>
        <v>10117</v>
      </c>
      <c r="E159" s="31">
        <f>SUM(F159:G159)</f>
        <v>10117</v>
      </c>
      <c r="F159" s="31">
        <v>10117</v>
      </c>
      <c r="G159" s="38">
        <v>0</v>
      </c>
      <c r="H159" s="36">
        <v>0</v>
      </c>
    </row>
    <row r="160" spans="1:8" s="39" customFormat="1" ht="20.25" customHeight="1">
      <c r="A160" s="61"/>
      <c r="B160" s="41" t="s">
        <v>82</v>
      </c>
      <c r="C160" s="8"/>
      <c r="D160" s="17">
        <f>SUM(E160+H160)</f>
        <v>10117</v>
      </c>
      <c r="E160" s="30">
        <f>SUM(F160+G160)</f>
        <v>10117</v>
      </c>
      <c r="F160" s="16">
        <f>SUM(F159)</f>
        <v>10117</v>
      </c>
      <c r="G160" s="16">
        <f>SUM(G159)</f>
        <v>0</v>
      </c>
      <c r="H160" s="32">
        <f>SUM(H159)</f>
        <v>0</v>
      </c>
    </row>
    <row r="161" spans="1:8" s="39" customFormat="1" ht="20.25" customHeight="1">
      <c r="A161" s="61"/>
      <c r="B161" s="42" t="s">
        <v>85</v>
      </c>
      <c r="C161" s="8"/>
      <c r="D161" s="17">
        <f>SUM(E161+H161)</f>
        <v>0</v>
      </c>
      <c r="E161" s="30">
        <f>SUM(F161+G161)</f>
        <v>0</v>
      </c>
      <c r="F161" s="30">
        <f>SUM(F162-F163)</f>
        <v>0</v>
      </c>
      <c r="G161" s="30">
        <f>SUM(G162-G163)</f>
        <v>0</v>
      </c>
      <c r="H161" s="32">
        <f>SUM(H162-H163)</f>
        <v>0</v>
      </c>
    </row>
    <row r="162" spans="1:8" s="39" customFormat="1" ht="20.25" customHeight="1">
      <c r="A162" s="61"/>
      <c r="B162" s="42" t="s">
        <v>83</v>
      </c>
      <c r="C162" s="8"/>
      <c r="D162" s="17">
        <f>SUM(E162+H162)</f>
        <v>0</v>
      </c>
      <c r="E162" s="30">
        <f>SUM(F162+G162)</f>
        <v>0</v>
      </c>
      <c r="F162" s="30"/>
      <c r="G162" s="30"/>
      <c r="H162" s="32"/>
    </row>
    <row r="163" spans="1:8" s="39" customFormat="1" ht="20.25" customHeight="1">
      <c r="A163" s="61"/>
      <c r="B163" s="42" t="s">
        <v>86</v>
      </c>
      <c r="C163" s="8"/>
      <c r="D163" s="17">
        <f>SUM(E163+H163)</f>
        <v>0</v>
      </c>
      <c r="E163" s="30">
        <f>SUM(F163+G163)</f>
        <v>0</v>
      </c>
      <c r="F163" s="30"/>
      <c r="G163" s="30"/>
      <c r="H163" s="32"/>
    </row>
    <row r="164" spans="1:8" s="39" customFormat="1" ht="20.25" customHeight="1">
      <c r="A164" s="61"/>
      <c r="B164" s="45" t="s">
        <v>84</v>
      </c>
      <c r="C164" s="46"/>
      <c r="D164" s="47">
        <f>SUM(D160+D161)</f>
        <v>10117</v>
      </c>
      <c r="E164" s="48">
        <f>SUM(E160+E161)</f>
        <v>10117</v>
      </c>
      <c r="F164" s="48">
        <f>SUM(F160+F161)</f>
        <v>10117</v>
      </c>
      <c r="G164" s="48">
        <f>SUM(G160+G161)</f>
        <v>0</v>
      </c>
      <c r="H164" s="60">
        <f>SUM(H160+H161)</f>
        <v>0</v>
      </c>
    </row>
    <row r="165" spans="1:8" s="39" customFormat="1" ht="32.25" customHeight="1">
      <c r="A165" s="61">
        <v>24</v>
      </c>
      <c r="B165" s="40" t="s">
        <v>69</v>
      </c>
      <c r="C165" s="37" t="s">
        <v>48</v>
      </c>
      <c r="D165" s="17">
        <f>SUM(E165+H165)</f>
        <v>9740</v>
      </c>
      <c r="E165" s="31">
        <f>SUM(F165:G165)</f>
        <v>9740</v>
      </c>
      <c r="F165" s="31">
        <v>9740</v>
      </c>
      <c r="G165" s="38">
        <v>0</v>
      </c>
      <c r="H165" s="36">
        <v>0</v>
      </c>
    </row>
    <row r="166" spans="1:8" s="39" customFormat="1" ht="21" customHeight="1">
      <c r="A166" s="61"/>
      <c r="B166" s="41" t="s">
        <v>82</v>
      </c>
      <c r="C166" s="8"/>
      <c r="D166" s="17">
        <f>SUM(E166+H166)</f>
        <v>9740</v>
      </c>
      <c r="E166" s="30">
        <f>SUM(F166+G166)</f>
        <v>9740</v>
      </c>
      <c r="F166" s="16">
        <f>SUM(F165)</f>
        <v>9740</v>
      </c>
      <c r="G166" s="16">
        <f>SUM(G165)</f>
        <v>0</v>
      </c>
      <c r="H166" s="32">
        <f>SUM(H165)</f>
        <v>0</v>
      </c>
    </row>
    <row r="167" spans="1:8" s="39" customFormat="1" ht="20.25" customHeight="1">
      <c r="A167" s="61"/>
      <c r="B167" s="42" t="s">
        <v>85</v>
      </c>
      <c r="C167" s="8"/>
      <c r="D167" s="17">
        <f>SUM(E167+H167)</f>
        <v>0</v>
      </c>
      <c r="E167" s="30">
        <f>SUM(F167+G167)</f>
        <v>0</v>
      </c>
      <c r="F167" s="30">
        <f>SUM(F168-F169)</f>
        <v>0</v>
      </c>
      <c r="G167" s="30">
        <f>SUM(G168-G169)</f>
        <v>0</v>
      </c>
      <c r="H167" s="32">
        <f>SUM(H168-H169)</f>
        <v>0</v>
      </c>
    </row>
    <row r="168" spans="1:8" s="39" customFormat="1" ht="17.25" customHeight="1">
      <c r="A168" s="61"/>
      <c r="B168" s="42" t="s">
        <v>83</v>
      </c>
      <c r="C168" s="8"/>
      <c r="D168" s="17">
        <f>SUM(E168+H168)</f>
        <v>0</v>
      </c>
      <c r="E168" s="30">
        <f>SUM(F168+G168)</f>
        <v>0</v>
      </c>
      <c r="F168" s="30"/>
      <c r="G168" s="30"/>
      <c r="H168" s="32"/>
    </row>
    <row r="169" spans="1:8" s="39" customFormat="1" ht="14.25" customHeight="1">
      <c r="A169" s="61"/>
      <c r="B169" s="42" t="s">
        <v>86</v>
      </c>
      <c r="C169" s="8"/>
      <c r="D169" s="17">
        <f>SUM(E169+H169)</f>
        <v>0</v>
      </c>
      <c r="E169" s="30">
        <f>SUM(F169+G169)</f>
        <v>0</v>
      </c>
      <c r="F169" s="30"/>
      <c r="G169" s="30"/>
      <c r="H169" s="32"/>
    </row>
    <row r="170" spans="1:8" s="39" customFormat="1" ht="19.5" customHeight="1">
      <c r="A170" s="61"/>
      <c r="B170" s="45" t="s">
        <v>84</v>
      </c>
      <c r="C170" s="46"/>
      <c r="D170" s="47">
        <f>SUM(D166+D167)</f>
        <v>9740</v>
      </c>
      <c r="E170" s="48">
        <f>SUM(E166+E167)</f>
        <v>9740</v>
      </c>
      <c r="F170" s="48">
        <f>SUM(F166+F167)</f>
        <v>9740</v>
      </c>
      <c r="G170" s="48">
        <f>SUM(G166+G167)</f>
        <v>0</v>
      </c>
      <c r="H170" s="60">
        <f>SUM(H166+H167)</f>
        <v>0</v>
      </c>
    </row>
    <row r="171" spans="1:8" s="39" customFormat="1" ht="53.25" customHeight="1">
      <c r="A171" s="61">
        <v>25</v>
      </c>
      <c r="B171" s="41" t="s">
        <v>95</v>
      </c>
      <c r="C171" s="8" t="s">
        <v>48</v>
      </c>
      <c r="D171" s="17">
        <f>SUM(E171+H171)</f>
        <v>8378</v>
      </c>
      <c r="E171" s="31">
        <f>SUM(F171:G171)</f>
        <v>8378</v>
      </c>
      <c r="F171" s="31">
        <v>8378</v>
      </c>
      <c r="G171" s="38">
        <v>0</v>
      </c>
      <c r="H171" s="36">
        <v>0</v>
      </c>
    </row>
    <row r="172" spans="1:8" s="39" customFormat="1" ht="19.5" customHeight="1">
      <c r="A172" s="61"/>
      <c r="B172" s="41" t="s">
        <v>82</v>
      </c>
      <c r="C172" s="8"/>
      <c r="D172" s="17">
        <f>SUM(E172+H172)</f>
        <v>8378</v>
      </c>
      <c r="E172" s="30">
        <f>SUM(F172+G172)</f>
        <v>8378</v>
      </c>
      <c r="F172" s="16">
        <f>SUM(F171)</f>
        <v>8378</v>
      </c>
      <c r="G172" s="16">
        <f>SUM(G171)</f>
        <v>0</v>
      </c>
      <c r="H172" s="32">
        <f>SUM(H171)</f>
        <v>0</v>
      </c>
    </row>
    <row r="173" spans="1:8" s="39" customFormat="1" ht="19.5" customHeight="1">
      <c r="A173" s="61"/>
      <c r="B173" s="42" t="s">
        <v>85</v>
      </c>
      <c r="C173" s="8"/>
      <c r="D173" s="17">
        <f>SUM(E173+H173)</f>
        <v>0</v>
      </c>
      <c r="E173" s="30">
        <f>SUM(F173+G173)</f>
        <v>0</v>
      </c>
      <c r="F173" s="30">
        <f>SUM(F174-F175)</f>
        <v>0</v>
      </c>
      <c r="G173" s="30">
        <f>SUM(G174-G175)</f>
        <v>0</v>
      </c>
      <c r="H173" s="32">
        <f>SUM(H174-H175)</f>
        <v>0</v>
      </c>
    </row>
    <row r="174" spans="1:8" s="39" customFormat="1" ht="19.5" customHeight="1">
      <c r="A174" s="61"/>
      <c r="B174" s="42" t="s">
        <v>83</v>
      </c>
      <c r="C174" s="8"/>
      <c r="D174" s="17">
        <f>SUM(E174+H174)</f>
        <v>0</v>
      </c>
      <c r="E174" s="30">
        <f>SUM(F174+G174)</f>
        <v>0</v>
      </c>
      <c r="F174" s="30"/>
      <c r="G174" s="30"/>
      <c r="H174" s="32"/>
    </row>
    <row r="175" spans="1:8" s="39" customFormat="1" ht="19.5" customHeight="1">
      <c r="A175" s="61"/>
      <c r="B175" s="42" t="s">
        <v>86</v>
      </c>
      <c r="C175" s="8"/>
      <c r="D175" s="17">
        <f>SUM(E175+H175)</f>
        <v>0</v>
      </c>
      <c r="E175" s="30">
        <f>SUM(F175+G175)</f>
        <v>0</v>
      </c>
      <c r="F175" s="30"/>
      <c r="G175" s="30"/>
      <c r="H175" s="32"/>
    </row>
    <row r="176" spans="1:8" s="39" customFormat="1" ht="19.5" customHeight="1">
      <c r="A176" s="61"/>
      <c r="B176" s="45" t="s">
        <v>84</v>
      </c>
      <c r="C176" s="46"/>
      <c r="D176" s="47">
        <f>SUM(D172+D173)</f>
        <v>8378</v>
      </c>
      <c r="E176" s="48">
        <f>SUM(E172+E173)</f>
        <v>8378</v>
      </c>
      <c r="F176" s="48">
        <f>SUM(F172+F173)</f>
        <v>8378</v>
      </c>
      <c r="G176" s="48">
        <f>SUM(G172+G173)</f>
        <v>0</v>
      </c>
      <c r="H176" s="60">
        <f>SUM(H172+H173)</f>
        <v>0</v>
      </c>
    </row>
    <row r="177" spans="1:8" ht="33" customHeight="1">
      <c r="A177" s="58">
        <v>26</v>
      </c>
      <c r="B177" s="41" t="s">
        <v>25</v>
      </c>
      <c r="C177" s="8" t="s">
        <v>49</v>
      </c>
      <c r="D177" s="17">
        <f>SUM(E177+H177)</f>
        <v>1450000</v>
      </c>
      <c r="E177" s="30">
        <f>SUM(F177:G177)</f>
        <v>1450000</v>
      </c>
      <c r="F177" s="16">
        <v>1450000</v>
      </c>
      <c r="G177" s="16">
        <v>0</v>
      </c>
      <c r="H177" s="32">
        <v>0</v>
      </c>
    </row>
    <row r="178" spans="1:8" ht="20.25" customHeight="1">
      <c r="A178" s="58"/>
      <c r="B178" s="41" t="s">
        <v>82</v>
      </c>
      <c r="C178" s="8"/>
      <c r="D178" s="17">
        <f>SUM(E178+H178)</f>
        <v>1450000</v>
      </c>
      <c r="E178" s="30">
        <f>SUM(F178+G178)</f>
        <v>1450000</v>
      </c>
      <c r="F178" s="16">
        <f>SUM(F177)</f>
        <v>1450000</v>
      </c>
      <c r="G178" s="16">
        <f>SUM(G177)</f>
        <v>0</v>
      </c>
      <c r="H178" s="32">
        <f>SUM(H177)</f>
        <v>0</v>
      </c>
    </row>
    <row r="179" spans="1:8" ht="17.25" customHeight="1">
      <c r="A179" s="58"/>
      <c r="B179" s="42" t="s">
        <v>85</v>
      </c>
      <c r="C179" s="8"/>
      <c r="D179" s="17">
        <f>SUM(E179+H179)</f>
        <v>0</v>
      </c>
      <c r="E179" s="30">
        <f>SUM(F179+G179)</f>
        <v>-450000</v>
      </c>
      <c r="F179" s="30">
        <f>SUM(F180-F181)</f>
        <v>-450000</v>
      </c>
      <c r="G179" s="30">
        <f>SUM(G180-G181)</f>
        <v>0</v>
      </c>
      <c r="H179" s="32">
        <f>SUM(H180-H181)</f>
        <v>450000</v>
      </c>
    </row>
    <row r="180" spans="1:8" ht="17.25" customHeight="1">
      <c r="A180" s="58"/>
      <c r="B180" s="42" t="s">
        <v>83</v>
      </c>
      <c r="C180" s="8"/>
      <c r="D180" s="17">
        <f>SUM(E180+H180)</f>
        <v>450000</v>
      </c>
      <c r="E180" s="30">
        <f>SUM(F180+G180)</f>
        <v>0</v>
      </c>
      <c r="F180" s="30"/>
      <c r="G180" s="30"/>
      <c r="H180" s="32">
        <v>450000</v>
      </c>
    </row>
    <row r="181" spans="1:8" ht="17.25" customHeight="1">
      <c r="A181" s="58"/>
      <c r="B181" s="42" t="s">
        <v>86</v>
      </c>
      <c r="C181" s="8"/>
      <c r="D181" s="17">
        <f>SUM(E181+H181)</f>
        <v>450000</v>
      </c>
      <c r="E181" s="30">
        <f>SUM(F181+G181)</f>
        <v>450000</v>
      </c>
      <c r="F181" s="30">
        <v>450000</v>
      </c>
      <c r="G181" s="30"/>
      <c r="H181" s="32"/>
    </row>
    <row r="182" spans="1:8" ht="21.75" customHeight="1">
      <c r="A182" s="58"/>
      <c r="B182" s="45" t="s">
        <v>84</v>
      </c>
      <c r="C182" s="46"/>
      <c r="D182" s="47">
        <f>SUM(D178+D179)</f>
        <v>1450000</v>
      </c>
      <c r="E182" s="48">
        <f>SUM(E178+E179)</f>
        <v>1000000</v>
      </c>
      <c r="F182" s="48">
        <f>SUM(F178+F179)</f>
        <v>1000000</v>
      </c>
      <c r="G182" s="48">
        <f>SUM(G178+G179)</f>
        <v>0</v>
      </c>
      <c r="H182" s="60">
        <f>SUM(H178+H179)</f>
        <v>450000</v>
      </c>
    </row>
    <row r="183" spans="1:8" ht="36.75" customHeight="1">
      <c r="A183" s="58">
        <v>27</v>
      </c>
      <c r="B183" s="41" t="s">
        <v>96</v>
      </c>
      <c r="C183" s="8" t="s">
        <v>49</v>
      </c>
      <c r="D183" s="17">
        <f>SUM(E183+H183)</f>
        <v>200000</v>
      </c>
      <c r="E183" s="30">
        <f>SUM(F183:G183)</f>
        <v>200000</v>
      </c>
      <c r="F183" s="16">
        <v>200000</v>
      </c>
      <c r="G183" s="16">
        <v>0</v>
      </c>
      <c r="H183" s="32">
        <v>0</v>
      </c>
    </row>
    <row r="184" spans="1:8" ht="21.75" customHeight="1">
      <c r="A184" s="58"/>
      <c r="B184" s="41" t="s">
        <v>82</v>
      </c>
      <c r="C184" s="8"/>
      <c r="D184" s="17">
        <f>SUM(E184+H184)</f>
        <v>200000</v>
      </c>
      <c r="E184" s="30">
        <f>SUM(F184+G184)</f>
        <v>200000</v>
      </c>
      <c r="F184" s="16">
        <f>SUM(F183)</f>
        <v>200000</v>
      </c>
      <c r="G184" s="16">
        <f>SUM(G183)</f>
        <v>0</v>
      </c>
      <c r="H184" s="32">
        <f>SUM(H183)</f>
        <v>0</v>
      </c>
    </row>
    <row r="185" spans="1:8" ht="21.75" customHeight="1">
      <c r="A185" s="58"/>
      <c r="B185" s="42" t="s">
        <v>85</v>
      </c>
      <c r="C185" s="8"/>
      <c r="D185" s="17">
        <f>SUM(E185+H185)</f>
        <v>-20000</v>
      </c>
      <c r="E185" s="30">
        <f>SUM(F185+G185)</f>
        <v>-20000</v>
      </c>
      <c r="F185" s="30">
        <f>SUM(F186-F187)</f>
        <v>-20000</v>
      </c>
      <c r="G185" s="30">
        <f>SUM(G186-G187)</f>
        <v>0</v>
      </c>
      <c r="H185" s="32">
        <f>SUM(H186-H187)</f>
        <v>0</v>
      </c>
    </row>
    <row r="186" spans="1:8" ht="21.75" customHeight="1">
      <c r="A186" s="58"/>
      <c r="B186" s="42" t="s">
        <v>83</v>
      </c>
      <c r="C186" s="8"/>
      <c r="D186" s="17">
        <f>SUM(E186+H186)</f>
        <v>0</v>
      </c>
      <c r="E186" s="30">
        <f>SUM(F186+G186)</f>
        <v>0</v>
      </c>
      <c r="F186" s="30"/>
      <c r="G186" s="30"/>
      <c r="H186" s="32"/>
    </row>
    <row r="187" spans="1:8" ht="21.75" customHeight="1">
      <c r="A187" s="58"/>
      <c r="B187" s="42" t="s">
        <v>86</v>
      </c>
      <c r="C187" s="8"/>
      <c r="D187" s="17">
        <f>SUM(E187+H187)</f>
        <v>20000</v>
      </c>
      <c r="E187" s="30">
        <f>SUM(F187+G187)</f>
        <v>20000</v>
      </c>
      <c r="F187" s="30">
        <v>20000</v>
      </c>
      <c r="G187" s="30"/>
      <c r="H187" s="32"/>
    </row>
    <row r="188" spans="1:8" ht="21.75" customHeight="1">
      <c r="A188" s="58"/>
      <c r="B188" s="45" t="s">
        <v>84</v>
      </c>
      <c r="C188" s="46"/>
      <c r="D188" s="47">
        <f>SUM(D184+D185)</f>
        <v>180000</v>
      </c>
      <c r="E188" s="48">
        <f>SUM(E184+E185)</f>
        <v>180000</v>
      </c>
      <c r="F188" s="48">
        <f>SUM(F184+F185)</f>
        <v>180000</v>
      </c>
      <c r="G188" s="48">
        <f>SUM(G184+G185)</f>
        <v>0</v>
      </c>
      <c r="H188" s="60">
        <f>SUM(H184+H185)</f>
        <v>0</v>
      </c>
    </row>
    <row r="189" spans="1:8" s="25" customFormat="1" ht="21" customHeight="1">
      <c r="A189" s="58">
        <v>28</v>
      </c>
      <c r="B189" s="41" t="s">
        <v>11</v>
      </c>
      <c r="C189" s="8" t="s">
        <v>49</v>
      </c>
      <c r="D189" s="17">
        <f>SUM(E189+H189)</f>
        <v>155000</v>
      </c>
      <c r="E189" s="30">
        <f>SUM(F189:G189)</f>
        <v>155000</v>
      </c>
      <c r="F189" s="22">
        <v>155000</v>
      </c>
      <c r="G189" s="22">
        <v>0</v>
      </c>
      <c r="H189" s="32">
        <v>0</v>
      </c>
    </row>
    <row r="190" spans="1:8" s="25" customFormat="1" ht="21" customHeight="1">
      <c r="A190" s="58"/>
      <c r="B190" s="41" t="s">
        <v>82</v>
      </c>
      <c r="C190" s="8"/>
      <c r="D190" s="17">
        <f>SUM(E190+H190)</f>
        <v>155000</v>
      </c>
      <c r="E190" s="30">
        <f>SUM(F190+G190)</f>
        <v>155000</v>
      </c>
      <c r="F190" s="16">
        <f>SUM(F189)</f>
        <v>155000</v>
      </c>
      <c r="G190" s="16">
        <f>SUM(G189)</f>
        <v>0</v>
      </c>
      <c r="H190" s="32">
        <f>SUM(H189)</f>
        <v>0</v>
      </c>
    </row>
    <row r="191" spans="1:8" s="25" customFormat="1" ht="21" customHeight="1">
      <c r="A191" s="58"/>
      <c r="B191" s="42" t="s">
        <v>85</v>
      </c>
      <c r="C191" s="8"/>
      <c r="D191" s="17">
        <f>SUM(E191+H191)</f>
        <v>50000</v>
      </c>
      <c r="E191" s="30">
        <f>SUM(F191+G191)</f>
        <v>50000</v>
      </c>
      <c r="F191" s="30">
        <f>SUM(F192-F193)</f>
        <v>50000</v>
      </c>
      <c r="G191" s="30">
        <f>SUM(G192-G193)</f>
        <v>0</v>
      </c>
      <c r="H191" s="32">
        <f>SUM(H192-H193)</f>
        <v>0</v>
      </c>
    </row>
    <row r="192" spans="1:8" s="25" customFormat="1" ht="21" customHeight="1">
      <c r="A192" s="58"/>
      <c r="B192" s="42" t="s">
        <v>83</v>
      </c>
      <c r="C192" s="8"/>
      <c r="D192" s="17">
        <f>SUM(E192+H192)</f>
        <v>50000</v>
      </c>
      <c r="E192" s="30">
        <f>SUM(F192+G192)</f>
        <v>50000</v>
      </c>
      <c r="F192" s="30">
        <v>50000</v>
      </c>
      <c r="G192" s="30"/>
      <c r="H192" s="32"/>
    </row>
    <row r="193" spans="1:8" s="25" customFormat="1" ht="21" customHeight="1">
      <c r="A193" s="58"/>
      <c r="B193" s="42" t="s">
        <v>86</v>
      </c>
      <c r="C193" s="8"/>
      <c r="D193" s="17">
        <f>SUM(E193+H193)</f>
        <v>0</v>
      </c>
      <c r="E193" s="30">
        <f>SUM(F193+G193)</f>
        <v>0</v>
      </c>
      <c r="F193" s="30"/>
      <c r="G193" s="30"/>
      <c r="H193" s="32"/>
    </row>
    <row r="194" spans="1:8" s="25" customFormat="1" ht="19.5" customHeight="1">
      <c r="A194" s="58"/>
      <c r="B194" s="45" t="s">
        <v>84</v>
      </c>
      <c r="C194" s="46"/>
      <c r="D194" s="47">
        <f>SUM(D190+D191)</f>
        <v>205000</v>
      </c>
      <c r="E194" s="48">
        <f>SUM(E190+E191)</f>
        <v>205000</v>
      </c>
      <c r="F194" s="48">
        <f>SUM(F190+F191)</f>
        <v>205000</v>
      </c>
      <c r="G194" s="48">
        <f>SUM(G190+G191)</f>
        <v>0</v>
      </c>
      <c r="H194" s="60">
        <f>SUM(H190+H191)</f>
        <v>0</v>
      </c>
    </row>
    <row r="195" spans="1:8" s="25" customFormat="1" ht="38.25" customHeight="1">
      <c r="A195" s="58">
        <v>29</v>
      </c>
      <c r="B195" s="41" t="s">
        <v>97</v>
      </c>
      <c r="C195" s="8" t="s">
        <v>49</v>
      </c>
      <c r="D195" s="17">
        <f>SUM(E195+H195)</f>
        <v>150000</v>
      </c>
      <c r="E195" s="30">
        <f>SUM(F195:G195)</f>
        <v>150000</v>
      </c>
      <c r="F195" s="22">
        <v>150000</v>
      </c>
      <c r="G195" s="22">
        <v>0</v>
      </c>
      <c r="H195" s="32">
        <v>0</v>
      </c>
    </row>
    <row r="196" spans="1:8" s="25" customFormat="1" ht="19.5" customHeight="1">
      <c r="A196" s="58"/>
      <c r="B196" s="41" t="s">
        <v>82</v>
      </c>
      <c r="C196" s="8"/>
      <c r="D196" s="17">
        <f>SUM(E196+H196)</f>
        <v>150000</v>
      </c>
      <c r="E196" s="30">
        <f>SUM(F196+G196)</f>
        <v>150000</v>
      </c>
      <c r="F196" s="16">
        <f>SUM(F195)</f>
        <v>150000</v>
      </c>
      <c r="G196" s="16">
        <f>SUM(G195)</f>
        <v>0</v>
      </c>
      <c r="H196" s="32">
        <f>SUM(H195)</f>
        <v>0</v>
      </c>
    </row>
    <row r="197" spans="1:8" s="25" customFormat="1" ht="19.5" customHeight="1">
      <c r="A197" s="58"/>
      <c r="B197" s="42" t="s">
        <v>85</v>
      </c>
      <c r="C197" s="8"/>
      <c r="D197" s="17">
        <f>SUM(E197+H197)</f>
        <v>0</v>
      </c>
      <c r="E197" s="30">
        <f>SUM(F197+G197)</f>
        <v>0</v>
      </c>
      <c r="F197" s="30">
        <f>SUM(F198-F199)</f>
        <v>0</v>
      </c>
      <c r="G197" s="30">
        <f>SUM(G198-G199)</f>
        <v>0</v>
      </c>
      <c r="H197" s="32">
        <f>SUM(H198-H199)</f>
        <v>0</v>
      </c>
    </row>
    <row r="198" spans="1:8" s="25" customFormat="1" ht="19.5" customHeight="1">
      <c r="A198" s="58"/>
      <c r="B198" s="42" t="s">
        <v>83</v>
      </c>
      <c r="C198" s="8"/>
      <c r="D198" s="17">
        <f>SUM(E198+H198)</f>
        <v>0</v>
      </c>
      <c r="E198" s="30">
        <f>SUM(F198+G198)</f>
        <v>0</v>
      </c>
      <c r="F198" s="30"/>
      <c r="G198" s="30"/>
      <c r="H198" s="32"/>
    </row>
    <row r="199" spans="1:8" s="25" customFormat="1" ht="19.5" customHeight="1">
      <c r="A199" s="58"/>
      <c r="B199" s="42" t="s">
        <v>86</v>
      </c>
      <c r="C199" s="8"/>
      <c r="D199" s="17">
        <f>SUM(E199+H199)</f>
        <v>0</v>
      </c>
      <c r="E199" s="30">
        <f>SUM(F199+G199)</f>
        <v>0</v>
      </c>
      <c r="F199" s="30"/>
      <c r="G199" s="30"/>
      <c r="H199" s="32"/>
    </row>
    <row r="200" spans="1:8" s="25" customFormat="1" ht="19.5" customHeight="1">
      <c r="A200" s="58"/>
      <c r="B200" s="45" t="s">
        <v>84</v>
      </c>
      <c r="C200" s="46"/>
      <c r="D200" s="47">
        <f>SUM(D196+D197)</f>
        <v>150000</v>
      </c>
      <c r="E200" s="48">
        <f>SUM(E196+E197)</f>
        <v>150000</v>
      </c>
      <c r="F200" s="48">
        <f>SUM(F196+F197)</f>
        <v>150000</v>
      </c>
      <c r="G200" s="48">
        <f>SUM(G196+G197)</f>
        <v>0</v>
      </c>
      <c r="H200" s="60">
        <f>SUM(H196+H197)</f>
        <v>0</v>
      </c>
    </row>
    <row r="201" spans="1:8" s="25" customFormat="1" ht="31.5" customHeight="1">
      <c r="A201" s="58">
        <v>30</v>
      </c>
      <c r="B201" s="41" t="s">
        <v>26</v>
      </c>
      <c r="C201" s="8" t="s">
        <v>49</v>
      </c>
      <c r="D201" s="17">
        <f>SUM(E201+H201)</f>
        <v>450000</v>
      </c>
      <c r="E201" s="30">
        <f>SUM(F201:G201)</f>
        <v>150000</v>
      </c>
      <c r="F201" s="22">
        <v>150000</v>
      </c>
      <c r="G201" s="22">
        <v>0</v>
      </c>
      <c r="H201" s="32">
        <v>300000</v>
      </c>
    </row>
    <row r="202" spans="1:8" s="25" customFormat="1" ht="19.5" customHeight="1">
      <c r="A202" s="58"/>
      <c r="B202" s="41" t="s">
        <v>82</v>
      </c>
      <c r="C202" s="8"/>
      <c r="D202" s="17">
        <f>SUM(E202+H202)</f>
        <v>450000</v>
      </c>
      <c r="E202" s="30">
        <f>SUM(F202+G202)</f>
        <v>150000</v>
      </c>
      <c r="F202" s="16">
        <f>SUM(F201)</f>
        <v>150000</v>
      </c>
      <c r="G202" s="16">
        <f>SUM(G201)</f>
        <v>0</v>
      </c>
      <c r="H202" s="32">
        <f>SUM(H201)</f>
        <v>300000</v>
      </c>
    </row>
    <row r="203" spans="1:8" s="25" customFormat="1" ht="16.5" customHeight="1">
      <c r="A203" s="58"/>
      <c r="B203" s="42" t="s">
        <v>85</v>
      </c>
      <c r="C203" s="8"/>
      <c r="D203" s="17">
        <f>SUM(E203+H203)</f>
        <v>-50000</v>
      </c>
      <c r="E203" s="30">
        <f>SUM(F203+G203)</f>
        <v>100000</v>
      </c>
      <c r="F203" s="30">
        <f>SUM(F204-F205)</f>
        <v>100000</v>
      </c>
      <c r="G203" s="30">
        <f>SUM(G204-G205)</f>
        <v>0</v>
      </c>
      <c r="H203" s="32">
        <f>SUM(H204-H205)</f>
        <v>-150000</v>
      </c>
    </row>
    <row r="204" spans="1:8" s="25" customFormat="1" ht="14.25" customHeight="1">
      <c r="A204" s="58"/>
      <c r="B204" s="42" t="s">
        <v>83</v>
      </c>
      <c r="C204" s="8"/>
      <c r="D204" s="17">
        <f>SUM(E204+H204)</f>
        <v>640000</v>
      </c>
      <c r="E204" s="30">
        <f>SUM(F204+G204)</f>
        <v>490000</v>
      </c>
      <c r="F204" s="30">
        <v>490000</v>
      </c>
      <c r="G204" s="30"/>
      <c r="H204" s="32">
        <v>150000</v>
      </c>
    </row>
    <row r="205" spans="1:8" s="25" customFormat="1" ht="16.5" customHeight="1">
      <c r="A205" s="58"/>
      <c r="B205" s="42" t="s">
        <v>86</v>
      </c>
      <c r="C205" s="8"/>
      <c r="D205" s="17">
        <f>SUM(E205+H205)</f>
        <v>690000</v>
      </c>
      <c r="E205" s="30">
        <f>SUM(F205+G205)</f>
        <v>390000</v>
      </c>
      <c r="F205" s="30">
        <v>390000</v>
      </c>
      <c r="G205" s="30"/>
      <c r="H205" s="32">
        <v>300000</v>
      </c>
    </row>
    <row r="206" spans="1:8" s="25" customFormat="1" ht="21" customHeight="1">
      <c r="A206" s="58"/>
      <c r="B206" s="45" t="s">
        <v>84</v>
      </c>
      <c r="C206" s="46"/>
      <c r="D206" s="47">
        <f>SUM(D202+D203)</f>
        <v>400000</v>
      </c>
      <c r="E206" s="48">
        <f>SUM(E202+E203)</f>
        <v>250000</v>
      </c>
      <c r="F206" s="48">
        <f>SUM(F202+F203)</f>
        <v>250000</v>
      </c>
      <c r="G206" s="48">
        <f>SUM(G202+G203)</f>
        <v>0</v>
      </c>
      <c r="H206" s="60">
        <f>SUM(H202+H203)</f>
        <v>150000</v>
      </c>
    </row>
    <row r="207" spans="1:8" s="25" customFormat="1" ht="39" customHeight="1">
      <c r="A207" s="58">
        <v>31</v>
      </c>
      <c r="B207" s="41" t="s">
        <v>98</v>
      </c>
      <c r="C207" s="8" t="s">
        <v>49</v>
      </c>
      <c r="D207" s="17">
        <f>SUM(E207+H207)</f>
        <v>1000000</v>
      </c>
      <c r="E207" s="30">
        <f>SUM(F207:G207)</f>
        <v>1000000</v>
      </c>
      <c r="F207" s="22">
        <v>1000000</v>
      </c>
      <c r="G207" s="22">
        <v>0</v>
      </c>
      <c r="H207" s="32">
        <v>0</v>
      </c>
    </row>
    <row r="208" spans="1:8" s="25" customFormat="1" ht="21" customHeight="1">
      <c r="A208" s="58"/>
      <c r="B208" s="41" t="s">
        <v>82</v>
      </c>
      <c r="C208" s="8"/>
      <c r="D208" s="17">
        <f>SUM(E208+H208)</f>
        <v>1000000</v>
      </c>
      <c r="E208" s="30">
        <f>SUM(F208+G208)</f>
        <v>1000000</v>
      </c>
      <c r="F208" s="16">
        <f>SUM(F207)</f>
        <v>1000000</v>
      </c>
      <c r="G208" s="16">
        <f>SUM(G207)</f>
        <v>0</v>
      </c>
      <c r="H208" s="32">
        <f>SUM(H207)</f>
        <v>0</v>
      </c>
    </row>
    <row r="209" spans="1:8" s="25" customFormat="1" ht="21" customHeight="1">
      <c r="A209" s="58"/>
      <c r="B209" s="42" t="s">
        <v>85</v>
      </c>
      <c r="C209" s="8"/>
      <c r="D209" s="17">
        <f>SUM(E209+H209)</f>
        <v>0</v>
      </c>
      <c r="E209" s="30">
        <f>SUM(F209+G209)</f>
        <v>0</v>
      </c>
      <c r="F209" s="30">
        <f>SUM(F210-F211)</f>
        <v>0</v>
      </c>
      <c r="G209" s="30">
        <f>SUM(G210-G211)</f>
        <v>0</v>
      </c>
      <c r="H209" s="32">
        <f>SUM(H210-H211)</f>
        <v>0</v>
      </c>
    </row>
    <row r="210" spans="1:8" s="25" customFormat="1" ht="21" customHeight="1">
      <c r="A210" s="58"/>
      <c r="B210" s="42" t="s">
        <v>83</v>
      </c>
      <c r="C210" s="8"/>
      <c r="D210" s="17">
        <f>SUM(E210+H210)</f>
        <v>0</v>
      </c>
      <c r="E210" s="30">
        <f>SUM(F210+G210)</f>
        <v>0</v>
      </c>
      <c r="F210" s="30"/>
      <c r="G210" s="30"/>
      <c r="H210" s="32"/>
    </row>
    <row r="211" spans="1:8" s="25" customFormat="1" ht="21" customHeight="1">
      <c r="A211" s="58"/>
      <c r="B211" s="42" t="s">
        <v>86</v>
      </c>
      <c r="C211" s="8"/>
      <c r="D211" s="17">
        <f>SUM(E211+H211)</f>
        <v>0</v>
      </c>
      <c r="E211" s="30">
        <f>SUM(F211+G211)</f>
        <v>0</v>
      </c>
      <c r="F211" s="30"/>
      <c r="G211" s="30"/>
      <c r="H211" s="32"/>
    </row>
    <row r="212" spans="1:8" s="25" customFormat="1" ht="21" customHeight="1">
      <c r="A212" s="58"/>
      <c r="B212" s="45" t="s">
        <v>84</v>
      </c>
      <c r="C212" s="46"/>
      <c r="D212" s="47">
        <f>SUM(D208+D209)</f>
        <v>1000000</v>
      </c>
      <c r="E212" s="48">
        <f>SUM(E208+E209)</f>
        <v>1000000</v>
      </c>
      <c r="F212" s="48">
        <f>SUM(F208+F209)</f>
        <v>1000000</v>
      </c>
      <c r="G212" s="48">
        <f>SUM(G208+G209)</f>
        <v>0</v>
      </c>
      <c r="H212" s="60">
        <f>SUM(H208+H209)</f>
        <v>0</v>
      </c>
    </row>
    <row r="213" spans="1:8" ht="132" customHeight="1">
      <c r="A213" s="58">
        <v>32</v>
      </c>
      <c r="B213" s="41" t="s">
        <v>148</v>
      </c>
      <c r="C213" s="8" t="s">
        <v>49</v>
      </c>
      <c r="D213" s="17">
        <f>SUM(E213+H213)</f>
        <v>1750000</v>
      </c>
      <c r="E213" s="30">
        <f>SUM(F213:G213)</f>
        <v>1750000</v>
      </c>
      <c r="F213" s="16">
        <v>1750000</v>
      </c>
      <c r="G213" s="16">
        <v>0</v>
      </c>
      <c r="H213" s="32">
        <v>0</v>
      </c>
    </row>
    <row r="214" spans="1:8" ht="20.25" customHeight="1">
      <c r="A214" s="58"/>
      <c r="B214" s="41" t="s">
        <v>82</v>
      </c>
      <c r="C214" s="8"/>
      <c r="D214" s="17">
        <f>SUM(E214+H214)</f>
        <v>1750000</v>
      </c>
      <c r="E214" s="30">
        <f>SUM(F214+G214)</f>
        <v>1750000</v>
      </c>
      <c r="F214" s="16">
        <f>SUM(F213)</f>
        <v>1750000</v>
      </c>
      <c r="G214" s="16">
        <f>SUM(G213)</f>
        <v>0</v>
      </c>
      <c r="H214" s="32">
        <f>SUM(H213)</f>
        <v>0</v>
      </c>
    </row>
    <row r="215" spans="1:8" ht="20.25" customHeight="1">
      <c r="A215" s="58"/>
      <c r="B215" s="42" t="s">
        <v>85</v>
      </c>
      <c r="C215" s="8"/>
      <c r="D215" s="17">
        <f>SUM(E215+H215)</f>
        <v>-1650000</v>
      </c>
      <c r="E215" s="30">
        <f>SUM(F215+G215)</f>
        <v>-1650000</v>
      </c>
      <c r="F215" s="30">
        <f>SUM(F216-F217)</f>
        <v>-1650000</v>
      </c>
      <c r="G215" s="30">
        <f>SUM(G216-G217)</f>
        <v>0</v>
      </c>
      <c r="H215" s="32">
        <f>SUM(H216-H217)</f>
        <v>0</v>
      </c>
    </row>
    <row r="216" spans="1:8" ht="19.5" customHeight="1">
      <c r="A216" s="58"/>
      <c r="B216" s="42" t="s">
        <v>83</v>
      </c>
      <c r="C216" s="8"/>
      <c r="D216" s="17">
        <f>SUM(E216+H216)</f>
        <v>0</v>
      </c>
      <c r="E216" s="30">
        <f>SUM(F216+G216)</f>
        <v>0</v>
      </c>
      <c r="F216" s="30"/>
      <c r="G216" s="30"/>
      <c r="H216" s="32"/>
    </row>
    <row r="217" spans="1:8" ht="19.5" customHeight="1">
      <c r="A217" s="58"/>
      <c r="B217" s="42" t="s">
        <v>86</v>
      </c>
      <c r="C217" s="8"/>
      <c r="D217" s="17">
        <f>SUM(E217+H217)</f>
        <v>1650000</v>
      </c>
      <c r="E217" s="30">
        <f>SUM(F217+G217)</f>
        <v>1650000</v>
      </c>
      <c r="F217" s="30">
        <v>1650000</v>
      </c>
      <c r="G217" s="30"/>
      <c r="H217" s="32"/>
    </row>
    <row r="218" spans="1:8" ht="19.5" customHeight="1">
      <c r="A218" s="58"/>
      <c r="B218" s="45" t="s">
        <v>84</v>
      </c>
      <c r="C218" s="46"/>
      <c r="D218" s="47">
        <f>SUM(D214+D215)</f>
        <v>100000</v>
      </c>
      <c r="E218" s="48">
        <f>SUM(E214+E215)</f>
        <v>100000</v>
      </c>
      <c r="F218" s="48">
        <f>SUM(F214+F215)</f>
        <v>100000</v>
      </c>
      <c r="G218" s="48">
        <f>SUM(G214+G215)</f>
        <v>0</v>
      </c>
      <c r="H218" s="60">
        <f>SUM(H214+H215)</f>
        <v>0</v>
      </c>
    </row>
    <row r="219" spans="1:8" ht="34.5" customHeight="1">
      <c r="A219" s="58" t="s">
        <v>110</v>
      </c>
      <c r="B219" s="51" t="s">
        <v>111</v>
      </c>
      <c r="C219" s="8" t="s">
        <v>49</v>
      </c>
      <c r="D219" s="17">
        <f>SUM(E219+H219)</f>
        <v>0</v>
      </c>
      <c r="E219" s="30">
        <f>SUM(F219:G219)</f>
        <v>0</v>
      </c>
      <c r="F219" s="53">
        <v>0</v>
      </c>
      <c r="G219" s="53"/>
      <c r="H219" s="63"/>
    </row>
    <row r="220" spans="1:8" ht="19.5" customHeight="1">
      <c r="A220" s="58"/>
      <c r="B220" s="41" t="s">
        <v>82</v>
      </c>
      <c r="C220" s="8"/>
      <c r="D220" s="17">
        <f>SUM(E220+H220)</f>
        <v>0</v>
      </c>
      <c r="E220" s="30">
        <f>SUM(F220+G220)</f>
        <v>0</v>
      </c>
      <c r="F220" s="16">
        <f>SUM(F219)</f>
        <v>0</v>
      </c>
      <c r="G220" s="16">
        <f>SUM(G219)</f>
        <v>0</v>
      </c>
      <c r="H220" s="32">
        <f>SUM(H219)</f>
        <v>0</v>
      </c>
    </row>
    <row r="221" spans="1:8" ht="19.5" customHeight="1">
      <c r="A221" s="58"/>
      <c r="B221" s="42" t="s">
        <v>85</v>
      </c>
      <c r="C221" s="8"/>
      <c r="D221" s="17">
        <f>SUM(E221+H221)</f>
        <v>1600000</v>
      </c>
      <c r="E221" s="30">
        <f>SUM(F221+G221)</f>
        <v>1000000</v>
      </c>
      <c r="F221" s="30">
        <f>SUM(F222-F223)</f>
        <v>1000000</v>
      </c>
      <c r="G221" s="30">
        <f>SUM(G222-G223)</f>
        <v>0</v>
      </c>
      <c r="H221" s="32">
        <f>SUM(H222-H223)</f>
        <v>600000</v>
      </c>
    </row>
    <row r="222" spans="1:8" ht="19.5" customHeight="1">
      <c r="A222" s="58"/>
      <c r="B222" s="42" t="s">
        <v>83</v>
      </c>
      <c r="C222" s="8"/>
      <c r="D222" s="17">
        <f>SUM(E222+H222)</f>
        <v>1600000</v>
      </c>
      <c r="E222" s="30">
        <f>SUM(F222+G222)</f>
        <v>1000000</v>
      </c>
      <c r="F222" s="30">
        <v>1000000</v>
      </c>
      <c r="G222" s="30"/>
      <c r="H222" s="32">
        <v>600000</v>
      </c>
    </row>
    <row r="223" spans="1:8" ht="19.5" customHeight="1">
      <c r="A223" s="58"/>
      <c r="B223" s="42" t="s">
        <v>86</v>
      </c>
      <c r="C223" s="8"/>
      <c r="D223" s="17">
        <f>SUM(E223+H223)</f>
        <v>0</v>
      </c>
      <c r="E223" s="30">
        <f>SUM(F223+G223)</f>
        <v>0</v>
      </c>
      <c r="F223" s="30"/>
      <c r="G223" s="30"/>
      <c r="H223" s="32"/>
    </row>
    <row r="224" spans="1:8" ht="19.5" customHeight="1">
      <c r="A224" s="58"/>
      <c r="B224" s="45" t="s">
        <v>84</v>
      </c>
      <c r="C224" s="46"/>
      <c r="D224" s="47">
        <f>SUM(D220+D221)</f>
        <v>1600000</v>
      </c>
      <c r="E224" s="48">
        <f>SUM(E220+E221)</f>
        <v>1000000</v>
      </c>
      <c r="F224" s="48">
        <f>SUM(F220+F221)</f>
        <v>1000000</v>
      </c>
      <c r="G224" s="48">
        <f>SUM(G220+G221)</f>
        <v>0</v>
      </c>
      <c r="H224" s="60">
        <f>SUM(H220+H221)</f>
        <v>600000</v>
      </c>
    </row>
    <row r="225" spans="1:8" ht="51.75" customHeight="1">
      <c r="A225" s="58" t="s">
        <v>112</v>
      </c>
      <c r="B225" s="51" t="s">
        <v>113</v>
      </c>
      <c r="C225" s="8" t="s">
        <v>49</v>
      </c>
      <c r="D225" s="17">
        <f>SUM(E225+H225)</f>
        <v>0</v>
      </c>
      <c r="E225" s="30">
        <f>SUM(F225:G225)</f>
        <v>0</v>
      </c>
      <c r="F225" s="53">
        <v>0</v>
      </c>
      <c r="G225" s="53"/>
      <c r="H225" s="63"/>
    </row>
    <row r="226" spans="1:8" ht="19.5" customHeight="1">
      <c r="A226" s="58"/>
      <c r="B226" s="41" t="s">
        <v>82</v>
      </c>
      <c r="C226" s="8"/>
      <c r="D226" s="17">
        <f>SUM(E226+H226)</f>
        <v>0</v>
      </c>
      <c r="E226" s="30">
        <f>SUM(F226+G226)</f>
        <v>0</v>
      </c>
      <c r="F226" s="16">
        <f>SUM(F225)</f>
        <v>0</v>
      </c>
      <c r="G226" s="16">
        <f>SUM(G225)</f>
        <v>0</v>
      </c>
      <c r="H226" s="32">
        <f>SUM(H225)</f>
        <v>0</v>
      </c>
    </row>
    <row r="227" spans="1:8" ht="19.5" customHeight="1">
      <c r="A227" s="58"/>
      <c r="B227" s="42" t="s">
        <v>85</v>
      </c>
      <c r="C227" s="8"/>
      <c r="D227" s="17">
        <f>SUM(E227+H227)</f>
        <v>90000</v>
      </c>
      <c r="E227" s="30">
        <f>SUM(F227+G227)</f>
        <v>90000</v>
      </c>
      <c r="F227" s="30">
        <f>SUM(F228-F229)</f>
        <v>90000</v>
      </c>
      <c r="G227" s="30">
        <f>SUM(G228-G229)</f>
        <v>0</v>
      </c>
      <c r="H227" s="32">
        <f>SUM(H228-H229)</f>
        <v>0</v>
      </c>
    </row>
    <row r="228" spans="1:8" ht="19.5" customHeight="1">
      <c r="A228" s="58"/>
      <c r="B228" s="42" t="s">
        <v>83</v>
      </c>
      <c r="C228" s="8"/>
      <c r="D228" s="17">
        <f>SUM(E228+H228)</f>
        <v>90000</v>
      </c>
      <c r="E228" s="30">
        <f>SUM(F228+G228)</f>
        <v>90000</v>
      </c>
      <c r="F228" s="30">
        <v>90000</v>
      </c>
      <c r="G228" s="30"/>
      <c r="H228" s="32"/>
    </row>
    <row r="229" spans="1:8" ht="19.5" customHeight="1">
      <c r="A229" s="58"/>
      <c r="B229" s="42" t="s">
        <v>86</v>
      </c>
      <c r="C229" s="8"/>
      <c r="D229" s="17">
        <f>SUM(E229+H229)</f>
        <v>0</v>
      </c>
      <c r="E229" s="30">
        <f>SUM(F229+G229)</f>
        <v>0</v>
      </c>
      <c r="F229" s="30"/>
      <c r="G229" s="30"/>
      <c r="H229" s="32"/>
    </row>
    <row r="230" spans="1:8" ht="19.5" customHeight="1">
      <c r="A230" s="58"/>
      <c r="B230" s="45" t="s">
        <v>84</v>
      </c>
      <c r="C230" s="46"/>
      <c r="D230" s="47">
        <f>SUM(D226+D227)</f>
        <v>90000</v>
      </c>
      <c r="E230" s="48">
        <f>SUM(E226+E227)</f>
        <v>90000</v>
      </c>
      <c r="F230" s="48">
        <f>SUM(F226+F227)</f>
        <v>90000</v>
      </c>
      <c r="G230" s="48">
        <f>SUM(G226+G227)</f>
        <v>0</v>
      </c>
      <c r="H230" s="60">
        <f>SUM(H226+H227)</f>
        <v>0</v>
      </c>
    </row>
    <row r="231" spans="1:8" ht="64.5" customHeight="1">
      <c r="A231" s="58">
        <v>33</v>
      </c>
      <c r="B231" s="41" t="s">
        <v>99</v>
      </c>
      <c r="C231" s="8" t="s">
        <v>49</v>
      </c>
      <c r="D231" s="17">
        <f>SUM(E231+H231)</f>
        <v>310000</v>
      </c>
      <c r="E231" s="30">
        <f>SUM(F231:G231)</f>
        <v>310000</v>
      </c>
      <c r="F231" s="16">
        <v>310000</v>
      </c>
      <c r="G231" s="16">
        <v>0</v>
      </c>
      <c r="H231" s="32">
        <v>0</v>
      </c>
    </row>
    <row r="232" spans="1:8" ht="19.5" customHeight="1">
      <c r="A232" s="58"/>
      <c r="B232" s="41" t="s">
        <v>82</v>
      </c>
      <c r="C232" s="8"/>
      <c r="D232" s="17">
        <f>SUM(E232+H232)</f>
        <v>310000</v>
      </c>
      <c r="E232" s="30">
        <f>SUM(F232+G232)</f>
        <v>310000</v>
      </c>
      <c r="F232" s="16">
        <f>SUM(F231)</f>
        <v>310000</v>
      </c>
      <c r="G232" s="16">
        <f>SUM(G231)</f>
        <v>0</v>
      </c>
      <c r="H232" s="32">
        <f>SUM(H231)</f>
        <v>0</v>
      </c>
    </row>
    <row r="233" spans="1:8" ht="19.5" customHeight="1">
      <c r="A233" s="58"/>
      <c r="B233" s="42" t="s">
        <v>85</v>
      </c>
      <c r="C233" s="8"/>
      <c r="D233" s="17">
        <f>SUM(E233+H233)</f>
        <v>0</v>
      </c>
      <c r="E233" s="30">
        <f>SUM(F233+G233)</f>
        <v>0</v>
      </c>
      <c r="F233" s="30">
        <f>SUM(F234-F235)</f>
        <v>0</v>
      </c>
      <c r="G233" s="30">
        <f>SUM(G234-G235)</f>
        <v>0</v>
      </c>
      <c r="H233" s="32">
        <f>SUM(H234-H235)</f>
        <v>0</v>
      </c>
    </row>
    <row r="234" spans="1:8" ht="19.5" customHeight="1">
      <c r="A234" s="58"/>
      <c r="B234" s="42" t="s">
        <v>83</v>
      </c>
      <c r="C234" s="8"/>
      <c r="D234" s="17">
        <f>SUM(E234+H234)</f>
        <v>0</v>
      </c>
      <c r="E234" s="30">
        <f>SUM(F234+G234)</f>
        <v>0</v>
      </c>
      <c r="F234" s="30"/>
      <c r="G234" s="30"/>
      <c r="H234" s="32"/>
    </row>
    <row r="235" spans="1:8" ht="19.5" customHeight="1">
      <c r="A235" s="58"/>
      <c r="B235" s="42" t="s">
        <v>86</v>
      </c>
      <c r="C235" s="8"/>
      <c r="D235" s="17">
        <f>SUM(E235+H235)</f>
        <v>0</v>
      </c>
      <c r="E235" s="30">
        <f>SUM(F235+G235)</f>
        <v>0</v>
      </c>
      <c r="F235" s="30"/>
      <c r="G235" s="30"/>
      <c r="H235" s="32"/>
    </row>
    <row r="236" spans="1:8" ht="19.5" customHeight="1">
      <c r="A236" s="59"/>
      <c r="B236" s="45" t="s">
        <v>84</v>
      </c>
      <c r="C236" s="46"/>
      <c r="D236" s="47">
        <f>SUM(D232+D233)</f>
        <v>310000</v>
      </c>
      <c r="E236" s="48">
        <f>SUM(E232+E233)</f>
        <v>310000</v>
      </c>
      <c r="F236" s="48">
        <f>SUM(F232+F233)</f>
        <v>310000</v>
      </c>
      <c r="G236" s="48">
        <f>SUM(G232+G233)</f>
        <v>0</v>
      </c>
      <c r="H236" s="60">
        <f>SUM(H232+H233)</f>
        <v>0</v>
      </c>
    </row>
    <row r="237" spans="1:8" ht="96" customHeight="1">
      <c r="A237" s="58">
        <v>34</v>
      </c>
      <c r="B237" s="41" t="s">
        <v>31</v>
      </c>
      <c r="C237" s="8" t="s">
        <v>49</v>
      </c>
      <c r="D237" s="17">
        <f>SUM(E237+H237)</f>
        <v>200000</v>
      </c>
      <c r="E237" s="30">
        <f>SUM(F237:G237)</f>
        <v>200000</v>
      </c>
      <c r="F237" s="16">
        <v>200000</v>
      </c>
      <c r="G237" s="16">
        <v>0</v>
      </c>
      <c r="H237" s="32">
        <v>0</v>
      </c>
    </row>
    <row r="238" spans="1:8" ht="20.25" customHeight="1">
      <c r="A238" s="58"/>
      <c r="B238" s="41" t="s">
        <v>82</v>
      </c>
      <c r="C238" s="8"/>
      <c r="D238" s="17">
        <f>SUM(E238+H238)</f>
        <v>200000</v>
      </c>
      <c r="E238" s="30">
        <f>SUM(F238+G238)</f>
        <v>200000</v>
      </c>
      <c r="F238" s="16">
        <f>SUM(F237)</f>
        <v>200000</v>
      </c>
      <c r="G238" s="16">
        <f>SUM(G237)</f>
        <v>0</v>
      </c>
      <c r="H238" s="32">
        <f>SUM(H237)</f>
        <v>0</v>
      </c>
    </row>
    <row r="239" spans="1:8" ht="18.75" customHeight="1">
      <c r="A239" s="58"/>
      <c r="B239" s="42" t="s">
        <v>85</v>
      </c>
      <c r="C239" s="8"/>
      <c r="D239" s="17">
        <f>SUM(E239+H239)</f>
        <v>0</v>
      </c>
      <c r="E239" s="30">
        <f>SUM(F239+G239)</f>
        <v>0</v>
      </c>
      <c r="F239" s="30">
        <f>SUM(F240-F241)</f>
        <v>0</v>
      </c>
      <c r="G239" s="30">
        <f>SUM(G240-G241)</f>
        <v>0</v>
      </c>
      <c r="H239" s="32">
        <f>SUM(H240-H241)</f>
        <v>0</v>
      </c>
    </row>
    <row r="240" spans="1:8" ht="20.25" customHeight="1">
      <c r="A240" s="58"/>
      <c r="B240" s="42" t="s">
        <v>83</v>
      </c>
      <c r="C240" s="8"/>
      <c r="D240" s="17">
        <f>SUM(E240+H240)</f>
        <v>0</v>
      </c>
      <c r="E240" s="30">
        <f>SUM(F240+G240)</f>
        <v>0</v>
      </c>
      <c r="F240" s="30"/>
      <c r="G240" s="30"/>
      <c r="H240" s="32"/>
    </row>
    <row r="241" spans="1:8" ht="18.75" customHeight="1">
      <c r="A241" s="58"/>
      <c r="B241" s="42" t="s">
        <v>86</v>
      </c>
      <c r="C241" s="8"/>
      <c r="D241" s="17">
        <f>SUM(E241+H241)</f>
        <v>0</v>
      </c>
      <c r="E241" s="30">
        <f>SUM(F241+G241)</f>
        <v>0</v>
      </c>
      <c r="F241" s="30"/>
      <c r="G241" s="30"/>
      <c r="H241" s="32"/>
    </row>
    <row r="242" spans="1:8" ht="19.5" customHeight="1">
      <c r="A242" s="58"/>
      <c r="B242" s="45" t="s">
        <v>84</v>
      </c>
      <c r="C242" s="46"/>
      <c r="D242" s="47">
        <f>SUM(D238+D239)</f>
        <v>200000</v>
      </c>
      <c r="E242" s="48">
        <f>SUM(E238+E239)</f>
        <v>200000</v>
      </c>
      <c r="F242" s="48">
        <f>SUM(F238+F239)</f>
        <v>200000</v>
      </c>
      <c r="G242" s="48">
        <f>SUM(G238+G239)</f>
        <v>0</v>
      </c>
      <c r="H242" s="60">
        <f>SUM(H238+H239)</f>
        <v>0</v>
      </c>
    </row>
    <row r="243" spans="1:8" ht="102" customHeight="1">
      <c r="A243" s="58">
        <v>35</v>
      </c>
      <c r="B243" s="41" t="s">
        <v>136</v>
      </c>
      <c r="C243" s="8" t="s">
        <v>49</v>
      </c>
      <c r="D243" s="17">
        <f>SUM(E243+H243)</f>
        <v>250000</v>
      </c>
      <c r="E243" s="30">
        <f>SUM(F243:G243)</f>
        <v>250000</v>
      </c>
      <c r="F243" s="16">
        <v>250000</v>
      </c>
      <c r="G243" s="16">
        <v>0</v>
      </c>
      <c r="H243" s="32">
        <v>0</v>
      </c>
    </row>
    <row r="244" spans="1:8" ht="19.5" customHeight="1">
      <c r="A244" s="58"/>
      <c r="B244" s="41" t="s">
        <v>82</v>
      </c>
      <c r="C244" s="8"/>
      <c r="D244" s="17">
        <f>SUM(E244+H244)</f>
        <v>250000</v>
      </c>
      <c r="E244" s="30">
        <f>SUM(F244+G244)</f>
        <v>250000</v>
      </c>
      <c r="F244" s="16">
        <f>SUM(F243)</f>
        <v>250000</v>
      </c>
      <c r="G244" s="16">
        <f>SUM(G243)</f>
        <v>0</v>
      </c>
      <c r="H244" s="32">
        <f>SUM(H243)</f>
        <v>0</v>
      </c>
    </row>
    <row r="245" spans="1:8" ht="19.5" customHeight="1">
      <c r="A245" s="58"/>
      <c r="B245" s="42" t="s">
        <v>85</v>
      </c>
      <c r="C245" s="8"/>
      <c r="D245" s="17">
        <f>SUM(E245+H245)</f>
        <v>0</v>
      </c>
      <c r="E245" s="30">
        <f>SUM(F245+G245)</f>
        <v>0</v>
      </c>
      <c r="F245" s="30">
        <f>SUM(F246-F247)</f>
        <v>0</v>
      </c>
      <c r="G245" s="30">
        <f>SUM(G246-G247)</f>
        <v>0</v>
      </c>
      <c r="H245" s="32">
        <f>SUM(H246-H247)</f>
        <v>0</v>
      </c>
    </row>
    <row r="246" spans="1:8" ht="19.5" customHeight="1">
      <c r="A246" s="58"/>
      <c r="B246" s="42" t="s">
        <v>83</v>
      </c>
      <c r="C246" s="8"/>
      <c r="D246" s="17">
        <f>SUM(E246+H246)</f>
        <v>0</v>
      </c>
      <c r="E246" s="30">
        <f>SUM(F246+G246)</f>
        <v>0</v>
      </c>
      <c r="F246" s="30"/>
      <c r="G246" s="30"/>
      <c r="H246" s="32"/>
    </row>
    <row r="247" spans="1:8" ht="19.5" customHeight="1">
      <c r="A247" s="58"/>
      <c r="B247" s="42" t="s">
        <v>86</v>
      </c>
      <c r="C247" s="8"/>
      <c r="D247" s="17">
        <f>SUM(E247+H247)</f>
        <v>0</v>
      </c>
      <c r="E247" s="30">
        <f>SUM(F247+G247)</f>
        <v>0</v>
      </c>
      <c r="F247" s="30"/>
      <c r="G247" s="30"/>
      <c r="H247" s="32"/>
    </row>
    <row r="248" spans="1:8" ht="19.5" customHeight="1">
      <c r="A248" s="58"/>
      <c r="B248" s="45" t="s">
        <v>84</v>
      </c>
      <c r="C248" s="46"/>
      <c r="D248" s="47">
        <f>SUM(D244+D245)</f>
        <v>250000</v>
      </c>
      <c r="E248" s="48">
        <f>SUM(E244+E245)</f>
        <v>250000</v>
      </c>
      <c r="F248" s="48">
        <f>SUM(F244+F245)</f>
        <v>250000</v>
      </c>
      <c r="G248" s="48">
        <f>SUM(G244+G245)</f>
        <v>0</v>
      </c>
      <c r="H248" s="60">
        <f>SUM(H244+H245)</f>
        <v>0</v>
      </c>
    </row>
    <row r="249" spans="1:8" ht="51" customHeight="1">
      <c r="A249" s="58">
        <v>36</v>
      </c>
      <c r="B249" s="41" t="s">
        <v>14</v>
      </c>
      <c r="C249" s="8" t="s">
        <v>49</v>
      </c>
      <c r="D249" s="17">
        <f>SUM(E249+H249)</f>
        <v>200000</v>
      </c>
      <c r="E249" s="30">
        <f>SUM(F249:G249)</f>
        <v>200000</v>
      </c>
      <c r="F249" s="16">
        <v>200000</v>
      </c>
      <c r="G249" s="16">
        <v>0</v>
      </c>
      <c r="H249" s="32"/>
    </row>
    <row r="250" spans="1:8" ht="20.25" customHeight="1">
      <c r="A250" s="58"/>
      <c r="B250" s="41" t="s">
        <v>82</v>
      </c>
      <c r="C250" s="8"/>
      <c r="D250" s="17">
        <f>SUM(E250+H250)</f>
        <v>200000</v>
      </c>
      <c r="E250" s="30">
        <f>SUM(F250+G250)</f>
        <v>200000</v>
      </c>
      <c r="F250" s="16">
        <f>SUM(F249)</f>
        <v>200000</v>
      </c>
      <c r="G250" s="16">
        <f>SUM(G249)</f>
        <v>0</v>
      </c>
      <c r="H250" s="32">
        <f>SUM(H249)</f>
        <v>0</v>
      </c>
    </row>
    <row r="251" spans="1:8" ht="19.5" customHeight="1">
      <c r="A251" s="58"/>
      <c r="B251" s="42" t="s">
        <v>85</v>
      </c>
      <c r="C251" s="8"/>
      <c r="D251" s="17">
        <f>SUM(E251+H251)</f>
        <v>0</v>
      </c>
      <c r="E251" s="30">
        <f>SUM(F251+G251)</f>
        <v>0</v>
      </c>
      <c r="F251" s="30">
        <f>SUM(F252-F253)</f>
        <v>0</v>
      </c>
      <c r="G251" s="30">
        <f>SUM(G252-G253)</f>
        <v>0</v>
      </c>
      <c r="H251" s="32">
        <f>SUM(H252-H253)</f>
        <v>0</v>
      </c>
    </row>
    <row r="252" spans="1:8" ht="17.25" customHeight="1">
      <c r="A252" s="58"/>
      <c r="B252" s="42" t="s">
        <v>83</v>
      </c>
      <c r="C252" s="8"/>
      <c r="D252" s="17">
        <f>SUM(E252+H252)</f>
        <v>0</v>
      </c>
      <c r="E252" s="30">
        <f>SUM(F252+G252)</f>
        <v>0</v>
      </c>
      <c r="F252" s="30"/>
      <c r="G252" s="30"/>
      <c r="H252" s="32"/>
    </row>
    <row r="253" spans="1:8" ht="18" customHeight="1">
      <c r="A253" s="58"/>
      <c r="B253" s="42" t="s">
        <v>86</v>
      </c>
      <c r="C253" s="8"/>
      <c r="D253" s="17">
        <f>SUM(E253+H253)</f>
        <v>0</v>
      </c>
      <c r="E253" s="30">
        <f>SUM(F253+G253)</f>
        <v>0</v>
      </c>
      <c r="F253" s="30"/>
      <c r="G253" s="30"/>
      <c r="H253" s="32"/>
    </row>
    <row r="254" spans="1:8" ht="21" customHeight="1">
      <c r="A254" s="58"/>
      <c r="B254" s="45" t="s">
        <v>84</v>
      </c>
      <c r="C254" s="46"/>
      <c r="D254" s="47">
        <f>SUM(D250+D251)</f>
        <v>200000</v>
      </c>
      <c r="E254" s="48">
        <f>SUM(E250+E251)</f>
        <v>200000</v>
      </c>
      <c r="F254" s="48">
        <f>SUM(F250+F251)</f>
        <v>200000</v>
      </c>
      <c r="G254" s="48">
        <f>SUM(G250+G251)</f>
        <v>0</v>
      </c>
      <c r="H254" s="60">
        <f>SUM(H250+H251)</f>
        <v>0</v>
      </c>
    </row>
    <row r="255" spans="1:8" ht="30" customHeight="1">
      <c r="A255" s="58">
        <v>37</v>
      </c>
      <c r="B255" s="41" t="s">
        <v>100</v>
      </c>
      <c r="C255" s="8" t="s">
        <v>49</v>
      </c>
      <c r="D255" s="17">
        <f>SUM(E255+H255)</f>
        <v>350000</v>
      </c>
      <c r="E255" s="30">
        <f>SUM(F255:G255)</f>
        <v>350000</v>
      </c>
      <c r="F255" s="16">
        <v>350000</v>
      </c>
      <c r="G255" s="16">
        <v>0</v>
      </c>
      <c r="H255" s="32"/>
    </row>
    <row r="256" spans="1:8" ht="21" customHeight="1">
      <c r="A256" s="58"/>
      <c r="B256" s="41" t="s">
        <v>82</v>
      </c>
      <c r="C256" s="8"/>
      <c r="D256" s="17">
        <f>SUM(E256+H256)</f>
        <v>350000</v>
      </c>
      <c r="E256" s="30">
        <f>SUM(F256+G256)</f>
        <v>350000</v>
      </c>
      <c r="F256" s="16">
        <f>SUM(F255)</f>
        <v>350000</v>
      </c>
      <c r="G256" s="16">
        <f>SUM(G255)</f>
        <v>0</v>
      </c>
      <c r="H256" s="32">
        <f>SUM(H255)</f>
        <v>0</v>
      </c>
    </row>
    <row r="257" spans="1:8" ht="21" customHeight="1">
      <c r="A257" s="58"/>
      <c r="B257" s="42" t="s">
        <v>85</v>
      </c>
      <c r="C257" s="8"/>
      <c r="D257" s="17">
        <f>SUM(E257+H257)</f>
        <v>0</v>
      </c>
      <c r="E257" s="30">
        <f>SUM(F257+G257)</f>
        <v>0</v>
      </c>
      <c r="F257" s="30">
        <f>SUM(F258-F259)</f>
        <v>0</v>
      </c>
      <c r="G257" s="30">
        <f>SUM(G258-G259)</f>
        <v>0</v>
      </c>
      <c r="H257" s="32">
        <f>SUM(H258-H259)</f>
        <v>0</v>
      </c>
    </row>
    <row r="258" spans="1:8" ht="21" customHeight="1">
      <c r="A258" s="58"/>
      <c r="B258" s="42" t="s">
        <v>83</v>
      </c>
      <c r="C258" s="8"/>
      <c r="D258" s="17">
        <f>SUM(E258+H258)</f>
        <v>0</v>
      </c>
      <c r="E258" s="30">
        <f>SUM(F258+G258)</f>
        <v>0</v>
      </c>
      <c r="F258" s="30"/>
      <c r="G258" s="30"/>
      <c r="H258" s="32"/>
    </row>
    <row r="259" spans="1:8" ht="21" customHeight="1">
      <c r="A259" s="58"/>
      <c r="B259" s="42" t="s">
        <v>86</v>
      </c>
      <c r="C259" s="8"/>
      <c r="D259" s="17">
        <f>SUM(E259+H259)</f>
        <v>0</v>
      </c>
      <c r="E259" s="30">
        <f>SUM(F259+G259)</f>
        <v>0</v>
      </c>
      <c r="F259" s="30"/>
      <c r="G259" s="30"/>
      <c r="H259" s="32"/>
    </row>
    <row r="260" spans="1:8" ht="21" customHeight="1">
      <c r="A260" s="58"/>
      <c r="B260" s="45" t="s">
        <v>84</v>
      </c>
      <c r="C260" s="46"/>
      <c r="D260" s="47">
        <f>SUM(D256+D257)</f>
        <v>350000</v>
      </c>
      <c r="E260" s="48">
        <f>SUM(E256+E257)</f>
        <v>350000</v>
      </c>
      <c r="F260" s="48">
        <f>SUM(F256+F257)</f>
        <v>350000</v>
      </c>
      <c r="G260" s="48">
        <f>SUM(G256+G257)</f>
        <v>0</v>
      </c>
      <c r="H260" s="60">
        <f>SUM(H256+H257)</f>
        <v>0</v>
      </c>
    </row>
    <row r="261" spans="1:8" s="25" customFormat="1" ht="31.5" customHeight="1">
      <c r="A261" s="58">
        <v>38</v>
      </c>
      <c r="B261" s="41" t="s">
        <v>33</v>
      </c>
      <c r="C261" s="24" t="s">
        <v>50</v>
      </c>
      <c r="D261" s="17">
        <f>SUM(E261+H261)</f>
        <v>68000</v>
      </c>
      <c r="E261" s="30">
        <f>SUM(F261:G261)</f>
        <v>68000</v>
      </c>
      <c r="F261" s="22">
        <v>68000</v>
      </c>
      <c r="G261" s="22">
        <v>0</v>
      </c>
      <c r="H261" s="32"/>
    </row>
    <row r="262" spans="1:8" s="25" customFormat="1" ht="24.75" customHeight="1">
      <c r="A262" s="58"/>
      <c r="B262" s="41" t="s">
        <v>82</v>
      </c>
      <c r="C262" s="8"/>
      <c r="D262" s="17">
        <f>SUM(E262+H262)</f>
        <v>68000</v>
      </c>
      <c r="E262" s="30">
        <f>SUM(F262+G262)</f>
        <v>68000</v>
      </c>
      <c r="F262" s="16">
        <f>SUM(F261)</f>
        <v>68000</v>
      </c>
      <c r="G262" s="16">
        <f>SUM(G261)</f>
        <v>0</v>
      </c>
      <c r="H262" s="32">
        <f>SUM(H261)</f>
        <v>0</v>
      </c>
    </row>
    <row r="263" spans="1:8" s="25" customFormat="1" ht="24.75" customHeight="1">
      <c r="A263" s="58"/>
      <c r="B263" s="42" t="s">
        <v>85</v>
      </c>
      <c r="C263" s="8"/>
      <c r="D263" s="17">
        <f>SUM(E263+H263)</f>
        <v>0</v>
      </c>
      <c r="E263" s="30">
        <f>SUM(F263+G263)</f>
        <v>0</v>
      </c>
      <c r="F263" s="30">
        <f>SUM(F264-F265)</f>
        <v>0</v>
      </c>
      <c r="G263" s="30">
        <f>SUM(G264-G265)</f>
        <v>0</v>
      </c>
      <c r="H263" s="32">
        <f>SUM(H264-H265)</f>
        <v>0</v>
      </c>
    </row>
    <row r="264" spans="1:8" s="25" customFormat="1" ht="24.75" customHeight="1">
      <c r="A264" s="58"/>
      <c r="B264" s="42" t="s">
        <v>83</v>
      </c>
      <c r="C264" s="8"/>
      <c r="D264" s="17">
        <f>SUM(E264+H264)</f>
        <v>0</v>
      </c>
      <c r="E264" s="30">
        <f>SUM(F264+G264)</f>
        <v>0</v>
      </c>
      <c r="F264" s="30"/>
      <c r="G264" s="30"/>
      <c r="H264" s="32"/>
    </row>
    <row r="265" spans="1:8" s="25" customFormat="1" ht="24.75" customHeight="1">
      <c r="A265" s="58"/>
      <c r="B265" s="42" t="s">
        <v>86</v>
      </c>
      <c r="C265" s="8"/>
      <c r="D265" s="17">
        <f>SUM(E265+H265)</f>
        <v>0</v>
      </c>
      <c r="E265" s="30">
        <f>SUM(F265+G265)</f>
        <v>0</v>
      </c>
      <c r="F265" s="30"/>
      <c r="G265" s="30"/>
      <c r="H265" s="32"/>
    </row>
    <row r="266" spans="1:8" ht="24" customHeight="1">
      <c r="A266" s="58"/>
      <c r="B266" s="45" t="s">
        <v>84</v>
      </c>
      <c r="C266" s="46"/>
      <c r="D266" s="47">
        <f>SUM(D262+D263)</f>
        <v>68000</v>
      </c>
      <c r="E266" s="48">
        <f>SUM(E262+E263)</f>
        <v>68000</v>
      </c>
      <c r="F266" s="48">
        <f>SUM(F262+F263)</f>
        <v>68000</v>
      </c>
      <c r="G266" s="48">
        <f>SUM(G262+G263)</f>
        <v>0</v>
      </c>
      <c r="H266" s="60">
        <f>SUM(H262+H263)</f>
        <v>0</v>
      </c>
    </row>
    <row r="267" spans="1:8" ht="33.75" customHeight="1">
      <c r="A267" s="58">
        <v>39</v>
      </c>
      <c r="B267" s="41" t="s">
        <v>101</v>
      </c>
      <c r="C267" s="8" t="s">
        <v>50</v>
      </c>
      <c r="D267" s="17">
        <f>SUM(E267+H267)</f>
        <v>200000</v>
      </c>
      <c r="E267" s="30">
        <f>SUM(F267:G267)</f>
        <v>200000</v>
      </c>
      <c r="F267" s="22">
        <v>200000</v>
      </c>
      <c r="G267" s="22">
        <v>0</v>
      </c>
      <c r="H267" s="32"/>
    </row>
    <row r="268" spans="1:8" ht="24.75" customHeight="1">
      <c r="A268" s="58"/>
      <c r="B268" s="41" t="s">
        <v>82</v>
      </c>
      <c r="C268" s="8"/>
      <c r="D268" s="17">
        <f>SUM(E268+H268)</f>
        <v>200000</v>
      </c>
      <c r="E268" s="30">
        <f>SUM(F268+G268)</f>
        <v>200000</v>
      </c>
      <c r="F268" s="16">
        <f>SUM(F267)</f>
        <v>200000</v>
      </c>
      <c r="G268" s="16">
        <f>SUM(G267)</f>
        <v>0</v>
      </c>
      <c r="H268" s="32">
        <f>SUM(H267)</f>
        <v>0</v>
      </c>
    </row>
    <row r="269" spans="1:8" ht="24" customHeight="1">
      <c r="A269" s="58"/>
      <c r="B269" s="42" t="s">
        <v>85</v>
      </c>
      <c r="C269" s="8"/>
      <c r="D269" s="17">
        <f>SUM(E269+H269)</f>
        <v>200000</v>
      </c>
      <c r="E269" s="30">
        <f>SUM(F269+G269)</f>
        <v>200000</v>
      </c>
      <c r="F269" s="30">
        <f>SUM(F270-F271)</f>
        <v>200000</v>
      </c>
      <c r="G269" s="30">
        <f>SUM(G270-G271)</f>
        <v>0</v>
      </c>
      <c r="H269" s="32">
        <f>SUM(H270-H271)</f>
        <v>0</v>
      </c>
    </row>
    <row r="270" spans="1:8" ht="19.5" customHeight="1">
      <c r="A270" s="58"/>
      <c r="B270" s="42" t="s">
        <v>83</v>
      </c>
      <c r="C270" s="8"/>
      <c r="D270" s="17">
        <f>SUM(E270+H270)</f>
        <v>200000</v>
      </c>
      <c r="E270" s="30">
        <f>SUM(F270+G270)</f>
        <v>200000</v>
      </c>
      <c r="F270" s="30">
        <v>200000</v>
      </c>
      <c r="G270" s="30"/>
      <c r="H270" s="32"/>
    </row>
    <row r="271" spans="1:8" ht="22.5" customHeight="1">
      <c r="A271" s="58"/>
      <c r="B271" s="42" t="s">
        <v>86</v>
      </c>
      <c r="C271" s="8"/>
      <c r="D271" s="17">
        <f>SUM(E271+H271)</f>
        <v>0</v>
      </c>
      <c r="E271" s="30">
        <f>SUM(F271+G271)</f>
        <v>0</v>
      </c>
      <c r="F271" s="30"/>
      <c r="G271" s="30"/>
      <c r="H271" s="32"/>
    </row>
    <row r="272" spans="1:8" ht="25.5" customHeight="1">
      <c r="A272" s="58"/>
      <c r="B272" s="45" t="s">
        <v>84</v>
      </c>
      <c r="C272" s="46"/>
      <c r="D272" s="47">
        <f>SUM(D268+D269)</f>
        <v>400000</v>
      </c>
      <c r="E272" s="48">
        <f>SUM(E268+E269)</f>
        <v>400000</v>
      </c>
      <c r="F272" s="48">
        <f>SUM(F268+F269)</f>
        <v>400000</v>
      </c>
      <c r="G272" s="48">
        <f>SUM(G268+G269)</f>
        <v>0</v>
      </c>
      <c r="H272" s="60">
        <f>SUM(H268+H269)</f>
        <v>0</v>
      </c>
    </row>
    <row r="273" spans="1:8" ht="18.75" customHeight="1">
      <c r="A273" s="58">
        <v>40</v>
      </c>
      <c r="B273" s="66" t="s">
        <v>36</v>
      </c>
      <c r="C273" s="8" t="s">
        <v>51</v>
      </c>
      <c r="D273" s="17">
        <f>SUM(E273+H273)</f>
        <v>50000</v>
      </c>
      <c r="E273" s="30">
        <f>SUM(F273:G273)</f>
        <v>50000</v>
      </c>
      <c r="F273" s="16">
        <v>50000</v>
      </c>
      <c r="G273" s="16">
        <v>0</v>
      </c>
      <c r="H273" s="32">
        <v>0</v>
      </c>
    </row>
    <row r="274" spans="1:8" ht="18.75" customHeight="1">
      <c r="A274" s="58"/>
      <c r="B274" s="41" t="s">
        <v>82</v>
      </c>
      <c r="C274" s="8"/>
      <c r="D274" s="17">
        <f>SUM(E274+H274)</f>
        <v>50000</v>
      </c>
      <c r="E274" s="30">
        <f>SUM(F274+G274)</f>
        <v>50000</v>
      </c>
      <c r="F274" s="16">
        <f>SUM(F273)</f>
        <v>50000</v>
      </c>
      <c r="G274" s="16">
        <f>SUM(G273)</f>
        <v>0</v>
      </c>
      <c r="H274" s="32">
        <f>SUM(H273)</f>
        <v>0</v>
      </c>
    </row>
    <row r="275" spans="1:8" ht="18.75" customHeight="1">
      <c r="A275" s="58"/>
      <c r="B275" s="42" t="s">
        <v>85</v>
      </c>
      <c r="C275" s="8"/>
      <c r="D275" s="17">
        <f>SUM(E275+H275)</f>
        <v>300000</v>
      </c>
      <c r="E275" s="30">
        <f>SUM(F275+G275)</f>
        <v>300000</v>
      </c>
      <c r="F275" s="30">
        <f>SUM(F276-F277)</f>
        <v>300000</v>
      </c>
      <c r="G275" s="30">
        <f>SUM(G276-G277)</f>
        <v>0</v>
      </c>
      <c r="H275" s="32">
        <f>SUM(H276-H277)</f>
        <v>0</v>
      </c>
    </row>
    <row r="276" spans="1:8" ht="18.75" customHeight="1">
      <c r="A276" s="58"/>
      <c r="B276" s="42" t="s">
        <v>83</v>
      </c>
      <c r="C276" s="8"/>
      <c r="D276" s="17">
        <f>SUM(E276+H276)</f>
        <v>300000</v>
      </c>
      <c r="E276" s="30">
        <f>SUM(F276+G276)</f>
        <v>300000</v>
      </c>
      <c r="F276" s="30">
        <v>300000</v>
      </c>
      <c r="G276" s="30"/>
      <c r="H276" s="32"/>
    </row>
    <row r="277" spans="1:8" ht="18.75" customHeight="1">
      <c r="A277" s="58"/>
      <c r="B277" s="42" t="s">
        <v>86</v>
      </c>
      <c r="C277" s="8"/>
      <c r="D277" s="17">
        <f>SUM(E277+H277)</f>
        <v>0</v>
      </c>
      <c r="E277" s="30">
        <f>SUM(F277+G277)</f>
        <v>0</v>
      </c>
      <c r="F277" s="30"/>
      <c r="G277" s="30"/>
      <c r="H277" s="32"/>
    </row>
    <row r="278" spans="1:8" ht="29.25" customHeight="1">
      <c r="A278" s="58"/>
      <c r="B278" s="45" t="s">
        <v>84</v>
      </c>
      <c r="C278" s="46"/>
      <c r="D278" s="47">
        <f>SUM(D274+D275)</f>
        <v>350000</v>
      </c>
      <c r="E278" s="48">
        <f>SUM(E274+E275)</f>
        <v>350000</v>
      </c>
      <c r="F278" s="48">
        <f>SUM(F274+F275)</f>
        <v>350000</v>
      </c>
      <c r="G278" s="48">
        <f>SUM(G274+G275)</f>
        <v>0</v>
      </c>
      <c r="H278" s="60">
        <f>SUM(H274+H275)</f>
        <v>0</v>
      </c>
    </row>
    <row r="279" spans="1:8" ht="53.25" customHeight="1">
      <c r="A279" s="58">
        <v>41</v>
      </c>
      <c r="B279" s="41" t="s">
        <v>102</v>
      </c>
      <c r="C279" s="8" t="s">
        <v>103</v>
      </c>
      <c r="D279" s="17">
        <f>SUM(E279+H279)</f>
        <v>100000</v>
      </c>
      <c r="E279" s="30">
        <f>SUM(F279:G279)</f>
        <v>100000</v>
      </c>
      <c r="F279" s="16">
        <v>100000</v>
      </c>
      <c r="G279" s="16">
        <v>0</v>
      </c>
      <c r="H279" s="32">
        <v>0</v>
      </c>
    </row>
    <row r="280" spans="1:8" ht="28.5" customHeight="1">
      <c r="A280" s="58"/>
      <c r="B280" s="41" t="s">
        <v>82</v>
      </c>
      <c r="C280" s="8"/>
      <c r="D280" s="17">
        <f>SUM(E280+H280)</f>
        <v>100000</v>
      </c>
      <c r="E280" s="30">
        <f>SUM(F280+G280)</f>
        <v>100000</v>
      </c>
      <c r="F280" s="16">
        <f>SUM(F279)</f>
        <v>100000</v>
      </c>
      <c r="G280" s="16">
        <f>SUM(G279)</f>
        <v>0</v>
      </c>
      <c r="H280" s="32">
        <f>SUM(H279)</f>
        <v>0</v>
      </c>
    </row>
    <row r="281" spans="1:8" ht="29.25" customHeight="1">
      <c r="A281" s="58"/>
      <c r="B281" s="42" t="s">
        <v>85</v>
      </c>
      <c r="C281" s="8"/>
      <c r="D281" s="17">
        <f>SUM(E281+H281)</f>
        <v>0</v>
      </c>
      <c r="E281" s="30">
        <f>SUM(F281+G281)</f>
        <v>0</v>
      </c>
      <c r="F281" s="30">
        <f>SUM(F282-F283)</f>
        <v>0</v>
      </c>
      <c r="G281" s="30">
        <f>SUM(G282-G283)</f>
        <v>0</v>
      </c>
      <c r="H281" s="32">
        <f>SUM(H282-H283)</f>
        <v>0</v>
      </c>
    </row>
    <row r="282" spans="1:8" ht="28.5" customHeight="1">
      <c r="A282" s="58"/>
      <c r="B282" s="42" t="s">
        <v>83</v>
      </c>
      <c r="C282" s="8"/>
      <c r="D282" s="17">
        <f>SUM(E282+H282)</f>
        <v>0</v>
      </c>
      <c r="E282" s="30">
        <f>SUM(F282+G282)</f>
        <v>0</v>
      </c>
      <c r="F282" s="30"/>
      <c r="G282" s="30"/>
      <c r="H282" s="32"/>
    </row>
    <row r="283" spans="1:8" ht="29.25" customHeight="1">
      <c r="A283" s="58"/>
      <c r="B283" s="42" t="s">
        <v>86</v>
      </c>
      <c r="C283" s="8"/>
      <c r="D283" s="17">
        <f>SUM(E283+H283)</f>
        <v>0</v>
      </c>
      <c r="E283" s="30">
        <f>SUM(F283+G283)</f>
        <v>0</v>
      </c>
      <c r="F283" s="30"/>
      <c r="G283" s="30"/>
      <c r="H283" s="32"/>
    </row>
    <row r="284" spans="1:8" ht="25.5" customHeight="1">
      <c r="A284" s="58"/>
      <c r="B284" s="45" t="s">
        <v>84</v>
      </c>
      <c r="C284" s="46"/>
      <c r="D284" s="47">
        <f>SUM(D280+D281)</f>
        <v>100000</v>
      </c>
      <c r="E284" s="48">
        <f>SUM(E280+E281)</f>
        <v>100000</v>
      </c>
      <c r="F284" s="48">
        <f>SUM(F280+F281)</f>
        <v>100000</v>
      </c>
      <c r="G284" s="48">
        <f>SUM(G280+G281)</f>
        <v>0</v>
      </c>
      <c r="H284" s="60">
        <f>SUM(H280+H281)</f>
        <v>0</v>
      </c>
    </row>
    <row r="285" spans="1:8" ht="36.75" customHeight="1">
      <c r="A285" s="58">
        <v>42</v>
      </c>
      <c r="B285" s="41" t="s">
        <v>78</v>
      </c>
      <c r="C285" s="8" t="s">
        <v>52</v>
      </c>
      <c r="D285" s="17">
        <f>SUM(E285+H285)</f>
        <v>10000</v>
      </c>
      <c r="E285" s="30">
        <f>SUM(F285:G285)</f>
        <v>10000</v>
      </c>
      <c r="F285" s="16">
        <v>10000</v>
      </c>
      <c r="G285" s="16">
        <v>0</v>
      </c>
      <c r="H285" s="32">
        <v>0</v>
      </c>
    </row>
    <row r="286" spans="1:8" ht="19.5" customHeight="1">
      <c r="A286" s="58"/>
      <c r="B286" s="41" t="s">
        <v>82</v>
      </c>
      <c r="C286" s="8"/>
      <c r="D286" s="17">
        <f>SUM(E286+H286)</f>
        <v>10000</v>
      </c>
      <c r="E286" s="30">
        <f>SUM(F286+G286)</f>
        <v>10000</v>
      </c>
      <c r="F286" s="16">
        <f>SUM(F285)</f>
        <v>10000</v>
      </c>
      <c r="G286" s="16">
        <f>SUM(G285)</f>
        <v>0</v>
      </c>
      <c r="H286" s="32">
        <f>SUM(H285)</f>
        <v>0</v>
      </c>
    </row>
    <row r="287" spans="1:8" ht="18" customHeight="1">
      <c r="A287" s="58"/>
      <c r="B287" s="42" t="s">
        <v>85</v>
      </c>
      <c r="C287" s="8"/>
      <c r="D287" s="17">
        <f>SUM(E287+H287)</f>
        <v>-10000</v>
      </c>
      <c r="E287" s="30">
        <f>SUM(F287+G287)</f>
        <v>-10000</v>
      </c>
      <c r="F287" s="30">
        <f>SUM(F288-F289)</f>
        <v>-10000</v>
      </c>
      <c r="G287" s="30">
        <f>SUM(G288-G289)</f>
        <v>0</v>
      </c>
      <c r="H287" s="32">
        <f>SUM(H288-H289)</f>
        <v>0</v>
      </c>
    </row>
    <row r="288" spans="1:8" ht="18.75" customHeight="1">
      <c r="A288" s="58"/>
      <c r="B288" s="42" t="s">
        <v>83</v>
      </c>
      <c r="C288" s="8"/>
      <c r="D288" s="17">
        <f>SUM(E288+H288)</f>
        <v>0</v>
      </c>
      <c r="E288" s="30">
        <f>SUM(F288+G288)</f>
        <v>0</v>
      </c>
      <c r="F288" s="30"/>
      <c r="G288" s="30"/>
      <c r="H288" s="32"/>
    </row>
    <row r="289" spans="1:8" ht="16.5" customHeight="1">
      <c r="A289" s="58"/>
      <c r="B289" s="42" t="s">
        <v>86</v>
      </c>
      <c r="C289" s="8"/>
      <c r="D289" s="17">
        <f>SUM(E289+H289)</f>
        <v>10000</v>
      </c>
      <c r="E289" s="30">
        <f>SUM(F289+G289)</f>
        <v>10000</v>
      </c>
      <c r="F289" s="30">
        <v>10000</v>
      </c>
      <c r="G289" s="30"/>
      <c r="H289" s="32"/>
    </row>
    <row r="290" spans="1:8" ht="21" customHeight="1">
      <c r="A290" s="58"/>
      <c r="B290" s="45" t="s">
        <v>84</v>
      </c>
      <c r="C290" s="46"/>
      <c r="D290" s="47">
        <f>SUM(D286+D287)</f>
        <v>0</v>
      </c>
      <c r="E290" s="48">
        <f>SUM(E286+E287)</f>
        <v>0</v>
      </c>
      <c r="F290" s="48">
        <f>SUM(F286+F287)</f>
        <v>0</v>
      </c>
      <c r="G290" s="48">
        <f>SUM(G286+G287)</f>
        <v>0</v>
      </c>
      <c r="H290" s="60">
        <f>SUM(H286+H287)</f>
        <v>0</v>
      </c>
    </row>
    <row r="291" spans="1:8" ht="39.75" customHeight="1">
      <c r="A291" s="58">
        <v>43</v>
      </c>
      <c r="B291" s="44" t="s">
        <v>104</v>
      </c>
      <c r="C291" s="8" t="s">
        <v>53</v>
      </c>
      <c r="D291" s="17">
        <f>SUM(E291+H291)</f>
        <v>187000</v>
      </c>
      <c r="E291" s="30">
        <f>SUM(F291:G291)</f>
        <v>187000</v>
      </c>
      <c r="F291" s="16">
        <v>187000</v>
      </c>
      <c r="G291" s="16">
        <v>0</v>
      </c>
      <c r="H291" s="32">
        <v>0</v>
      </c>
    </row>
    <row r="292" spans="1:8" ht="21" customHeight="1">
      <c r="A292" s="58"/>
      <c r="B292" s="41" t="s">
        <v>82</v>
      </c>
      <c r="C292" s="8"/>
      <c r="D292" s="17">
        <f>SUM(E292+H292)</f>
        <v>187000</v>
      </c>
      <c r="E292" s="30">
        <f>SUM(F292+G292)</f>
        <v>187000</v>
      </c>
      <c r="F292" s="16">
        <f>SUM(F291)</f>
        <v>187000</v>
      </c>
      <c r="G292" s="16">
        <f>SUM(G291)</f>
        <v>0</v>
      </c>
      <c r="H292" s="32">
        <f>SUM(H291)</f>
        <v>0</v>
      </c>
    </row>
    <row r="293" spans="1:8" ht="21" customHeight="1">
      <c r="A293" s="58"/>
      <c r="B293" s="42" t="s">
        <v>85</v>
      </c>
      <c r="C293" s="8"/>
      <c r="D293" s="17">
        <f>SUM(E293+H293)</f>
        <v>0</v>
      </c>
      <c r="E293" s="30">
        <f>SUM(F293+G293)</f>
        <v>0</v>
      </c>
      <c r="F293" s="30">
        <f>SUM(F294-F295)</f>
        <v>0</v>
      </c>
      <c r="G293" s="30">
        <f>SUM(G294-G295)</f>
        <v>0</v>
      </c>
      <c r="H293" s="32">
        <f>SUM(H294-H295)</f>
        <v>0</v>
      </c>
    </row>
    <row r="294" spans="1:8" ht="21" customHeight="1">
      <c r="A294" s="58"/>
      <c r="B294" s="42" t="s">
        <v>83</v>
      </c>
      <c r="C294" s="8"/>
      <c r="D294" s="17">
        <f>SUM(E294+H294)</f>
        <v>0</v>
      </c>
      <c r="E294" s="30">
        <f>SUM(F294+G294)</f>
        <v>0</v>
      </c>
      <c r="F294" s="30"/>
      <c r="G294" s="30"/>
      <c r="H294" s="32"/>
    </row>
    <row r="295" spans="1:8" ht="21" customHeight="1">
      <c r="A295" s="58"/>
      <c r="B295" s="42" t="s">
        <v>86</v>
      </c>
      <c r="C295" s="8"/>
      <c r="D295" s="17">
        <f>SUM(E295+H295)</f>
        <v>0</v>
      </c>
      <c r="E295" s="30">
        <f>SUM(F295+G295)</f>
        <v>0</v>
      </c>
      <c r="F295" s="30"/>
      <c r="G295" s="30"/>
      <c r="H295" s="32"/>
    </row>
    <row r="296" spans="1:8" ht="21" customHeight="1">
      <c r="A296" s="58"/>
      <c r="B296" s="45" t="s">
        <v>84</v>
      </c>
      <c r="C296" s="46"/>
      <c r="D296" s="47">
        <f>SUM(D292+D293)</f>
        <v>187000</v>
      </c>
      <c r="E296" s="48">
        <f>SUM(E292+E293)</f>
        <v>187000</v>
      </c>
      <c r="F296" s="48">
        <f>SUM(F292+F293)</f>
        <v>187000</v>
      </c>
      <c r="G296" s="48">
        <f>SUM(G292+G293)</f>
        <v>0</v>
      </c>
      <c r="H296" s="60">
        <f>SUM(H292+H293)</f>
        <v>0</v>
      </c>
    </row>
    <row r="297" spans="1:8" ht="36" customHeight="1">
      <c r="A297" s="58">
        <v>44</v>
      </c>
      <c r="B297" s="65" t="s">
        <v>19</v>
      </c>
      <c r="C297" s="8" t="s">
        <v>53</v>
      </c>
      <c r="D297" s="17">
        <f>SUM(E297+H297)</f>
        <v>100000</v>
      </c>
      <c r="E297" s="30">
        <f>SUM(F297:G297)</f>
        <v>100000</v>
      </c>
      <c r="F297" s="21">
        <v>100000</v>
      </c>
      <c r="G297" s="21">
        <v>0</v>
      </c>
      <c r="H297" s="33">
        <v>0</v>
      </c>
    </row>
    <row r="298" spans="1:8" ht="21" customHeight="1">
      <c r="A298" s="58"/>
      <c r="B298" s="41" t="s">
        <v>82</v>
      </c>
      <c r="C298" s="8"/>
      <c r="D298" s="17">
        <f>SUM(E298+H298)</f>
        <v>100000</v>
      </c>
      <c r="E298" s="30">
        <f>SUM(F298+G298)</f>
        <v>100000</v>
      </c>
      <c r="F298" s="16">
        <f>SUM(F297)</f>
        <v>100000</v>
      </c>
      <c r="G298" s="16">
        <f>SUM(G297)</f>
        <v>0</v>
      </c>
      <c r="H298" s="32">
        <f>SUM(H297)</f>
        <v>0</v>
      </c>
    </row>
    <row r="299" spans="1:8" ht="18" customHeight="1">
      <c r="A299" s="58"/>
      <c r="B299" s="42" t="s">
        <v>85</v>
      </c>
      <c r="C299" s="8"/>
      <c r="D299" s="17">
        <f>SUM(E299+H299)</f>
        <v>0</v>
      </c>
      <c r="E299" s="30">
        <f>SUM(F299+G299)</f>
        <v>0</v>
      </c>
      <c r="F299" s="30">
        <f>SUM(F300-F301)</f>
        <v>0</v>
      </c>
      <c r="G299" s="30">
        <f>SUM(G300-G301)</f>
        <v>0</v>
      </c>
      <c r="H299" s="32">
        <f>SUM(H300-H301)</f>
        <v>0</v>
      </c>
    </row>
    <row r="300" spans="1:8" ht="18" customHeight="1">
      <c r="A300" s="58"/>
      <c r="B300" s="42" t="s">
        <v>83</v>
      </c>
      <c r="C300" s="8"/>
      <c r="D300" s="17">
        <f>SUM(E300+H300)</f>
        <v>0</v>
      </c>
      <c r="E300" s="30">
        <f>SUM(F300+G300)</f>
        <v>0</v>
      </c>
      <c r="F300" s="30"/>
      <c r="G300" s="30"/>
      <c r="H300" s="32"/>
    </row>
    <row r="301" spans="1:8" ht="18" customHeight="1">
      <c r="A301" s="58"/>
      <c r="B301" s="42" t="s">
        <v>86</v>
      </c>
      <c r="C301" s="8"/>
      <c r="D301" s="17">
        <f>SUM(E301+H301)</f>
        <v>0</v>
      </c>
      <c r="E301" s="30"/>
      <c r="F301" s="30"/>
      <c r="G301" s="30"/>
      <c r="H301" s="32"/>
    </row>
    <row r="302" spans="1:8" ht="20.25" customHeight="1">
      <c r="A302" s="58"/>
      <c r="B302" s="45" t="s">
        <v>84</v>
      </c>
      <c r="C302" s="46"/>
      <c r="D302" s="47">
        <f>SUM(D298+D299)</f>
        <v>100000</v>
      </c>
      <c r="E302" s="48">
        <f>SUM(E298+E299)</f>
        <v>100000</v>
      </c>
      <c r="F302" s="48">
        <f>SUM(F298+F299)</f>
        <v>100000</v>
      </c>
      <c r="G302" s="48">
        <f>SUM(G298+G299)</f>
        <v>0</v>
      </c>
      <c r="H302" s="60">
        <f>SUM(H298+H299)</f>
        <v>0</v>
      </c>
    </row>
    <row r="303" spans="1:8" ht="41.25" customHeight="1">
      <c r="A303" s="58">
        <v>45</v>
      </c>
      <c r="B303" s="44" t="s">
        <v>105</v>
      </c>
      <c r="C303" s="8" t="s">
        <v>106</v>
      </c>
      <c r="D303" s="17">
        <f>SUM(E303+H303)</f>
        <v>15500</v>
      </c>
      <c r="E303" s="30">
        <f>SUM(F303:G303)</f>
        <v>15500</v>
      </c>
      <c r="F303" s="21">
        <v>15500</v>
      </c>
      <c r="G303" s="21">
        <v>0</v>
      </c>
      <c r="H303" s="33">
        <v>0</v>
      </c>
    </row>
    <row r="304" spans="1:8" ht="20.25" customHeight="1">
      <c r="A304" s="58"/>
      <c r="B304" s="41" t="s">
        <v>82</v>
      </c>
      <c r="C304" s="8"/>
      <c r="D304" s="17">
        <f>SUM(E304+H304)</f>
        <v>15500</v>
      </c>
      <c r="E304" s="30">
        <f>SUM(F304+G304)</f>
        <v>15500</v>
      </c>
      <c r="F304" s="16">
        <f>SUM(F303)</f>
        <v>15500</v>
      </c>
      <c r="G304" s="16">
        <f>SUM(G303)</f>
        <v>0</v>
      </c>
      <c r="H304" s="32">
        <f>SUM(H303)</f>
        <v>0</v>
      </c>
    </row>
    <row r="305" spans="1:8" ht="20.25" customHeight="1">
      <c r="A305" s="58"/>
      <c r="B305" s="42" t="s">
        <v>85</v>
      </c>
      <c r="C305" s="8"/>
      <c r="D305" s="17">
        <f>SUM(E305+H305)</f>
        <v>0</v>
      </c>
      <c r="E305" s="30">
        <f>SUM(F305+G305)</f>
        <v>0</v>
      </c>
      <c r="F305" s="30">
        <f>SUM(F306-F307)</f>
        <v>0</v>
      </c>
      <c r="G305" s="30">
        <f>SUM(G306-G307)</f>
        <v>0</v>
      </c>
      <c r="H305" s="32">
        <f>SUM(H306-H307)</f>
        <v>0</v>
      </c>
    </row>
    <row r="306" spans="1:8" ht="20.25" customHeight="1">
      <c r="A306" s="58"/>
      <c r="B306" s="42" t="s">
        <v>83</v>
      </c>
      <c r="C306" s="8"/>
      <c r="D306" s="17">
        <f>SUM(E306+H306)</f>
        <v>0</v>
      </c>
      <c r="E306" s="30">
        <f>SUM(F306+G306)</f>
        <v>0</v>
      </c>
      <c r="F306" s="30"/>
      <c r="G306" s="30"/>
      <c r="H306" s="32"/>
    </row>
    <row r="307" spans="1:8" ht="20.25" customHeight="1">
      <c r="A307" s="58"/>
      <c r="B307" s="42" t="s">
        <v>86</v>
      </c>
      <c r="C307" s="8"/>
      <c r="D307" s="17">
        <f>SUM(E307+H307)</f>
        <v>0</v>
      </c>
      <c r="E307" s="30">
        <f>SUM(F307+G307)</f>
        <v>0</v>
      </c>
      <c r="F307" s="30"/>
      <c r="G307" s="30"/>
      <c r="H307" s="32"/>
    </row>
    <row r="308" spans="1:8" ht="20.25" customHeight="1">
      <c r="A308" s="58"/>
      <c r="B308" s="45" t="s">
        <v>84</v>
      </c>
      <c r="C308" s="46"/>
      <c r="D308" s="47">
        <f>SUM(D304+D305)</f>
        <v>15500</v>
      </c>
      <c r="E308" s="48">
        <f>SUM(E304+E305)</f>
        <v>15500</v>
      </c>
      <c r="F308" s="48">
        <f>SUM(F304+F305)</f>
        <v>15500</v>
      </c>
      <c r="G308" s="48">
        <f>SUM(G304+G305)</f>
        <v>0</v>
      </c>
      <c r="H308" s="60">
        <f>SUM(H304+H305)</f>
        <v>0</v>
      </c>
    </row>
    <row r="309" spans="1:8" s="27" customFormat="1" ht="48" customHeight="1">
      <c r="A309" s="58">
        <v>46</v>
      </c>
      <c r="B309" s="44" t="s">
        <v>133</v>
      </c>
      <c r="C309" s="24" t="s">
        <v>54</v>
      </c>
      <c r="D309" s="17">
        <f>SUM(E309+H309)</f>
        <v>40000</v>
      </c>
      <c r="E309" s="30">
        <f>SUM(F309:G309)</f>
        <v>40000</v>
      </c>
      <c r="F309" s="28">
        <v>40000</v>
      </c>
      <c r="G309" s="28">
        <v>0</v>
      </c>
      <c r="H309" s="33">
        <v>0</v>
      </c>
    </row>
    <row r="310" spans="1:8" s="27" customFormat="1" ht="21.75" customHeight="1">
      <c r="A310" s="58"/>
      <c r="B310" s="41" t="s">
        <v>82</v>
      </c>
      <c r="C310" s="8"/>
      <c r="D310" s="17">
        <f>SUM(E310+H310)</f>
        <v>40000</v>
      </c>
      <c r="E310" s="30">
        <f>SUM(F310+G310)</f>
        <v>40000</v>
      </c>
      <c r="F310" s="16">
        <f>SUM(F309)</f>
        <v>40000</v>
      </c>
      <c r="G310" s="16">
        <f>SUM(G309)</f>
        <v>0</v>
      </c>
      <c r="H310" s="32">
        <f>SUM(H309)</f>
        <v>0</v>
      </c>
    </row>
    <row r="311" spans="1:8" s="27" customFormat="1" ht="18" customHeight="1">
      <c r="A311" s="58"/>
      <c r="B311" s="42" t="s">
        <v>85</v>
      </c>
      <c r="C311" s="8"/>
      <c r="D311" s="17">
        <f>SUM(E311+H311)</f>
        <v>100000</v>
      </c>
      <c r="E311" s="30">
        <f>SUM(F311+G311)</f>
        <v>100000</v>
      </c>
      <c r="F311" s="30">
        <f>SUM(F312-F313)</f>
        <v>100000</v>
      </c>
      <c r="G311" s="30">
        <f>SUM(G312-G313)</f>
        <v>0</v>
      </c>
      <c r="H311" s="32">
        <f>SUM(H312-H313)</f>
        <v>0</v>
      </c>
    </row>
    <row r="312" spans="1:8" s="27" customFormat="1" ht="18" customHeight="1">
      <c r="A312" s="58"/>
      <c r="B312" s="42" t="s">
        <v>83</v>
      </c>
      <c r="C312" s="8"/>
      <c r="D312" s="17">
        <f>SUM(E312+H312)</f>
        <v>100000</v>
      </c>
      <c r="E312" s="30">
        <f>SUM(F312+G312)</f>
        <v>100000</v>
      </c>
      <c r="F312" s="30">
        <v>100000</v>
      </c>
      <c r="G312" s="30"/>
      <c r="H312" s="32"/>
    </row>
    <row r="313" spans="1:8" s="27" customFormat="1" ht="18" customHeight="1">
      <c r="A313" s="58"/>
      <c r="B313" s="42" t="s">
        <v>86</v>
      </c>
      <c r="C313" s="8"/>
      <c r="D313" s="17">
        <f>SUM(E313+H313)</f>
        <v>0</v>
      </c>
      <c r="E313" s="30">
        <f>SUM(F313+G313)</f>
        <v>0</v>
      </c>
      <c r="F313" s="30"/>
      <c r="G313" s="30"/>
      <c r="H313" s="32"/>
    </row>
    <row r="314" spans="1:8" ht="19.5" customHeight="1">
      <c r="A314" s="58"/>
      <c r="B314" s="45" t="s">
        <v>84</v>
      </c>
      <c r="C314" s="46"/>
      <c r="D314" s="47">
        <f>SUM(D310+D311)</f>
        <v>140000</v>
      </c>
      <c r="E314" s="48">
        <f>SUM(E310+E311)</f>
        <v>140000</v>
      </c>
      <c r="F314" s="48">
        <f>SUM(F310+F311)</f>
        <v>140000</v>
      </c>
      <c r="G314" s="48">
        <f>SUM(G310+G311)</f>
        <v>0</v>
      </c>
      <c r="H314" s="60">
        <f>SUM(H310+H311)</f>
        <v>0</v>
      </c>
    </row>
    <row r="315" spans="1:8" ht="56.25" customHeight="1">
      <c r="A315" s="58">
        <v>47</v>
      </c>
      <c r="B315" s="44" t="s">
        <v>107</v>
      </c>
      <c r="C315" s="8" t="s">
        <v>55</v>
      </c>
      <c r="D315" s="17">
        <f>SUM(E315+H315)</f>
        <v>100000</v>
      </c>
      <c r="E315" s="30">
        <f>SUM(F315:G315)</f>
        <v>100000</v>
      </c>
      <c r="F315" s="28">
        <v>100000</v>
      </c>
      <c r="G315" s="28">
        <v>0</v>
      </c>
      <c r="H315" s="33">
        <v>0</v>
      </c>
    </row>
    <row r="316" spans="1:8" ht="19.5" customHeight="1">
      <c r="A316" s="58"/>
      <c r="B316" s="41" t="s">
        <v>82</v>
      </c>
      <c r="C316" s="8"/>
      <c r="D316" s="17">
        <f>SUM(E316+H316)</f>
        <v>100000</v>
      </c>
      <c r="E316" s="30">
        <f>SUM(F316+G316)</f>
        <v>100000</v>
      </c>
      <c r="F316" s="16">
        <f>SUM(F315)</f>
        <v>100000</v>
      </c>
      <c r="G316" s="16">
        <f>SUM(G315)</f>
        <v>0</v>
      </c>
      <c r="H316" s="32">
        <f>SUM(H315)</f>
        <v>0</v>
      </c>
    </row>
    <row r="317" spans="1:8" ht="19.5" customHeight="1">
      <c r="A317" s="58"/>
      <c r="B317" s="42" t="s">
        <v>85</v>
      </c>
      <c r="C317" s="8"/>
      <c r="D317" s="17">
        <f>SUM(E317+H317)</f>
        <v>-99000</v>
      </c>
      <c r="E317" s="30">
        <f>SUM(F317+G317)</f>
        <v>-99000</v>
      </c>
      <c r="F317" s="30">
        <f>SUM(F318-F319)</f>
        <v>-99000</v>
      </c>
      <c r="G317" s="30">
        <f>SUM(G318-G319)</f>
        <v>0</v>
      </c>
      <c r="H317" s="32">
        <f>SUM(H318-H319)</f>
        <v>0</v>
      </c>
    </row>
    <row r="318" spans="1:8" ht="19.5" customHeight="1">
      <c r="A318" s="58"/>
      <c r="B318" s="42" t="s">
        <v>83</v>
      </c>
      <c r="C318" s="8"/>
      <c r="D318" s="17">
        <f>SUM(E318+H318)</f>
        <v>0</v>
      </c>
      <c r="E318" s="30">
        <f>SUM(F318+G318)</f>
        <v>0</v>
      </c>
      <c r="F318" s="30"/>
      <c r="G318" s="30"/>
      <c r="H318" s="32"/>
    </row>
    <row r="319" spans="1:8" ht="19.5" customHeight="1">
      <c r="A319" s="58"/>
      <c r="B319" s="42" t="s">
        <v>86</v>
      </c>
      <c r="C319" s="8"/>
      <c r="D319" s="17">
        <f>SUM(E319+H319)</f>
        <v>99000</v>
      </c>
      <c r="E319" s="30">
        <f>SUM(F319+G319)</f>
        <v>99000</v>
      </c>
      <c r="F319" s="30">
        <v>99000</v>
      </c>
      <c r="G319" s="30"/>
      <c r="H319" s="32"/>
    </row>
    <row r="320" spans="1:8" ht="19.5" customHeight="1">
      <c r="A320" s="58"/>
      <c r="B320" s="45" t="s">
        <v>84</v>
      </c>
      <c r="C320" s="46"/>
      <c r="D320" s="47">
        <f>SUM(D316+D317)</f>
        <v>1000</v>
      </c>
      <c r="E320" s="48">
        <f>SUM(E316+E317)</f>
        <v>1000</v>
      </c>
      <c r="F320" s="48">
        <f>SUM(F316+F317)</f>
        <v>1000</v>
      </c>
      <c r="G320" s="48">
        <f>SUM(G316+G317)</f>
        <v>0</v>
      </c>
      <c r="H320" s="60">
        <f>SUM(H316+H317)</f>
        <v>0</v>
      </c>
    </row>
    <row r="321" spans="1:8" ht="24" customHeight="1">
      <c r="A321" s="58">
        <v>48</v>
      </c>
      <c r="B321" s="44" t="s">
        <v>27</v>
      </c>
      <c r="C321" s="8" t="s">
        <v>56</v>
      </c>
      <c r="D321" s="17">
        <f>SUM(E321+H321)</f>
        <v>100000</v>
      </c>
      <c r="E321" s="30">
        <f>SUM(F321:G321)</f>
        <v>100000</v>
      </c>
      <c r="F321" s="16">
        <v>100000</v>
      </c>
      <c r="G321" s="16">
        <v>0</v>
      </c>
      <c r="H321" s="32">
        <v>0</v>
      </c>
    </row>
    <row r="322" spans="1:8" ht="21.75" customHeight="1">
      <c r="A322" s="58"/>
      <c r="B322" s="41" t="s">
        <v>82</v>
      </c>
      <c r="C322" s="8"/>
      <c r="D322" s="17">
        <f>SUM(E322+H322)</f>
        <v>100000</v>
      </c>
      <c r="E322" s="30">
        <f>SUM(F322+G322)</f>
        <v>100000</v>
      </c>
      <c r="F322" s="16">
        <f>SUM(F321)</f>
        <v>100000</v>
      </c>
      <c r="G322" s="16">
        <f>SUM(G321)</f>
        <v>0</v>
      </c>
      <c r="H322" s="32">
        <f>SUM(H321)</f>
        <v>0</v>
      </c>
    </row>
    <row r="323" spans="1:8" ht="18" customHeight="1">
      <c r="A323" s="58"/>
      <c r="B323" s="42" t="s">
        <v>85</v>
      </c>
      <c r="C323" s="8"/>
      <c r="D323" s="17">
        <f>SUM(E323+H323)</f>
        <v>0</v>
      </c>
      <c r="E323" s="30">
        <f>SUM(F323+G323)</f>
        <v>0</v>
      </c>
      <c r="F323" s="30">
        <f>SUM(F324-F325)</f>
        <v>0</v>
      </c>
      <c r="G323" s="30">
        <f>SUM(G324-G325)</f>
        <v>0</v>
      </c>
      <c r="H323" s="32">
        <f>SUM(H324-H325)</f>
        <v>0</v>
      </c>
    </row>
    <row r="324" spans="1:8" ht="18" customHeight="1">
      <c r="A324" s="58"/>
      <c r="B324" s="42" t="s">
        <v>83</v>
      </c>
      <c r="C324" s="8"/>
      <c r="D324" s="17">
        <f>SUM(E324+H324)</f>
        <v>0</v>
      </c>
      <c r="E324" s="30">
        <f>SUM(F324+G324)</f>
        <v>0</v>
      </c>
      <c r="F324" s="30"/>
      <c r="G324" s="30"/>
      <c r="H324" s="32"/>
    </row>
    <row r="325" spans="1:8" ht="18" customHeight="1">
      <c r="A325" s="58"/>
      <c r="B325" s="42" t="s">
        <v>86</v>
      </c>
      <c r="C325" s="8"/>
      <c r="D325" s="17">
        <f>SUM(E325+H325)</f>
        <v>0</v>
      </c>
      <c r="E325" s="30">
        <f>SUM(F325+G325)</f>
        <v>0</v>
      </c>
      <c r="F325" s="30"/>
      <c r="G325" s="30"/>
      <c r="H325" s="32"/>
    </row>
    <row r="326" spans="1:8" ht="21.75" customHeight="1">
      <c r="A326" s="58"/>
      <c r="B326" s="45" t="s">
        <v>84</v>
      </c>
      <c r="C326" s="46"/>
      <c r="D326" s="47">
        <f>SUM(D322+D323)</f>
        <v>100000</v>
      </c>
      <c r="E326" s="48">
        <f>SUM(E322+E323)</f>
        <v>100000</v>
      </c>
      <c r="F326" s="48">
        <f>SUM(F322+F323)</f>
        <v>100000</v>
      </c>
      <c r="G326" s="48">
        <f>SUM(G322+G323)</f>
        <v>0</v>
      </c>
      <c r="H326" s="60">
        <f>SUM(H322+H323)</f>
        <v>0</v>
      </c>
    </row>
    <row r="327" spans="1:8" ht="42.75" customHeight="1">
      <c r="A327" s="58">
        <v>49</v>
      </c>
      <c r="B327" s="44" t="s">
        <v>108</v>
      </c>
      <c r="C327" s="8" t="s">
        <v>56</v>
      </c>
      <c r="D327" s="17">
        <f>SUM(E327+H327)</f>
        <v>70000</v>
      </c>
      <c r="E327" s="30">
        <f>SUM(F327:G327)</f>
        <v>70000</v>
      </c>
      <c r="F327" s="16">
        <v>70000</v>
      </c>
      <c r="G327" s="16">
        <v>0</v>
      </c>
      <c r="H327" s="32">
        <v>0</v>
      </c>
    </row>
    <row r="328" spans="1:8" ht="21.75" customHeight="1">
      <c r="A328" s="58"/>
      <c r="B328" s="41" t="s">
        <v>82</v>
      </c>
      <c r="C328" s="8"/>
      <c r="D328" s="17">
        <f>SUM(E328+H328)</f>
        <v>70000</v>
      </c>
      <c r="E328" s="30">
        <f>SUM(F328+G328)</f>
        <v>70000</v>
      </c>
      <c r="F328" s="16">
        <f>SUM(F327)</f>
        <v>70000</v>
      </c>
      <c r="G328" s="16">
        <f>SUM(G327)</f>
        <v>0</v>
      </c>
      <c r="H328" s="32">
        <f>SUM(H327)</f>
        <v>0</v>
      </c>
    </row>
    <row r="329" spans="1:8" ht="21.75" customHeight="1">
      <c r="A329" s="58"/>
      <c r="B329" s="42" t="s">
        <v>85</v>
      </c>
      <c r="C329" s="8"/>
      <c r="D329" s="17">
        <f>SUM(E329+H329)</f>
        <v>0</v>
      </c>
      <c r="E329" s="30">
        <f>SUM(F329+G329)</f>
        <v>0</v>
      </c>
      <c r="F329" s="30">
        <f>SUM(F330-F331)</f>
        <v>0</v>
      </c>
      <c r="G329" s="30">
        <f>SUM(G330-G331)</f>
        <v>0</v>
      </c>
      <c r="H329" s="32">
        <f>SUM(H330-H331)</f>
        <v>0</v>
      </c>
    </row>
    <row r="330" spans="1:8" ht="21.75" customHeight="1">
      <c r="A330" s="58"/>
      <c r="B330" s="42" t="s">
        <v>83</v>
      </c>
      <c r="C330" s="8"/>
      <c r="D330" s="17">
        <f>SUM(E330+H330)</f>
        <v>0</v>
      </c>
      <c r="E330" s="30">
        <f>SUM(F330+G330)</f>
        <v>0</v>
      </c>
      <c r="F330" s="30"/>
      <c r="G330" s="30"/>
      <c r="H330" s="32"/>
    </row>
    <row r="331" spans="1:10" ht="21.75" customHeight="1">
      <c r="A331" s="58"/>
      <c r="B331" s="42" t="s">
        <v>86</v>
      </c>
      <c r="C331" s="8"/>
      <c r="D331" s="17">
        <f>SUM(E331+H331)</f>
        <v>0</v>
      </c>
      <c r="E331" s="30">
        <f>SUM(F331+G331)</f>
        <v>0</v>
      </c>
      <c r="F331" s="30"/>
      <c r="G331" s="30"/>
      <c r="H331" s="32"/>
      <c r="J331" s="68"/>
    </row>
    <row r="332" spans="1:8" ht="21.75" customHeight="1">
      <c r="A332" s="58"/>
      <c r="B332" s="45" t="s">
        <v>84</v>
      </c>
      <c r="C332" s="46"/>
      <c r="D332" s="47">
        <f>SUM(D328+D329)</f>
        <v>70000</v>
      </c>
      <c r="E332" s="48">
        <f>SUM(E328+E329)</f>
        <v>70000</v>
      </c>
      <c r="F332" s="48">
        <f>SUM(F328+F329)</f>
        <v>70000</v>
      </c>
      <c r="G332" s="48">
        <f>SUM(G328+G329)</f>
        <v>0</v>
      </c>
      <c r="H332" s="60">
        <f>SUM(H328+H329)</f>
        <v>0</v>
      </c>
    </row>
    <row r="333" spans="1:8" s="25" customFormat="1" ht="33" customHeight="1">
      <c r="A333" s="58">
        <v>50</v>
      </c>
      <c r="B333" s="44" t="s">
        <v>20</v>
      </c>
      <c r="C333" s="24" t="s">
        <v>56</v>
      </c>
      <c r="D333" s="17">
        <f>SUM(E333+H333)</f>
        <v>100000</v>
      </c>
      <c r="E333" s="30">
        <f>SUM(F333:G333)</f>
        <v>100000</v>
      </c>
      <c r="F333" s="22">
        <v>100000</v>
      </c>
      <c r="G333" s="22">
        <v>0</v>
      </c>
      <c r="H333" s="32">
        <v>0</v>
      </c>
    </row>
    <row r="334" spans="1:8" s="25" customFormat="1" ht="23.25" customHeight="1">
      <c r="A334" s="58"/>
      <c r="B334" s="41" t="s">
        <v>82</v>
      </c>
      <c r="C334" s="8"/>
      <c r="D334" s="17">
        <f>SUM(E334+H334)</f>
        <v>100000</v>
      </c>
      <c r="E334" s="30">
        <f>SUM(F334+G334)</f>
        <v>100000</v>
      </c>
      <c r="F334" s="16">
        <f>SUM(F333)</f>
        <v>100000</v>
      </c>
      <c r="G334" s="16">
        <f>SUM(G333)</f>
        <v>0</v>
      </c>
      <c r="H334" s="32">
        <f>SUM(H333)</f>
        <v>0</v>
      </c>
    </row>
    <row r="335" spans="1:8" s="25" customFormat="1" ht="24.75" customHeight="1">
      <c r="A335" s="58"/>
      <c r="B335" s="42" t="s">
        <v>85</v>
      </c>
      <c r="C335" s="8"/>
      <c r="D335" s="17">
        <f>SUM(E335+H335)</f>
        <v>0</v>
      </c>
      <c r="E335" s="30">
        <f>SUM(F335+G335)</f>
        <v>0</v>
      </c>
      <c r="F335" s="30">
        <f>SUM(F336-F337)</f>
        <v>0</v>
      </c>
      <c r="G335" s="30">
        <f>SUM(G336-G337)</f>
        <v>0</v>
      </c>
      <c r="H335" s="32">
        <f>SUM(H336-H337)</f>
        <v>0</v>
      </c>
    </row>
    <row r="336" spans="1:8" s="25" customFormat="1" ht="23.25" customHeight="1">
      <c r="A336" s="58"/>
      <c r="B336" s="42" t="s">
        <v>83</v>
      </c>
      <c r="C336" s="8"/>
      <c r="D336" s="17">
        <f>SUM(E336+H336)</f>
        <v>0</v>
      </c>
      <c r="E336" s="30">
        <f>SUM(F336+G336)</f>
        <v>0</v>
      </c>
      <c r="F336" s="30"/>
      <c r="G336" s="30"/>
      <c r="H336" s="32"/>
    </row>
    <row r="337" spans="1:8" s="25" customFormat="1" ht="24.75" customHeight="1">
      <c r="A337" s="58"/>
      <c r="B337" s="42" t="s">
        <v>86</v>
      </c>
      <c r="C337" s="8"/>
      <c r="D337" s="17">
        <f>SUM(E337+H337)</f>
        <v>0</v>
      </c>
      <c r="E337" s="30">
        <f>SUM(F337+G337)</f>
        <v>0</v>
      </c>
      <c r="F337" s="30"/>
      <c r="G337" s="30"/>
      <c r="H337" s="32"/>
    </row>
    <row r="338" spans="1:8" s="25" customFormat="1" ht="26.25" customHeight="1">
      <c r="A338" s="58"/>
      <c r="B338" s="45" t="s">
        <v>84</v>
      </c>
      <c r="C338" s="46"/>
      <c r="D338" s="47">
        <f>SUM(D334+D335)</f>
        <v>100000</v>
      </c>
      <c r="E338" s="48">
        <f>SUM(E334+E335)</f>
        <v>100000</v>
      </c>
      <c r="F338" s="48">
        <f>SUM(F334+F335)</f>
        <v>100000</v>
      </c>
      <c r="G338" s="48">
        <f>SUM(G334+G335)</f>
        <v>0</v>
      </c>
      <c r="H338" s="60">
        <f>SUM(H334+H335)</f>
        <v>0</v>
      </c>
    </row>
    <row r="339" spans="1:8" s="25" customFormat="1" ht="27.75" customHeight="1">
      <c r="A339" s="58"/>
      <c r="B339" s="74" t="s">
        <v>140</v>
      </c>
      <c r="C339" s="8"/>
      <c r="D339" s="69">
        <f>SUM(D16+D22+D28+D34+D40+D46+D52+D58+D70+D76+D82+D88+D94+D100+D106+D112+D118+D124+D130+D136+D142+D148+D154+D160+D166+D172+D178+D184+D190+D196+D202+D208+D214+D220+D226+D232+D238+D244+D250+D256+D262+D268+D274+D280+D286+D292+D298+D304+D310+D316+D322+D328+D334)</f>
        <v>16226449</v>
      </c>
      <c r="E339" s="69">
        <f>SUM(E16+E22+E28+E34+E40+E46+E52+E58+E70+E76+E82+E88+E94+E100+E106+E112+E118+E124+E130+E136+E142+E148+E154+E160+E166+E172+E178+E184+E190+E196+E202+E208+E214+E220+E226+E232+E238+E244+E250+E256+E262+E268+E274+E280+E286+E292+E298+E304+E310+E316+E322+E328+E334)</f>
        <v>10563286</v>
      </c>
      <c r="F339" s="70">
        <f>SUM(F16+F22+F28+F34+F40+F46+F52+F58+F70+F76+F82+F88+F94+F100+F106+F112+F118+F124+F130+F136+F142+F148+F154+F160+F166+F172+F178+F184+F190+F196+F202+F208+F214+F220+F226+F232+F238+F244+F250+F256+F262+F268+F274+F280+F286+F292+F298+F304+F310+F316+F322+F328+F334)</f>
        <v>10503286</v>
      </c>
      <c r="G339" s="70">
        <f>SUM(G16+G22+G28+G34+G40+G46+G52+G58+G70+G76+G82+G88+G94+G100+G106+G112+G118+G124+G130+G136+G142+G148+G154+G160+G166+G172+G178+G184+G190+G196+G202+G208+G214+G220+G226+G232+G238+G244+G250+G256+G262+G268+G274+G280+G286+G292+G298+G304+G310+G316+G322+G328+G334)</f>
        <v>60000</v>
      </c>
      <c r="H339" s="53">
        <f>SUM(H16+H22+H28+H34+H40+H46+H52+H58+H70+H76+H82+H88+H94+H100+H106+H112+H118+H124+H130+H136+H142+H148+H154+H160+H166+H172+H178+H184+H190+H196+H202+H208+H214+H220+H226+H232+H238+H244+H250+H256+H262+H268+H274+H280+H286+H292+H298+H304+H310+H316+H322+H328+H334)</f>
        <v>5663163</v>
      </c>
    </row>
    <row r="340" spans="1:8" s="25" customFormat="1" ht="26.25" customHeight="1">
      <c r="A340" s="58"/>
      <c r="B340" s="71" t="s">
        <v>85</v>
      </c>
      <c r="C340" s="8"/>
      <c r="D340" s="69">
        <f aca="true" t="shared" si="0" ref="D340:F341">SUM(D17+D23+D29+D35+D41+D47+D53+D59+D65+D71+D77+D83+D89+D95+D101+D107+D113+D119+D125+D131+D137+D143+D149+D155+D161+D167+D173+D179+D185+D191+D197+D203+D209+D215+D221+D227+D233+D239+D245+D251+D257+D263+D269+D275+D281+D287+D293+D299+D305+D311+D317+D323+D329+D335)</f>
        <v>1050189</v>
      </c>
      <c r="E340" s="69">
        <f t="shared" si="0"/>
        <v>633352</v>
      </c>
      <c r="F340" s="70">
        <f t="shared" si="0"/>
        <v>633352</v>
      </c>
      <c r="G340" s="70">
        <f>SUM(G17+G23+G29+G35+G41+G47+G53+G59+G71+G77+G83+G89+G95+G101+G107+G113+G119+G125+G131+G137+G143+G149+G155+G161+G167+G173+G179+G185+G191+G197+G203+G209+G215+G221+G227+G233+G239+G245+G251+G257+G263+G269+G275+G281+G287+G293+G299+G305+G311+G317+G323+G329+G335)</f>
        <v>0</v>
      </c>
      <c r="H340" s="53">
        <f>SUM(H17+H23+H29+H35+H41+H47+H53+H59+H65+H71+H77+H83+H89+H95+H101+H107+H113+H119+H125+H131+H137+H143+H149+H155+H161+H167+H173+H179+H185+H191+H197+H203+H209+H215+H221+H227+H233+H239+H245+H251+H257+H263+H269+H275+H281+H287+H293+H299+H305+H311+H317+H323+H329+H335)</f>
        <v>416837</v>
      </c>
    </row>
    <row r="341" spans="1:8" s="25" customFormat="1" ht="26.25" customHeight="1">
      <c r="A341" s="58"/>
      <c r="B341" s="71" t="s">
        <v>83</v>
      </c>
      <c r="C341" s="8"/>
      <c r="D341" s="69">
        <f t="shared" si="0"/>
        <v>5077352</v>
      </c>
      <c r="E341" s="69">
        <f t="shared" si="0"/>
        <v>3462352</v>
      </c>
      <c r="F341" s="70">
        <f t="shared" si="0"/>
        <v>3462352</v>
      </c>
      <c r="G341" s="70">
        <f>SUM(G18+G24+G30+G36+G42+G48+G54+G60+G72+G78+G84+G90+G96+G102+G108+G114+G120+G126+G132+G138+G144+G150+G156+G162+G168+G174+G180+G186+G192+G198+G204+G210+G216+G222+G228+G234+G240+G246+G252+G258+G264+G270+G276+G282+G288+G294+G300+G306+G312+G318+G324+G330+G336)</f>
        <v>0</v>
      </c>
      <c r="H341" s="53">
        <f>SUM(H18+H24+H30+H36+H42+H48+H54+H60+H66+H72+H78+H84+H90+H96+H102+H108+H114+H120+H126+H132+H138+H144+H150+H156+H162+H168+H174+H180+H186+H192+H198+H204+H210+H216+H222+H228+H234+H240+H246+H252+H258+H264+H270+H276+H282+H288+H294+H300+H306+H312+H318+H324+H330+H336)</f>
        <v>1615000</v>
      </c>
    </row>
    <row r="342" spans="1:8" s="25" customFormat="1" ht="26.25" customHeight="1">
      <c r="A342" s="58"/>
      <c r="B342" s="71" t="s">
        <v>86</v>
      </c>
      <c r="C342" s="8"/>
      <c r="D342" s="69">
        <f>SUM(D19+D25+D31+D37+D43+D49+D55+D61+D67+D73+D79+D85+D91+D97+D103+D109+D115+D121+D127+D133+D139+D145+D151+D157+D163+D169+D175+D181+D187+D193+D199+D205+D211+D217+D223+D229+D235+D241+D247+D253+D259+D265+D271+D277+D283+D289+D295+D301+D307+D313+D319+D325+D331+D337)</f>
        <v>4027163</v>
      </c>
      <c r="E342" s="69">
        <f>SUM(E19+E25+E31+E37+E43+E49+E55+E61+E67+E73+E79+E85+E91+E97+E103+E109+E115+E121+E127+E133+E139+E145+E151+E157+E163+E169+E175+E181+E187+E193+E199+E205+E211+E217+E223+E229+E235+E241+E247+E253+E259+E265+E271+E277+E283+E289+E295+E301+E307+E313+E319+E325+E331+E337)</f>
        <v>2829000</v>
      </c>
      <c r="F342" s="70">
        <f>SUM(F19+F25+F31+F37+F43+F49+F55+F61+F73+F79+F85+F91+F97+F103+F109+F115+F121+F127+F133+F139+F145+F151+F157+F163+F169+F175+F181+F187+F193+F199+F205+F211+F217+F223+F229+F235+F241+F247+F253+F259+F265+F271+F277+F283+F289+F295+F301+F307+F313+F319+F325+F331+F337)</f>
        <v>2829000</v>
      </c>
      <c r="G342" s="70">
        <f>SUM(G19+G25+G31+G37+G43+G49+G55+G61+G73+G79+G85+G91+G97+G103+G109+G115+G121+G127+G133+G139+G145+G151+G157+G163+G169+G175+G181+G187+G193+G199+G205+G211+G217+G223+G229+G235+G241+G247+G253+G259+G265+G271+G277+G283+G289+G295+G301+G307+G313+G319+G325+G331+G337)</f>
        <v>0</v>
      </c>
      <c r="H342" s="53">
        <f>SUM(H19+H25+H31+H37+H43+H49+H55+H61+H67+H73+H79+H85+H91+H97+H103+H109+H115+H121+H127+H133+H139+H145+H151+H157+H163+H169+H175+H181+H187+H193+H199+H205+H211+H217+H223+H229+H235+H241+H247+H253+H259+H265+H271+H277+H283+H289+H295+H301+H307+H313+H319+H325+H331+H337)</f>
        <v>1198163</v>
      </c>
    </row>
    <row r="343" spans="1:8" ht="26.25" customHeight="1">
      <c r="A343" s="58"/>
      <c r="B343" s="72" t="s">
        <v>137</v>
      </c>
      <c r="C343" s="46"/>
      <c r="D343" s="47">
        <f>D339+D340</f>
        <v>17276638</v>
      </c>
      <c r="E343" s="48">
        <f>G343+F343</f>
        <v>11196638</v>
      </c>
      <c r="F343" s="79">
        <f>SUM(F20+F26+F32+F38+F44+F50+F56+F62+F68+F74+F80+F86+F92+F98+F104+F110+F122+F116+F128+F134+F140+F146+F152+F158+F164+F170+F176+F182+F188+F194+F200+F206+F212+F224+F230+F218+F236+F242+F248+F254+F260+F266+F272+F278+F284+F290+F296+F302+F308+F314+F320+F326+F332+F338)</f>
        <v>11136638</v>
      </c>
      <c r="G343" s="79">
        <f>SUM(G20+G26+G32+G38+G44+G50+G62+G74+G80+G86+G92+G98+G104+G110+G122+G128+G134+G140+G146+G152+G158+G164+G170+G176+G182+G188+G194+G200+G206+G212+G218+G236+G242+G248+G260+G266+G272+G278+G284+G290+G302+G308+G314+G320+G326+G332+G338)</f>
        <v>60000</v>
      </c>
      <c r="H343" s="79">
        <f>H339+H340</f>
        <v>6080000</v>
      </c>
    </row>
    <row r="344" spans="1:8" ht="25.5" customHeight="1">
      <c r="A344" s="57"/>
      <c r="B344" s="15" t="s">
        <v>2</v>
      </c>
      <c r="C344" s="8"/>
      <c r="D344" s="17"/>
      <c r="E344" s="30"/>
      <c r="F344" s="16"/>
      <c r="G344" s="16"/>
      <c r="H344" s="32"/>
    </row>
    <row r="345" spans="1:8" ht="54" customHeight="1">
      <c r="A345" s="58">
        <v>1</v>
      </c>
      <c r="B345" s="41" t="s">
        <v>7</v>
      </c>
      <c r="C345" s="8" t="s">
        <v>48</v>
      </c>
      <c r="D345" s="17">
        <f>SUM(E345+H345)</f>
        <v>0</v>
      </c>
      <c r="E345" s="30">
        <f>SUM(F345:G345)</f>
        <v>0</v>
      </c>
      <c r="F345" s="16">
        <v>0</v>
      </c>
      <c r="G345" s="16">
        <v>0</v>
      </c>
      <c r="H345" s="32">
        <v>0</v>
      </c>
    </row>
    <row r="346" spans="1:8" ht="18.75" customHeight="1">
      <c r="A346" s="58"/>
      <c r="B346" s="41" t="s">
        <v>82</v>
      </c>
      <c r="C346" s="8"/>
      <c r="D346" s="17">
        <f>SUM(E346+H346)</f>
        <v>0</v>
      </c>
      <c r="E346" s="30">
        <f>SUM(F346+G346)</f>
        <v>0</v>
      </c>
      <c r="F346" s="16">
        <f>SUM(F345)</f>
        <v>0</v>
      </c>
      <c r="G346" s="16">
        <f>SUM(G345)</f>
        <v>0</v>
      </c>
      <c r="H346" s="32">
        <f>SUM(H345)</f>
        <v>0</v>
      </c>
    </row>
    <row r="347" spans="1:8" ht="18.75" customHeight="1">
      <c r="A347" s="58"/>
      <c r="B347" s="42" t="s">
        <v>85</v>
      </c>
      <c r="C347" s="8"/>
      <c r="D347" s="17">
        <f>SUM(E347+H347)</f>
        <v>100000</v>
      </c>
      <c r="E347" s="30">
        <f>SUM(F347+G347)</f>
        <v>100000</v>
      </c>
      <c r="F347" s="30">
        <f>SUM(F348-F349)</f>
        <v>100000</v>
      </c>
      <c r="G347" s="30">
        <f>SUM(G348-G349)</f>
        <v>0</v>
      </c>
      <c r="H347" s="32">
        <f>SUM(H348-H349)</f>
        <v>0</v>
      </c>
    </row>
    <row r="348" spans="1:8" ht="21" customHeight="1">
      <c r="A348" s="58"/>
      <c r="B348" s="42" t="s">
        <v>83</v>
      </c>
      <c r="C348" s="8"/>
      <c r="D348" s="17">
        <f>SUM(E348+H348)</f>
        <v>100000</v>
      </c>
      <c r="E348" s="30">
        <f>SUM(F348+G348)</f>
        <v>100000</v>
      </c>
      <c r="F348" s="30">
        <v>100000</v>
      </c>
      <c r="G348" s="30"/>
      <c r="H348" s="32"/>
    </row>
    <row r="349" spans="1:8" ht="21.75" customHeight="1">
      <c r="A349" s="58"/>
      <c r="B349" s="42" t="s">
        <v>86</v>
      </c>
      <c r="C349" s="8"/>
      <c r="D349" s="17">
        <f>SUM(E349+H349)</f>
        <v>0</v>
      </c>
      <c r="E349" s="30">
        <f>SUM(F349+G349)</f>
        <v>0</v>
      </c>
      <c r="F349" s="30"/>
      <c r="G349" s="30"/>
      <c r="H349" s="32"/>
    </row>
    <row r="350" spans="1:8" ht="15.75">
      <c r="A350" s="59"/>
      <c r="B350" s="45" t="s">
        <v>84</v>
      </c>
      <c r="C350" s="46"/>
      <c r="D350" s="47">
        <f>SUM(D346+D347)</f>
        <v>100000</v>
      </c>
      <c r="E350" s="48">
        <f>SUM(E346+E347)</f>
        <v>100000</v>
      </c>
      <c r="F350" s="48">
        <f>SUM(F346+F347)</f>
        <v>100000</v>
      </c>
      <c r="G350" s="48">
        <f>SUM(G346+G347)</f>
        <v>0</v>
      </c>
      <c r="H350" s="60">
        <f>SUM(H346+H347)</f>
        <v>0</v>
      </c>
    </row>
    <row r="351" spans="1:8" ht="243.75" customHeight="1">
      <c r="A351" s="57">
        <v>2</v>
      </c>
      <c r="B351" s="66" t="s">
        <v>149</v>
      </c>
      <c r="C351" s="24" t="s">
        <v>48</v>
      </c>
      <c r="D351" s="23">
        <f>SUM(E351+H351)</f>
        <v>150000</v>
      </c>
      <c r="E351" s="30">
        <f>SUM(F351:G351)</f>
        <v>50000</v>
      </c>
      <c r="F351" s="16">
        <v>50000</v>
      </c>
      <c r="G351" s="16">
        <v>0</v>
      </c>
      <c r="H351" s="32">
        <v>100000</v>
      </c>
    </row>
    <row r="352" spans="1:8" ht="27.75" customHeight="1">
      <c r="A352" s="57"/>
      <c r="B352" s="41" t="s">
        <v>82</v>
      </c>
      <c r="C352" s="8"/>
      <c r="D352" s="17">
        <f>SUM(E352+H352)</f>
        <v>150000</v>
      </c>
      <c r="E352" s="30">
        <f>SUM(F352+G352)</f>
        <v>50000</v>
      </c>
      <c r="F352" s="16">
        <f>SUM(F351)</f>
        <v>50000</v>
      </c>
      <c r="G352" s="16">
        <f>SUM(G351)</f>
        <v>0</v>
      </c>
      <c r="H352" s="32">
        <f>SUM(H351)</f>
        <v>100000</v>
      </c>
    </row>
    <row r="353" spans="1:8" ht="27" customHeight="1">
      <c r="A353" s="57"/>
      <c r="B353" s="42" t="s">
        <v>85</v>
      </c>
      <c r="C353" s="8"/>
      <c r="D353" s="17">
        <f>SUM(E353+H353)</f>
        <v>60000</v>
      </c>
      <c r="E353" s="30">
        <f>SUM(F353+G353)</f>
        <v>60000</v>
      </c>
      <c r="F353" s="30">
        <f>SUM(F354-F355)</f>
        <v>60000</v>
      </c>
      <c r="G353" s="30">
        <f>SUM(G354-G355)</f>
        <v>0</v>
      </c>
      <c r="H353" s="32">
        <f>SUM(H354-H355)</f>
        <v>0</v>
      </c>
    </row>
    <row r="354" spans="1:8" ht="33" customHeight="1">
      <c r="A354" s="57"/>
      <c r="B354" s="42" t="s">
        <v>83</v>
      </c>
      <c r="C354" s="8"/>
      <c r="D354" s="17">
        <f>SUM(E354+H354)</f>
        <v>60000</v>
      </c>
      <c r="E354" s="30">
        <f>SUM(F354+G354)</f>
        <v>60000</v>
      </c>
      <c r="F354" s="30">
        <v>60000</v>
      </c>
      <c r="G354" s="30"/>
      <c r="H354" s="32">
        <v>0</v>
      </c>
    </row>
    <row r="355" spans="1:8" ht="19.5" customHeight="1">
      <c r="A355" s="57"/>
      <c r="B355" s="42" t="s">
        <v>86</v>
      </c>
      <c r="C355" s="8"/>
      <c r="D355" s="17">
        <f>SUM(E355+H355)</f>
        <v>0</v>
      </c>
      <c r="E355" s="30">
        <f>SUM(F355+G355)</f>
        <v>0</v>
      </c>
      <c r="F355" s="30">
        <v>0</v>
      </c>
      <c r="G355" s="30"/>
      <c r="H355" s="32"/>
    </row>
    <row r="356" spans="1:8" ht="30.75" customHeight="1">
      <c r="A356" s="57"/>
      <c r="B356" s="45" t="s">
        <v>84</v>
      </c>
      <c r="C356" s="46"/>
      <c r="D356" s="47">
        <f>SUM(D352+D353)</f>
        <v>210000</v>
      </c>
      <c r="E356" s="48">
        <f>SUM(E352+E353)</f>
        <v>110000</v>
      </c>
      <c r="F356" s="48">
        <f>SUM(F352+F353)</f>
        <v>110000</v>
      </c>
      <c r="G356" s="48">
        <f>SUM(G352+G353)</f>
        <v>0</v>
      </c>
      <c r="H356" s="60">
        <f>SUM(H352+H353)</f>
        <v>100000</v>
      </c>
    </row>
    <row r="357" spans="1:8" ht="84.75" customHeight="1">
      <c r="A357" s="57" t="s">
        <v>117</v>
      </c>
      <c r="B357" s="66" t="s">
        <v>114</v>
      </c>
      <c r="C357" s="24" t="s">
        <v>48</v>
      </c>
      <c r="D357" s="23">
        <f>SUM(E357+H357)</f>
        <v>0</v>
      </c>
      <c r="E357" s="30">
        <f>SUM(F357:G357)</f>
        <v>0</v>
      </c>
      <c r="F357" s="16">
        <v>0</v>
      </c>
      <c r="G357" s="16">
        <v>0</v>
      </c>
      <c r="H357" s="32">
        <v>0</v>
      </c>
    </row>
    <row r="358" spans="1:8" ht="30.75" customHeight="1">
      <c r="A358" s="57"/>
      <c r="B358" s="41" t="s">
        <v>82</v>
      </c>
      <c r="C358" s="8"/>
      <c r="D358" s="17">
        <f>SUM(E358+H358)</f>
        <v>0</v>
      </c>
      <c r="E358" s="30">
        <f>SUM(F358+G358)</f>
        <v>0</v>
      </c>
      <c r="F358" s="16">
        <f>SUM(F357)</f>
        <v>0</v>
      </c>
      <c r="G358" s="16">
        <f>SUM(G357)</f>
        <v>0</v>
      </c>
      <c r="H358" s="32">
        <f>SUM(H357)</f>
        <v>0</v>
      </c>
    </row>
    <row r="359" spans="1:8" ht="30.75" customHeight="1">
      <c r="A359" s="57"/>
      <c r="B359" s="42" t="s">
        <v>85</v>
      </c>
      <c r="C359" s="8"/>
      <c r="D359" s="17">
        <f>SUM(E359+H359)</f>
        <v>50000</v>
      </c>
      <c r="E359" s="30">
        <f>SUM(F359+G359)</f>
        <v>50000</v>
      </c>
      <c r="F359" s="30">
        <f>SUM(F360-F361)</f>
        <v>50000</v>
      </c>
      <c r="G359" s="30">
        <f>SUM(G360-G361)</f>
        <v>0</v>
      </c>
      <c r="H359" s="32">
        <f>SUM(H360-H361)</f>
        <v>0</v>
      </c>
    </row>
    <row r="360" spans="1:8" ht="30.75" customHeight="1">
      <c r="A360" s="57"/>
      <c r="B360" s="42" t="s">
        <v>83</v>
      </c>
      <c r="C360" s="8"/>
      <c r="D360" s="17">
        <f>SUM(E360+H360)</f>
        <v>50000</v>
      </c>
      <c r="E360" s="30">
        <f>SUM(F360+G360)</f>
        <v>50000</v>
      </c>
      <c r="F360" s="30">
        <v>50000</v>
      </c>
      <c r="G360" s="30"/>
      <c r="H360" s="32"/>
    </row>
    <row r="361" spans="1:8" ht="30.75" customHeight="1">
      <c r="A361" s="57"/>
      <c r="B361" s="42" t="s">
        <v>86</v>
      </c>
      <c r="C361" s="8"/>
      <c r="D361" s="17"/>
      <c r="E361" s="30"/>
      <c r="F361" s="30"/>
      <c r="G361" s="30"/>
      <c r="H361" s="32"/>
    </row>
    <row r="362" spans="1:8" ht="30.75" customHeight="1">
      <c r="A362" s="57"/>
      <c r="B362" s="45" t="s">
        <v>84</v>
      </c>
      <c r="C362" s="46"/>
      <c r="D362" s="47">
        <f>SUM(D358+D359)</f>
        <v>50000</v>
      </c>
      <c r="E362" s="48">
        <f>SUM(E358+E359)</f>
        <v>50000</v>
      </c>
      <c r="F362" s="48">
        <f>SUM(F358+F359)</f>
        <v>50000</v>
      </c>
      <c r="G362" s="48">
        <f>SUM(G358+G359)</f>
        <v>0</v>
      </c>
      <c r="H362" s="60">
        <f>SUM(H358+H359)</f>
        <v>0</v>
      </c>
    </row>
    <row r="363" spans="1:8" ht="84" customHeight="1">
      <c r="A363" s="57" t="s">
        <v>118</v>
      </c>
      <c r="B363" s="66" t="s">
        <v>115</v>
      </c>
      <c r="C363" s="24" t="s">
        <v>48</v>
      </c>
      <c r="D363" s="23">
        <f>SUM(E363+H363)</f>
        <v>0</v>
      </c>
      <c r="E363" s="30">
        <f>SUM(F363:G363)</f>
        <v>0</v>
      </c>
      <c r="F363" s="16">
        <v>0</v>
      </c>
      <c r="G363" s="16">
        <v>0</v>
      </c>
      <c r="H363" s="32">
        <v>0</v>
      </c>
    </row>
    <row r="364" spans="1:8" ht="30.75" customHeight="1">
      <c r="A364" s="57"/>
      <c r="B364" s="41" t="s">
        <v>82</v>
      </c>
      <c r="C364" s="8"/>
      <c r="D364" s="17">
        <f>SUM(E364+H364)</f>
        <v>0</v>
      </c>
      <c r="E364" s="30">
        <f>SUM(F364+G364)</f>
        <v>0</v>
      </c>
      <c r="F364" s="16">
        <f>SUM(F363)</f>
        <v>0</v>
      </c>
      <c r="G364" s="16">
        <f>SUM(G363)</f>
        <v>0</v>
      </c>
      <c r="H364" s="32">
        <f>SUM(H363)</f>
        <v>0</v>
      </c>
    </row>
    <row r="365" spans="1:8" ht="30.75" customHeight="1">
      <c r="A365" s="57"/>
      <c r="B365" s="42" t="s">
        <v>85</v>
      </c>
      <c r="C365" s="8"/>
      <c r="D365" s="17">
        <f>SUM(E365+H365)</f>
        <v>100000</v>
      </c>
      <c r="E365" s="30">
        <f>SUM(F365+G365)</f>
        <v>100000</v>
      </c>
      <c r="F365" s="30">
        <f>SUM(F366-F367)</f>
        <v>100000</v>
      </c>
      <c r="G365" s="30">
        <f>SUM(G366-G367)</f>
        <v>0</v>
      </c>
      <c r="H365" s="32">
        <f>SUM(H366-H367)</f>
        <v>0</v>
      </c>
    </row>
    <row r="366" spans="1:8" ht="30.75" customHeight="1">
      <c r="A366" s="57"/>
      <c r="B366" s="42" t="s">
        <v>83</v>
      </c>
      <c r="C366" s="8"/>
      <c r="D366" s="17">
        <f>SUM(E366+H366)</f>
        <v>100000</v>
      </c>
      <c r="E366" s="30">
        <f>SUM(F366+G366)</f>
        <v>100000</v>
      </c>
      <c r="F366" s="30">
        <v>100000</v>
      </c>
      <c r="G366" s="30"/>
      <c r="H366" s="32">
        <v>0</v>
      </c>
    </row>
    <row r="367" spans="1:8" ht="30.75" customHeight="1">
      <c r="A367" s="57"/>
      <c r="B367" s="42" t="s">
        <v>86</v>
      </c>
      <c r="C367" s="8"/>
      <c r="D367" s="17">
        <f>SUM(E367+H367)</f>
        <v>0</v>
      </c>
      <c r="E367" s="30">
        <f>SUM(F367+G367)</f>
        <v>0</v>
      </c>
      <c r="F367" s="30"/>
      <c r="G367" s="30"/>
      <c r="H367" s="32"/>
    </row>
    <row r="368" spans="1:8" ht="30.75" customHeight="1">
      <c r="A368" s="57"/>
      <c r="B368" s="45" t="s">
        <v>84</v>
      </c>
      <c r="C368" s="46"/>
      <c r="D368" s="47">
        <f>SUM(D364+D365)</f>
        <v>100000</v>
      </c>
      <c r="E368" s="48">
        <f>SUM(E364+E365)</f>
        <v>100000</v>
      </c>
      <c r="F368" s="48">
        <f>SUM(F364+F365)</f>
        <v>100000</v>
      </c>
      <c r="G368" s="48">
        <f>SUM(G364+G365)</f>
        <v>0</v>
      </c>
      <c r="H368" s="60">
        <f>SUM(H364+H365)</f>
        <v>0</v>
      </c>
    </row>
    <row r="369" spans="1:8" ht="64.5" customHeight="1">
      <c r="A369" s="57" t="s">
        <v>119</v>
      </c>
      <c r="B369" s="66" t="s">
        <v>116</v>
      </c>
      <c r="C369" s="24" t="s">
        <v>48</v>
      </c>
      <c r="D369" s="23">
        <f>SUM(E369+H369)</f>
        <v>0</v>
      </c>
      <c r="E369" s="30">
        <f>SUM(F369:G369)</f>
        <v>0</v>
      </c>
      <c r="F369" s="16">
        <v>0</v>
      </c>
      <c r="G369" s="16">
        <v>0</v>
      </c>
      <c r="H369" s="32">
        <v>0</v>
      </c>
    </row>
    <row r="370" spans="1:8" ht="30.75" customHeight="1">
      <c r="A370" s="57"/>
      <c r="B370" s="41" t="s">
        <v>82</v>
      </c>
      <c r="C370" s="8"/>
      <c r="D370" s="17">
        <f>SUM(E370+H370)</f>
        <v>0</v>
      </c>
      <c r="E370" s="30">
        <f>SUM(F370+G370)</f>
        <v>0</v>
      </c>
      <c r="F370" s="16">
        <f>SUM(F369)</f>
        <v>0</v>
      </c>
      <c r="G370" s="16">
        <f>SUM(G369)</f>
        <v>0</v>
      </c>
      <c r="H370" s="32">
        <f>SUM(H369)</f>
        <v>0</v>
      </c>
    </row>
    <row r="371" spans="1:8" ht="30.75" customHeight="1">
      <c r="A371" s="57"/>
      <c r="B371" s="42" t="s">
        <v>85</v>
      </c>
      <c r="C371" s="8"/>
      <c r="D371" s="17">
        <f>SUM(E371+H371)</f>
        <v>50000</v>
      </c>
      <c r="E371" s="30">
        <f>SUM(F371+G371)</f>
        <v>50000</v>
      </c>
      <c r="F371" s="30">
        <f>SUM(F372-F373)</f>
        <v>50000</v>
      </c>
      <c r="G371" s="30">
        <f>SUM(G372-G373)</f>
        <v>0</v>
      </c>
      <c r="H371" s="32">
        <f>SUM(H372-H373)</f>
        <v>0</v>
      </c>
    </row>
    <row r="372" spans="1:8" ht="30.75" customHeight="1">
      <c r="A372" s="57"/>
      <c r="B372" s="42" t="s">
        <v>83</v>
      </c>
      <c r="C372" s="8"/>
      <c r="D372" s="17">
        <f>SUM(E372+H372)</f>
        <v>50000</v>
      </c>
      <c r="E372" s="30">
        <f>SUM(F372+G372)</f>
        <v>50000</v>
      </c>
      <c r="F372" s="30">
        <v>50000</v>
      </c>
      <c r="G372" s="30"/>
      <c r="H372" s="32"/>
    </row>
    <row r="373" spans="1:8" ht="30.75" customHeight="1">
      <c r="A373" s="57"/>
      <c r="B373" s="42" t="s">
        <v>86</v>
      </c>
      <c r="C373" s="8"/>
      <c r="D373" s="17">
        <f>SUM(E373+H373)</f>
        <v>0</v>
      </c>
      <c r="E373" s="30">
        <f>SUM(F373+G373)</f>
        <v>0</v>
      </c>
      <c r="F373" s="30"/>
      <c r="G373" s="30"/>
      <c r="H373" s="32"/>
    </row>
    <row r="374" spans="1:8" ht="30.75" customHeight="1">
      <c r="A374" s="57"/>
      <c r="B374" s="45" t="s">
        <v>84</v>
      </c>
      <c r="C374" s="46"/>
      <c r="D374" s="47">
        <f>SUM(D370+D371)</f>
        <v>50000</v>
      </c>
      <c r="E374" s="48">
        <f>SUM(E370+E371)</f>
        <v>50000</v>
      </c>
      <c r="F374" s="48">
        <f>SUM(F370+F371)</f>
        <v>50000</v>
      </c>
      <c r="G374" s="48">
        <f>SUM(G370+G371)</f>
        <v>0</v>
      </c>
      <c r="H374" s="60">
        <f>SUM(H370+H371)</f>
        <v>0</v>
      </c>
    </row>
    <row r="375" spans="1:8" ht="36" customHeight="1">
      <c r="A375" s="57">
        <v>3</v>
      </c>
      <c r="B375" s="66" t="s">
        <v>37</v>
      </c>
      <c r="C375" s="24" t="s">
        <v>48</v>
      </c>
      <c r="D375" s="23">
        <f>SUM(E375+H375)</f>
        <v>95000</v>
      </c>
      <c r="E375" s="30">
        <f>SUM(F375:G375)</f>
        <v>95000</v>
      </c>
      <c r="F375" s="16">
        <v>95000</v>
      </c>
      <c r="G375" s="16">
        <v>0</v>
      </c>
      <c r="H375" s="32">
        <v>0</v>
      </c>
    </row>
    <row r="376" spans="1:8" ht="24" customHeight="1">
      <c r="A376" s="57"/>
      <c r="B376" s="41" t="s">
        <v>82</v>
      </c>
      <c r="C376" s="8"/>
      <c r="D376" s="17">
        <f>SUM(E376+H376)</f>
        <v>95000</v>
      </c>
      <c r="E376" s="30">
        <f>SUM(F376+G376)</f>
        <v>95000</v>
      </c>
      <c r="F376" s="16">
        <f>SUM(F375)</f>
        <v>95000</v>
      </c>
      <c r="G376" s="16">
        <f>SUM(G375)</f>
        <v>0</v>
      </c>
      <c r="H376" s="32">
        <f>SUM(H375)</f>
        <v>0</v>
      </c>
    </row>
    <row r="377" spans="1:8" ht="24.75" customHeight="1">
      <c r="A377" s="57"/>
      <c r="B377" s="42" t="s">
        <v>85</v>
      </c>
      <c r="C377" s="8"/>
      <c r="D377" s="17">
        <f>SUM(E377+H377)</f>
        <v>0</v>
      </c>
      <c r="E377" s="30">
        <f>SUM(F377+G377)</f>
        <v>0</v>
      </c>
      <c r="F377" s="30">
        <f>SUM(F378-F379)</f>
        <v>0</v>
      </c>
      <c r="G377" s="30">
        <f>SUM(G378-G379)</f>
        <v>0</v>
      </c>
      <c r="H377" s="32">
        <f>SUM(H378-H379)</f>
        <v>0</v>
      </c>
    </row>
    <row r="378" spans="1:8" ht="21.75" customHeight="1">
      <c r="A378" s="57"/>
      <c r="B378" s="42" t="s">
        <v>83</v>
      </c>
      <c r="C378" s="8"/>
      <c r="D378" s="17">
        <f>SUM(E378+H378)</f>
        <v>0</v>
      </c>
      <c r="E378" s="30">
        <f>SUM(F378+G378)</f>
        <v>0</v>
      </c>
      <c r="F378" s="30"/>
      <c r="G378" s="30"/>
      <c r="H378" s="32"/>
    </row>
    <row r="379" spans="1:8" ht="24" customHeight="1">
      <c r="A379" s="57"/>
      <c r="B379" s="42" t="s">
        <v>86</v>
      </c>
      <c r="C379" s="8"/>
      <c r="D379" s="17">
        <f>SUM(E379+H379)</f>
        <v>0</v>
      </c>
      <c r="E379" s="30">
        <f>SUM(F379+G379)</f>
        <v>0</v>
      </c>
      <c r="F379" s="30"/>
      <c r="G379" s="30"/>
      <c r="H379" s="32"/>
    </row>
    <row r="380" spans="1:8" ht="27.75" customHeight="1">
      <c r="A380" s="57"/>
      <c r="B380" s="45" t="s">
        <v>84</v>
      </c>
      <c r="C380" s="46"/>
      <c r="D380" s="47">
        <f>SUM(D376+D377)</f>
        <v>95000</v>
      </c>
      <c r="E380" s="48">
        <f>SUM(E376+E377)</f>
        <v>95000</v>
      </c>
      <c r="F380" s="48">
        <f>SUM(F376+F377)</f>
        <v>95000</v>
      </c>
      <c r="G380" s="48">
        <f>SUM(G376+G377)</f>
        <v>0</v>
      </c>
      <c r="H380" s="60">
        <f>SUM(H376+H377)</f>
        <v>0</v>
      </c>
    </row>
    <row r="381" spans="1:8" ht="38.25" customHeight="1">
      <c r="A381" s="57">
        <v>4</v>
      </c>
      <c r="B381" s="66" t="s">
        <v>35</v>
      </c>
      <c r="C381" s="24" t="s">
        <v>48</v>
      </c>
      <c r="D381" s="23">
        <f>SUM(E381+H381)</f>
        <v>282000</v>
      </c>
      <c r="E381" s="30">
        <f>SUM(F381:G381)</f>
        <v>32000</v>
      </c>
      <c r="F381" s="16">
        <v>32000</v>
      </c>
      <c r="G381" s="16">
        <v>0</v>
      </c>
      <c r="H381" s="32">
        <v>250000</v>
      </c>
    </row>
    <row r="382" spans="1:8" ht="30" customHeight="1">
      <c r="A382" s="57"/>
      <c r="B382" s="41" t="s">
        <v>82</v>
      </c>
      <c r="C382" s="8"/>
      <c r="D382" s="17">
        <f>SUM(E382+H382)</f>
        <v>282000</v>
      </c>
      <c r="E382" s="30">
        <f>SUM(F382+G382)</f>
        <v>32000</v>
      </c>
      <c r="F382" s="16">
        <f>SUM(F381)</f>
        <v>32000</v>
      </c>
      <c r="G382" s="16">
        <f>SUM(G381)</f>
        <v>0</v>
      </c>
      <c r="H382" s="32">
        <f>SUM(H381)</f>
        <v>250000</v>
      </c>
    </row>
    <row r="383" spans="1:8" ht="22.5" customHeight="1">
      <c r="A383" s="57"/>
      <c r="B383" s="42" t="s">
        <v>85</v>
      </c>
      <c r="C383" s="8"/>
      <c r="D383" s="17">
        <f>SUM(E383+H383)</f>
        <v>288000</v>
      </c>
      <c r="E383" s="30">
        <f>SUM(F383+G383)</f>
        <v>188000</v>
      </c>
      <c r="F383" s="30">
        <f>SUM(F384-F385)</f>
        <v>188000</v>
      </c>
      <c r="G383" s="30">
        <f>SUM(G384-G385)</f>
        <v>0</v>
      </c>
      <c r="H383" s="32">
        <f>SUM(H384-H385)</f>
        <v>100000</v>
      </c>
    </row>
    <row r="384" spans="1:8" ht="23.25" customHeight="1">
      <c r="A384" s="57"/>
      <c r="B384" s="42" t="s">
        <v>83</v>
      </c>
      <c r="C384" s="8"/>
      <c r="D384" s="17">
        <f>SUM(E384+H384)</f>
        <v>288000</v>
      </c>
      <c r="E384" s="30">
        <f>SUM(F384+G384)</f>
        <v>188000</v>
      </c>
      <c r="F384" s="30">
        <f>68000+120000</f>
        <v>188000</v>
      </c>
      <c r="G384" s="30"/>
      <c r="H384" s="32">
        <v>100000</v>
      </c>
    </row>
    <row r="385" spans="1:8" ht="18" customHeight="1">
      <c r="A385" s="57"/>
      <c r="B385" s="42" t="s">
        <v>86</v>
      </c>
      <c r="C385" s="8"/>
      <c r="D385" s="17">
        <f>SUM(E385+H385)</f>
        <v>0</v>
      </c>
      <c r="E385" s="30">
        <f>SUM(F385+G385)</f>
        <v>0</v>
      </c>
      <c r="F385" s="30"/>
      <c r="G385" s="30"/>
      <c r="H385" s="32"/>
    </row>
    <row r="386" spans="1:8" ht="22.5" customHeight="1">
      <c r="A386" s="57"/>
      <c r="B386" s="45" t="s">
        <v>84</v>
      </c>
      <c r="C386" s="46"/>
      <c r="D386" s="47">
        <f>SUM(D382+D383)</f>
        <v>570000</v>
      </c>
      <c r="E386" s="48">
        <f>SUM(E382+E383)</f>
        <v>220000</v>
      </c>
      <c r="F386" s="48">
        <f>SUM(F382+F383)</f>
        <v>220000</v>
      </c>
      <c r="G386" s="48">
        <f>SUM(G382+G383)</f>
        <v>0</v>
      </c>
      <c r="H386" s="60">
        <f>SUM(H382+H383)</f>
        <v>350000</v>
      </c>
    </row>
    <row r="387" spans="1:8" ht="38.25" customHeight="1">
      <c r="A387" s="57">
        <v>5</v>
      </c>
      <c r="B387" s="66" t="s">
        <v>134</v>
      </c>
      <c r="C387" s="24" t="s">
        <v>48</v>
      </c>
      <c r="D387" s="23">
        <f>SUM(E387+H387)</f>
        <v>23000</v>
      </c>
      <c r="E387" s="30">
        <f>SUM(F387:G387)</f>
        <v>23000</v>
      </c>
      <c r="F387" s="16">
        <v>23000</v>
      </c>
      <c r="G387" s="16">
        <v>0</v>
      </c>
      <c r="H387" s="32">
        <v>0</v>
      </c>
    </row>
    <row r="388" spans="1:8" ht="25.5" customHeight="1">
      <c r="A388" s="57"/>
      <c r="B388" s="41" t="s">
        <v>82</v>
      </c>
      <c r="C388" s="8"/>
      <c r="D388" s="17">
        <f>SUM(E388+H388)</f>
        <v>23000</v>
      </c>
      <c r="E388" s="30">
        <f>SUM(F388+G388)</f>
        <v>23000</v>
      </c>
      <c r="F388" s="16">
        <f>SUM(F387)</f>
        <v>23000</v>
      </c>
      <c r="G388" s="16">
        <f>SUM(G387)</f>
        <v>0</v>
      </c>
      <c r="H388" s="32">
        <f>SUM(H387)</f>
        <v>0</v>
      </c>
    </row>
    <row r="389" spans="1:8" ht="22.5" customHeight="1">
      <c r="A389" s="57"/>
      <c r="B389" s="42" t="s">
        <v>85</v>
      </c>
      <c r="C389" s="8"/>
      <c r="D389" s="17">
        <f>SUM(E389+H389)</f>
        <v>0</v>
      </c>
      <c r="E389" s="30">
        <f>SUM(F389+G389)</f>
        <v>0</v>
      </c>
      <c r="F389" s="30">
        <f>SUM(F390-F391)</f>
        <v>0</v>
      </c>
      <c r="G389" s="30">
        <f>SUM(G390-G391)</f>
        <v>0</v>
      </c>
      <c r="H389" s="32">
        <f>SUM(H390-H391)</f>
        <v>0</v>
      </c>
    </row>
    <row r="390" spans="1:8" ht="21" customHeight="1">
      <c r="A390" s="57"/>
      <c r="B390" s="42" t="s">
        <v>83</v>
      </c>
      <c r="C390" s="8"/>
      <c r="D390" s="17">
        <f>SUM(E390+H390)</f>
        <v>0</v>
      </c>
      <c r="E390" s="30">
        <f>SUM(F390+G390)</f>
        <v>0</v>
      </c>
      <c r="F390" s="30"/>
      <c r="G390" s="30"/>
      <c r="H390" s="32"/>
    </row>
    <row r="391" spans="1:8" ht="21" customHeight="1">
      <c r="A391" s="57"/>
      <c r="B391" s="42" t="s">
        <v>86</v>
      </c>
      <c r="C391" s="8"/>
      <c r="D391" s="17">
        <f>SUM(E391+H391)</f>
        <v>0</v>
      </c>
      <c r="E391" s="30">
        <f>SUM(F391+G391)</f>
        <v>0</v>
      </c>
      <c r="F391" s="30"/>
      <c r="G391" s="30"/>
      <c r="H391" s="32"/>
    </row>
    <row r="392" spans="1:8" ht="27" customHeight="1">
      <c r="A392" s="57"/>
      <c r="B392" s="45" t="s">
        <v>84</v>
      </c>
      <c r="C392" s="46"/>
      <c r="D392" s="47">
        <f>SUM(D388+D389)</f>
        <v>23000</v>
      </c>
      <c r="E392" s="48">
        <f>SUM(E388+E389)</f>
        <v>23000</v>
      </c>
      <c r="F392" s="48">
        <f>SUM(F388+F389)</f>
        <v>23000</v>
      </c>
      <c r="G392" s="48">
        <f>SUM(G388+G389)</f>
        <v>0</v>
      </c>
      <c r="H392" s="60">
        <f>SUM(H388+H389)</f>
        <v>0</v>
      </c>
    </row>
    <row r="393" spans="1:8" ht="52.5" customHeight="1">
      <c r="A393" s="57">
        <v>6</v>
      </c>
      <c r="B393" s="66" t="s">
        <v>38</v>
      </c>
      <c r="C393" s="24" t="s">
        <v>48</v>
      </c>
      <c r="D393" s="23">
        <f>SUM(E393+H393)</f>
        <v>123000</v>
      </c>
      <c r="E393" s="30">
        <f>SUM(F393:G393)</f>
        <v>73000</v>
      </c>
      <c r="F393" s="16">
        <v>73000</v>
      </c>
      <c r="G393" s="16">
        <v>0</v>
      </c>
      <c r="H393" s="32">
        <v>50000</v>
      </c>
    </row>
    <row r="394" spans="1:8" ht="25.5" customHeight="1">
      <c r="A394" s="57"/>
      <c r="B394" s="41" t="s">
        <v>82</v>
      </c>
      <c r="C394" s="8"/>
      <c r="D394" s="17">
        <f>SUM(E394+H394)</f>
        <v>123000</v>
      </c>
      <c r="E394" s="30">
        <f>SUM(F394+G394)</f>
        <v>73000</v>
      </c>
      <c r="F394" s="16">
        <f>SUM(F393)</f>
        <v>73000</v>
      </c>
      <c r="G394" s="16">
        <f>SUM(G393)</f>
        <v>0</v>
      </c>
      <c r="H394" s="32">
        <f>SUM(H393)</f>
        <v>50000</v>
      </c>
    </row>
    <row r="395" spans="1:8" ht="18.75" customHeight="1">
      <c r="A395" s="57"/>
      <c r="B395" s="42" t="s">
        <v>85</v>
      </c>
      <c r="C395" s="8"/>
      <c r="D395" s="17">
        <f>SUM(E395+H395)</f>
        <v>0</v>
      </c>
      <c r="E395" s="30">
        <f>SUM(F395+G395)</f>
        <v>50000</v>
      </c>
      <c r="F395" s="30">
        <f>SUM(F396-F397)</f>
        <v>50000</v>
      </c>
      <c r="G395" s="30">
        <f>SUM(G396-G397)</f>
        <v>0</v>
      </c>
      <c r="H395" s="32">
        <f>SUM(H396-H397)</f>
        <v>-50000</v>
      </c>
    </row>
    <row r="396" spans="1:8" ht="24.75" customHeight="1">
      <c r="A396" s="57"/>
      <c r="B396" s="42" t="s">
        <v>83</v>
      </c>
      <c r="C396" s="8"/>
      <c r="D396" s="17">
        <f>SUM(E396+H396)</f>
        <v>50000</v>
      </c>
      <c r="E396" s="30">
        <f>SUM(F396+G396)</f>
        <v>50000</v>
      </c>
      <c r="F396" s="30">
        <v>50000</v>
      </c>
      <c r="G396" s="30"/>
      <c r="H396" s="32"/>
    </row>
    <row r="397" spans="1:8" ht="17.25" customHeight="1">
      <c r="A397" s="57"/>
      <c r="B397" s="42" t="s">
        <v>86</v>
      </c>
      <c r="C397" s="8"/>
      <c r="D397" s="17">
        <f>SUM(E397+H397)</f>
        <v>50000</v>
      </c>
      <c r="E397" s="30">
        <f>SUM(F397+G397)</f>
        <v>0</v>
      </c>
      <c r="F397" s="30"/>
      <c r="G397" s="30"/>
      <c r="H397" s="32">
        <v>50000</v>
      </c>
    </row>
    <row r="398" spans="1:8" ht="27.75" customHeight="1">
      <c r="A398" s="57"/>
      <c r="B398" s="45" t="s">
        <v>84</v>
      </c>
      <c r="C398" s="46"/>
      <c r="D398" s="47">
        <f>SUM(D394+D395)</f>
        <v>123000</v>
      </c>
      <c r="E398" s="48">
        <f>SUM(E394+E395)</f>
        <v>123000</v>
      </c>
      <c r="F398" s="48">
        <f>SUM(F394+F395)</f>
        <v>123000</v>
      </c>
      <c r="G398" s="48">
        <f>SUM(G394+G395)</f>
        <v>0</v>
      </c>
      <c r="H398" s="60">
        <f>SUM(H394+H395)</f>
        <v>0</v>
      </c>
    </row>
    <row r="399" spans="1:8" ht="31.5" customHeight="1">
      <c r="A399" s="57">
        <v>7</v>
      </c>
      <c r="B399" s="66" t="s">
        <v>16</v>
      </c>
      <c r="C399" s="24" t="s">
        <v>48</v>
      </c>
      <c r="D399" s="23">
        <f>SUM(E399+H399)</f>
        <v>53000</v>
      </c>
      <c r="E399" s="30">
        <f>SUM(F399:G399)</f>
        <v>53000</v>
      </c>
      <c r="F399" s="16">
        <v>53000</v>
      </c>
      <c r="G399" s="16">
        <v>0</v>
      </c>
      <c r="H399" s="32">
        <v>0</v>
      </c>
    </row>
    <row r="400" spans="1:8" ht="23.25" customHeight="1">
      <c r="A400" s="57"/>
      <c r="B400" s="41" t="s">
        <v>82</v>
      </c>
      <c r="C400" s="8"/>
      <c r="D400" s="17">
        <f>SUM(E400+H400)</f>
        <v>53000</v>
      </c>
      <c r="E400" s="30">
        <f>SUM(F400+G400)</f>
        <v>53000</v>
      </c>
      <c r="F400" s="16">
        <f>SUM(F399)</f>
        <v>53000</v>
      </c>
      <c r="G400" s="16">
        <f>SUM(G399)</f>
        <v>0</v>
      </c>
      <c r="H400" s="32">
        <f>SUM(H399)</f>
        <v>0</v>
      </c>
    </row>
    <row r="401" spans="1:8" ht="18.75" customHeight="1">
      <c r="A401" s="57"/>
      <c r="B401" s="42" t="s">
        <v>85</v>
      </c>
      <c r="C401" s="8"/>
      <c r="D401" s="17">
        <f>SUM(E401+H401)</f>
        <v>0</v>
      </c>
      <c r="E401" s="30">
        <f>SUM(F401+G401)</f>
        <v>0</v>
      </c>
      <c r="F401" s="30">
        <f>SUM(F402-F403)</f>
        <v>0</v>
      </c>
      <c r="G401" s="30">
        <f>SUM(G402-G403)</f>
        <v>0</v>
      </c>
      <c r="H401" s="32">
        <f>SUM(H402-H403)</f>
        <v>0</v>
      </c>
    </row>
    <row r="402" spans="1:8" ht="15.75" customHeight="1">
      <c r="A402" s="57"/>
      <c r="B402" s="42" t="s">
        <v>83</v>
      </c>
      <c r="C402" s="8"/>
      <c r="D402" s="17">
        <f>SUM(E402+H402)</f>
        <v>0</v>
      </c>
      <c r="E402" s="30">
        <f>SUM(F402+G402)</f>
        <v>0</v>
      </c>
      <c r="F402" s="30"/>
      <c r="G402" s="30"/>
      <c r="H402" s="32"/>
    </row>
    <row r="403" spans="1:8" ht="26.25" customHeight="1">
      <c r="A403" s="57"/>
      <c r="B403" s="42" t="s">
        <v>86</v>
      </c>
      <c r="C403" s="8"/>
      <c r="D403" s="17">
        <f>SUM(E403+H403)</f>
        <v>0</v>
      </c>
      <c r="E403" s="30">
        <f>SUM(F403+G403)</f>
        <v>0</v>
      </c>
      <c r="F403" s="30"/>
      <c r="G403" s="30"/>
      <c r="H403" s="32"/>
    </row>
    <row r="404" spans="1:8" s="25" customFormat="1" ht="18" customHeight="1">
      <c r="A404" s="57"/>
      <c r="B404" s="45" t="s">
        <v>84</v>
      </c>
      <c r="C404" s="46"/>
      <c r="D404" s="47">
        <f>SUM(D400+D401)</f>
        <v>53000</v>
      </c>
      <c r="E404" s="48">
        <f>SUM(E400+E401)</f>
        <v>53000</v>
      </c>
      <c r="F404" s="48">
        <f>SUM(F400+F401)</f>
        <v>53000</v>
      </c>
      <c r="G404" s="48">
        <f>SUM(G400+G401)</f>
        <v>0</v>
      </c>
      <c r="H404" s="60">
        <f>SUM(H400+H401)</f>
        <v>0</v>
      </c>
    </row>
    <row r="405" spans="1:8" s="25" customFormat="1" ht="39.75" customHeight="1">
      <c r="A405" s="57">
        <v>8</v>
      </c>
      <c r="B405" s="49" t="s">
        <v>109</v>
      </c>
      <c r="C405" s="50" t="s">
        <v>48</v>
      </c>
      <c r="D405" s="23">
        <f>SUM(E405+H405)</f>
        <v>48000</v>
      </c>
      <c r="E405" s="30">
        <f>SUM(F405:G405)</f>
        <v>48000</v>
      </c>
      <c r="F405" s="16">
        <v>48000</v>
      </c>
      <c r="G405" s="16">
        <v>0</v>
      </c>
      <c r="H405" s="32">
        <v>0</v>
      </c>
    </row>
    <row r="406" spans="1:8" s="25" customFormat="1" ht="18" customHeight="1">
      <c r="A406" s="57"/>
      <c r="B406" s="41" t="s">
        <v>82</v>
      </c>
      <c r="C406" s="8"/>
      <c r="D406" s="17">
        <f>SUM(E406+H406)</f>
        <v>48000</v>
      </c>
      <c r="E406" s="30">
        <f>SUM(F406+G406)</f>
        <v>48000</v>
      </c>
      <c r="F406" s="16">
        <f>SUM(F405)</f>
        <v>48000</v>
      </c>
      <c r="G406" s="16">
        <f>SUM(G405)</f>
        <v>0</v>
      </c>
      <c r="H406" s="32">
        <f>SUM(H405)</f>
        <v>0</v>
      </c>
    </row>
    <row r="407" spans="1:8" s="25" customFormat="1" ht="18" customHeight="1">
      <c r="A407" s="57"/>
      <c r="B407" s="42" t="s">
        <v>85</v>
      </c>
      <c r="C407" s="8"/>
      <c r="D407" s="17">
        <f>SUM(E407+H407)</f>
        <v>0</v>
      </c>
      <c r="E407" s="30">
        <f>SUM(F407+G407)</f>
        <v>0</v>
      </c>
      <c r="F407" s="30">
        <f>SUM(F408-F409)</f>
        <v>0</v>
      </c>
      <c r="G407" s="30">
        <f>SUM(G408-G409)</f>
        <v>0</v>
      </c>
      <c r="H407" s="32">
        <f>SUM(H408-H409)</f>
        <v>0</v>
      </c>
    </row>
    <row r="408" spans="1:8" s="25" customFormat="1" ht="18" customHeight="1">
      <c r="A408" s="57"/>
      <c r="B408" s="42" t="s">
        <v>83</v>
      </c>
      <c r="C408" s="8"/>
      <c r="D408" s="17">
        <f>SUM(E408+H408)</f>
        <v>0</v>
      </c>
      <c r="E408" s="30">
        <f>SUM(F408+G408)</f>
        <v>0</v>
      </c>
      <c r="F408" s="30"/>
      <c r="G408" s="30"/>
      <c r="H408" s="32"/>
    </row>
    <row r="409" spans="1:8" s="25" customFormat="1" ht="18" customHeight="1">
      <c r="A409" s="57"/>
      <c r="B409" s="42" t="s">
        <v>86</v>
      </c>
      <c r="C409" s="8"/>
      <c r="D409" s="17">
        <f>SUM(E409+H409)</f>
        <v>0</v>
      </c>
      <c r="E409" s="30">
        <f>SUM(F409+G409)</f>
        <v>0</v>
      </c>
      <c r="F409" s="30"/>
      <c r="G409" s="30"/>
      <c r="H409" s="32"/>
    </row>
    <row r="410" spans="1:8" s="25" customFormat="1" ht="18" customHeight="1">
      <c r="A410" s="57"/>
      <c r="B410" s="45" t="s">
        <v>84</v>
      </c>
      <c r="C410" s="46"/>
      <c r="D410" s="47">
        <f>SUM(D406+D407)</f>
        <v>48000</v>
      </c>
      <c r="E410" s="48">
        <f>SUM(E406+E407)</f>
        <v>48000</v>
      </c>
      <c r="F410" s="48">
        <f>SUM(F406+F407)</f>
        <v>48000</v>
      </c>
      <c r="G410" s="48">
        <f>SUM(G406+G407)</f>
        <v>0</v>
      </c>
      <c r="H410" s="60">
        <f>SUM(H406+H407)</f>
        <v>0</v>
      </c>
    </row>
    <row r="411" spans="1:8" ht="35.25" customHeight="1">
      <c r="A411" s="57">
        <v>9</v>
      </c>
      <c r="B411" s="40" t="s">
        <v>79</v>
      </c>
      <c r="C411" s="24" t="s">
        <v>48</v>
      </c>
      <c r="D411" s="23">
        <f>SUM(E411+H411)</f>
        <v>65000</v>
      </c>
      <c r="E411" s="30">
        <f>SUM(F411:G411)</f>
        <v>65000</v>
      </c>
      <c r="F411" s="16">
        <v>65000</v>
      </c>
      <c r="G411" s="16">
        <v>0</v>
      </c>
      <c r="H411" s="32">
        <v>0</v>
      </c>
    </row>
    <row r="412" spans="1:8" ht="23.25" customHeight="1">
      <c r="A412" s="57"/>
      <c r="B412" s="41" t="s">
        <v>82</v>
      </c>
      <c r="C412" s="8"/>
      <c r="D412" s="17">
        <f>SUM(E412+H412)</f>
        <v>65000</v>
      </c>
      <c r="E412" s="30">
        <f>SUM(F412+G412)</f>
        <v>65000</v>
      </c>
      <c r="F412" s="16">
        <f>SUM(F411)</f>
        <v>65000</v>
      </c>
      <c r="G412" s="16">
        <f>SUM(G411)</f>
        <v>0</v>
      </c>
      <c r="H412" s="32">
        <f>SUM(H411)</f>
        <v>0</v>
      </c>
    </row>
    <row r="413" spans="1:8" ht="24" customHeight="1">
      <c r="A413" s="57"/>
      <c r="B413" s="42" t="s">
        <v>85</v>
      </c>
      <c r="C413" s="8"/>
      <c r="D413" s="17">
        <f>SUM(E413+H413)</f>
        <v>0</v>
      </c>
      <c r="E413" s="30">
        <f>SUM(F413+G413)</f>
        <v>0</v>
      </c>
      <c r="F413" s="30">
        <f>SUM(F414-F415)</f>
        <v>0</v>
      </c>
      <c r="G413" s="30">
        <f>SUM(G414-G415)</f>
        <v>0</v>
      </c>
      <c r="H413" s="32">
        <f>SUM(H414-H415)</f>
        <v>0</v>
      </c>
    </row>
    <row r="414" spans="1:8" ht="16.5" customHeight="1">
      <c r="A414" s="57"/>
      <c r="B414" s="42" t="s">
        <v>83</v>
      </c>
      <c r="C414" s="8"/>
      <c r="D414" s="17">
        <f>SUM(E414+H414)</f>
        <v>0</v>
      </c>
      <c r="E414" s="30">
        <f>SUM(F414+G414)</f>
        <v>0</v>
      </c>
      <c r="F414" s="30"/>
      <c r="G414" s="30"/>
      <c r="H414" s="32"/>
    </row>
    <row r="415" spans="1:8" ht="17.25" customHeight="1">
      <c r="A415" s="57"/>
      <c r="B415" s="42" t="s">
        <v>86</v>
      </c>
      <c r="C415" s="8"/>
      <c r="D415" s="17">
        <f>SUM(E415+H415)</f>
        <v>0</v>
      </c>
      <c r="E415" s="30">
        <f>SUM(F415+G415)</f>
        <v>0</v>
      </c>
      <c r="F415" s="30"/>
      <c r="G415" s="30"/>
      <c r="H415" s="32"/>
    </row>
    <row r="416" spans="1:8" ht="22.5" customHeight="1">
      <c r="A416" s="57"/>
      <c r="B416" s="45" t="s">
        <v>84</v>
      </c>
      <c r="C416" s="46"/>
      <c r="D416" s="47">
        <f>SUM(D412+D413)</f>
        <v>65000</v>
      </c>
      <c r="E416" s="48">
        <f>SUM(E412+E413)</f>
        <v>65000</v>
      </c>
      <c r="F416" s="48">
        <f>SUM(F412+F413)</f>
        <v>65000</v>
      </c>
      <c r="G416" s="48">
        <f>SUM(G412+G413)</f>
        <v>0</v>
      </c>
      <c r="H416" s="60">
        <f>SUM(H412+H413)</f>
        <v>0</v>
      </c>
    </row>
    <row r="417" spans="1:8" ht="48" customHeight="1">
      <c r="A417" s="57">
        <v>10</v>
      </c>
      <c r="B417" s="67" t="s">
        <v>39</v>
      </c>
      <c r="C417" s="24" t="s">
        <v>48</v>
      </c>
      <c r="D417" s="23">
        <f>SUM(E417+H417)</f>
        <v>51000</v>
      </c>
      <c r="E417" s="30">
        <f>SUM(F417:G417)</f>
        <v>51000</v>
      </c>
      <c r="F417" s="16">
        <v>51000</v>
      </c>
      <c r="G417" s="19">
        <v>0</v>
      </c>
      <c r="H417" s="32">
        <v>0</v>
      </c>
    </row>
    <row r="418" spans="1:8" ht="30" customHeight="1">
      <c r="A418" s="57"/>
      <c r="B418" s="41" t="s">
        <v>82</v>
      </c>
      <c r="C418" s="8"/>
      <c r="D418" s="17">
        <f>SUM(E418+H418)</f>
        <v>51000</v>
      </c>
      <c r="E418" s="30">
        <f>SUM(F418+G418)</f>
        <v>51000</v>
      </c>
      <c r="F418" s="16">
        <f>SUM(F417)</f>
        <v>51000</v>
      </c>
      <c r="G418" s="16">
        <f>SUM(G417)</f>
        <v>0</v>
      </c>
      <c r="H418" s="32">
        <f>SUM(H417)</f>
        <v>0</v>
      </c>
    </row>
    <row r="419" spans="1:8" ht="26.25" customHeight="1">
      <c r="A419" s="57"/>
      <c r="B419" s="42" t="s">
        <v>85</v>
      </c>
      <c r="C419" s="8"/>
      <c r="D419" s="17">
        <f>SUM(E419+H419)</f>
        <v>0</v>
      </c>
      <c r="E419" s="30">
        <f>SUM(F419+G419)</f>
        <v>0</v>
      </c>
      <c r="F419" s="30">
        <f>SUM(F420-F421)</f>
        <v>0</v>
      </c>
      <c r="G419" s="30">
        <f>SUM(G420-G421)</f>
        <v>0</v>
      </c>
      <c r="H419" s="32">
        <f>SUM(H420-H421)</f>
        <v>0</v>
      </c>
    </row>
    <row r="420" spans="1:8" ht="18.75" customHeight="1">
      <c r="A420" s="57"/>
      <c r="B420" s="42" t="s">
        <v>83</v>
      </c>
      <c r="C420" s="8"/>
      <c r="D420" s="17">
        <f>SUM(E420+H420)</f>
        <v>0</v>
      </c>
      <c r="E420" s="30">
        <f>SUM(F420+G420)</f>
        <v>0</v>
      </c>
      <c r="F420" s="30"/>
      <c r="G420" s="30"/>
      <c r="H420" s="32"/>
    </row>
    <row r="421" spans="1:8" ht="21" customHeight="1">
      <c r="A421" s="57"/>
      <c r="B421" s="42" t="s">
        <v>86</v>
      </c>
      <c r="C421" s="8"/>
      <c r="D421" s="17">
        <f>SUM(E421+H421)</f>
        <v>0</v>
      </c>
      <c r="E421" s="30">
        <f>SUM(F421+G421)</f>
        <v>0</v>
      </c>
      <c r="F421" s="30"/>
      <c r="G421" s="30"/>
      <c r="H421" s="32"/>
    </row>
    <row r="422" spans="1:8" ht="21" customHeight="1">
      <c r="A422" s="57"/>
      <c r="B422" s="45" t="s">
        <v>84</v>
      </c>
      <c r="C422" s="46"/>
      <c r="D422" s="47">
        <f>SUM(D418+D419)</f>
        <v>51000</v>
      </c>
      <c r="E422" s="48">
        <f>SUM(E418+E419)</f>
        <v>51000</v>
      </c>
      <c r="F422" s="48">
        <f>SUM(F418+F419)</f>
        <v>51000</v>
      </c>
      <c r="G422" s="48">
        <f>SUM(G418+G419)</f>
        <v>0</v>
      </c>
      <c r="H422" s="60">
        <f>SUM(H418+H419)</f>
        <v>0</v>
      </c>
    </row>
    <row r="423" spans="1:8" ht="35.25" customHeight="1">
      <c r="A423" s="57">
        <v>11</v>
      </c>
      <c r="B423" s="41" t="s">
        <v>40</v>
      </c>
      <c r="C423" s="24" t="s">
        <v>48</v>
      </c>
      <c r="D423" s="23">
        <f>SUM(E423+H423)</f>
        <v>30000</v>
      </c>
      <c r="E423" s="30">
        <f>SUM(F423:G423)</f>
        <v>30000</v>
      </c>
      <c r="F423" s="16">
        <v>30000</v>
      </c>
      <c r="G423" s="16">
        <v>0</v>
      </c>
      <c r="H423" s="32">
        <v>0</v>
      </c>
    </row>
    <row r="424" spans="1:8" ht="22.5" customHeight="1">
      <c r="A424" s="57"/>
      <c r="B424" s="41" t="s">
        <v>82</v>
      </c>
      <c r="C424" s="8"/>
      <c r="D424" s="17">
        <f>SUM(E424+H424)</f>
        <v>30000</v>
      </c>
      <c r="E424" s="30">
        <f>SUM(F424+G424)</f>
        <v>30000</v>
      </c>
      <c r="F424" s="16">
        <f>SUM(F423)</f>
        <v>30000</v>
      </c>
      <c r="G424" s="16">
        <f>SUM(G423)</f>
        <v>0</v>
      </c>
      <c r="H424" s="32">
        <f>SUM(H423)</f>
        <v>0</v>
      </c>
    </row>
    <row r="425" spans="1:8" ht="16.5" customHeight="1">
      <c r="A425" s="57"/>
      <c r="B425" s="42" t="s">
        <v>85</v>
      </c>
      <c r="C425" s="8"/>
      <c r="D425" s="17">
        <f>SUM(E425+H425)</f>
        <v>20000</v>
      </c>
      <c r="E425" s="30">
        <f>SUM(F425+G425)</f>
        <v>20000</v>
      </c>
      <c r="F425" s="30">
        <f>SUM(F426-F427)</f>
        <v>20000</v>
      </c>
      <c r="G425" s="30">
        <f>SUM(G426-G427)</f>
        <v>0</v>
      </c>
      <c r="H425" s="32">
        <f>SUM(H426-H427)</f>
        <v>0</v>
      </c>
    </row>
    <row r="426" spans="1:8" ht="16.5" customHeight="1">
      <c r="A426" s="57"/>
      <c r="B426" s="42" t="s">
        <v>83</v>
      </c>
      <c r="C426" s="8"/>
      <c r="D426" s="17">
        <f>SUM(E426+H426)</f>
        <v>20000</v>
      </c>
      <c r="E426" s="30">
        <f>SUM(F426+G426)</f>
        <v>20000</v>
      </c>
      <c r="F426" s="30">
        <v>20000</v>
      </c>
      <c r="G426" s="30"/>
      <c r="H426" s="32"/>
    </row>
    <row r="427" spans="1:8" ht="18.75" customHeight="1">
      <c r="A427" s="57"/>
      <c r="B427" s="42" t="s">
        <v>86</v>
      </c>
      <c r="C427" s="8"/>
      <c r="D427" s="17">
        <f>SUM(E427+H427)</f>
        <v>0</v>
      </c>
      <c r="E427" s="30">
        <f>SUM(F427+G427)</f>
        <v>0</v>
      </c>
      <c r="F427" s="30"/>
      <c r="G427" s="30"/>
      <c r="H427" s="32"/>
    </row>
    <row r="428" spans="1:8" ht="23.25" customHeight="1">
      <c r="A428" s="57"/>
      <c r="B428" s="45" t="s">
        <v>84</v>
      </c>
      <c r="C428" s="46"/>
      <c r="D428" s="47">
        <f>SUM(D424+D425)</f>
        <v>50000</v>
      </c>
      <c r="E428" s="48">
        <f>SUM(E424+E425)</f>
        <v>50000</v>
      </c>
      <c r="F428" s="48">
        <f>SUM(F424+F425)</f>
        <v>50000</v>
      </c>
      <c r="G428" s="48">
        <f>SUM(G424+G425)</f>
        <v>0</v>
      </c>
      <c r="H428" s="60">
        <f>SUM(H424+H425)</f>
        <v>0</v>
      </c>
    </row>
    <row r="429" spans="1:8" ht="35.25" customHeight="1">
      <c r="A429" s="57">
        <v>12</v>
      </c>
      <c r="B429" s="40" t="s">
        <v>41</v>
      </c>
      <c r="C429" s="24" t="s">
        <v>49</v>
      </c>
      <c r="D429" s="23">
        <f>SUM(E429+H429)</f>
        <v>200000</v>
      </c>
      <c r="E429" s="30">
        <f>SUM(F429:G429)</f>
        <v>200000</v>
      </c>
      <c r="F429" s="16">
        <v>200000</v>
      </c>
      <c r="G429" s="16">
        <v>0</v>
      </c>
      <c r="H429" s="32">
        <v>0</v>
      </c>
    </row>
    <row r="430" spans="1:8" ht="24" customHeight="1">
      <c r="A430" s="57"/>
      <c r="B430" s="41" t="s">
        <v>82</v>
      </c>
      <c r="C430" s="8"/>
      <c r="D430" s="17">
        <f>SUM(E430+H430)</f>
        <v>200000</v>
      </c>
      <c r="E430" s="30">
        <f>SUM(F430+G430)</f>
        <v>200000</v>
      </c>
      <c r="F430" s="16">
        <f>SUM(F429)</f>
        <v>200000</v>
      </c>
      <c r="G430" s="16">
        <f>SUM(G429)</f>
        <v>0</v>
      </c>
      <c r="H430" s="32">
        <f>SUM(H429)</f>
        <v>0</v>
      </c>
    </row>
    <row r="431" spans="1:8" ht="22.5" customHeight="1">
      <c r="A431" s="57"/>
      <c r="B431" s="42" t="s">
        <v>85</v>
      </c>
      <c r="C431" s="8"/>
      <c r="D431" s="17">
        <f>SUM(E431+H431)</f>
        <v>0</v>
      </c>
      <c r="E431" s="30">
        <f>SUM(F431+G431)</f>
        <v>0</v>
      </c>
      <c r="F431" s="30">
        <f>SUM(F432-F433)</f>
        <v>0</v>
      </c>
      <c r="G431" s="30">
        <f>SUM(G432-G433)</f>
        <v>0</v>
      </c>
      <c r="H431" s="32">
        <f>SUM(H432-H433)</f>
        <v>0</v>
      </c>
    </row>
    <row r="432" spans="1:8" ht="19.5" customHeight="1">
      <c r="A432" s="57"/>
      <c r="B432" s="42" t="s">
        <v>83</v>
      </c>
      <c r="C432" s="8"/>
      <c r="D432" s="17">
        <f>SUM(E432+H432)</f>
        <v>0</v>
      </c>
      <c r="E432" s="30">
        <f>SUM(F432+G432)</f>
        <v>0</v>
      </c>
      <c r="F432" s="30"/>
      <c r="G432" s="30"/>
      <c r="H432" s="32"/>
    </row>
    <row r="433" spans="1:8" ht="17.25" customHeight="1">
      <c r="A433" s="57"/>
      <c r="B433" s="42" t="s">
        <v>86</v>
      </c>
      <c r="C433" s="8"/>
      <c r="D433" s="17">
        <f>SUM(E433+H433)</f>
        <v>0</v>
      </c>
      <c r="E433" s="30">
        <f>SUM(F433+G433)</f>
        <v>0</v>
      </c>
      <c r="F433" s="30"/>
      <c r="G433" s="30"/>
      <c r="H433" s="32"/>
    </row>
    <row r="434" spans="1:8" ht="22.5" customHeight="1">
      <c r="A434" s="57"/>
      <c r="B434" s="45" t="s">
        <v>84</v>
      </c>
      <c r="C434" s="46"/>
      <c r="D434" s="47">
        <f>SUM(D430+D431)</f>
        <v>200000</v>
      </c>
      <c r="E434" s="48">
        <f>SUM(E430+E431)</f>
        <v>200000</v>
      </c>
      <c r="F434" s="48">
        <f>SUM(F430+F431)</f>
        <v>200000</v>
      </c>
      <c r="G434" s="48">
        <f>SUM(G430+G431)</f>
        <v>0</v>
      </c>
      <c r="H434" s="60">
        <f>SUM(H430+H431)</f>
        <v>0</v>
      </c>
    </row>
    <row r="435" spans="1:8" s="25" customFormat="1" ht="193.5" customHeight="1">
      <c r="A435" s="57">
        <v>13</v>
      </c>
      <c r="B435" s="41" t="s">
        <v>150</v>
      </c>
      <c r="C435" s="24" t="s">
        <v>49</v>
      </c>
      <c r="D435" s="23">
        <f>SUM(E435+H435)</f>
        <v>1430000</v>
      </c>
      <c r="E435" s="30">
        <f>SUM(F435:G435)</f>
        <v>1430000</v>
      </c>
      <c r="F435" s="22">
        <v>1430000</v>
      </c>
      <c r="G435" s="22">
        <v>0</v>
      </c>
      <c r="H435" s="32">
        <v>0</v>
      </c>
    </row>
    <row r="436" spans="1:8" s="25" customFormat="1" ht="21.75" customHeight="1">
      <c r="A436" s="57"/>
      <c r="B436" s="41" t="s">
        <v>82</v>
      </c>
      <c r="C436" s="8"/>
      <c r="D436" s="17">
        <f>SUM(E436+H436)</f>
        <v>1430000</v>
      </c>
      <c r="E436" s="30">
        <f>SUM(F436+G436)</f>
        <v>1430000</v>
      </c>
      <c r="F436" s="16">
        <f>SUM(F435)</f>
        <v>1430000</v>
      </c>
      <c r="G436" s="16">
        <f>SUM(G435)</f>
        <v>0</v>
      </c>
      <c r="H436" s="32">
        <f>SUM(H435)</f>
        <v>0</v>
      </c>
    </row>
    <row r="437" spans="1:8" s="25" customFormat="1" ht="23.25" customHeight="1">
      <c r="A437" s="57"/>
      <c r="B437" s="42" t="s">
        <v>85</v>
      </c>
      <c r="C437" s="8"/>
      <c r="D437" s="17">
        <f>SUM(E437+H437)</f>
        <v>170000</v>
      </c>
      <c r="E437" s="30">
        <f>SUM(F437+G437)</f>
        <v>170000</v>
      </c>
      <c r="F437" s="30">
        <f>SUM(F438-F439)</f>
        <v>170000</v>
      </c>
      <c r="G437" s="30">
        <f>SUM(G438-G439)</f>
        <v>0</v>
      </c>
      <c r="H437" s="32">
        <f>SUM(H438-H439)</f>
        <v>0</v>
      </c>
    </row>
    <row r="438" spans="1:8" s="25" customFormat="1" ht="18" customHeight="1">
      <c r="A438" s="57"/>
      <c r="B438" s="42" t="s">
        <v>83</v>
      </c>
      <c r="C438" s="8"/>
      <c r="D438" s="17">
        <f>SUM(E438+H438)</f>
        <v>170000</v>
      </c>
      <c r="E438" s="30">
        <f>SUM(F438+G438)</f>
        <v>170000</v>
      </c>
      <c r="F438" s="30">
        <v>170000</v>
      </c>
      <c r="G438" s="30"/>
      <c r="H438" s="32"/>
    </row>
    <row r="439" spans="1:8" s="25" customFormat="1" ht="27" customHeight="1">
      <c r="A439" s="57"/>
      <c r="B439" s="42" t="s">
        <v>86</v>
      </c>
      <c r="C439" s="8"/>
      <c r="D439" s="17">
        <f>SUM(E439+H439)</f>
        <v>0</v>
      </c>
      <c r="E439" s="30">
        <f>SUM(F439+G439)</f>
        <v>0</v>
      </c>
      <c r="F439" s="30"/>
      <c r="G439" s="30"/>
      <c r="H439" s="32"/>
    </row>
    <row r="440" spans="1:8" s="25" customFormat="1" ht="25.5" customHeight="1">
      <c r="A440" s="57"/>
      <c r="B440" s="45" t="s">
        <v>84</v>
      </c>
      <c r="C440" s="46"/>
      <c r="D440" s="47">
        <f>SUM(D436+D437)</f>
        <v>1600000</v>
      </c>
      <c r="E440" s="48">
        <f>SUM(E436+E437)</f>
        <v>1600000</v>
      </c>
      <c r="F440" s="48">
        <f>SUM(F436+F437)</f>
        <v>1600000</v>
      </c>
      <c r="G440" s="48">
        <f>SUM(G436+G437)</f>
        <v>0</v>
      </c>
      <c r="H440" s="60">
        <f>SUM(H436+H437)</f>
        <v>0</v>
      </c>
    </row>
    <row r="441" spans="1:8" s="25" customFormat="1" ht="94.5" customHeight="1">
      <c r="A441" s="57" t="s">
        <v>131</v>
      </c>
      <c r="B441" s="41" t="s">
        <v>120</v>
      </c>
      <c r="C441" s="24" t="s">
        <v>49</v>
      </c>
      <c r="D441" s="23">
        <f>SUM(E441+H441)</f>
        <v>0</v>
      </c>
      <c r="E441" s="30">
        <f>SUM(F441:G441)</f>
        <v>0</v>
      </c>
      <c r="F441" s="22">
        <v>0</v>
      </c>
      <c r="G441" s="22">
        <v>0</v>
      </c>
      <c r="H441" s="32">
        <v>0</v>
      </c>
    </row>
    <row r="442" spans="1:8" s="25" customFormat="1" ht="25.5" customHeight="1">
      <c r="A442" s="57"/>
      <c r="B442" s="41" t="s">
        <v>82</v>
      </c>
      <c r="C442" s="8"/>
      <c r="D442" s="17">
        <f>SUM(E442+H442)</f>
        <v>0</v>
      </c>
      <c r="E442" s="30">
        <f>SUM(F442+G442)</f>
        <v>0</v>
      </c>
      <c r="F442" s="16">
        <f>SUM(F441)</f>
        <v>0</v>
      </c>
      <c r="G442" s="16">
        <f>SUM(G441)</f>
        <v>0</v>
      </c>
      <c r="H442" s="32">
        <f>SUM(H441)</f>
        <v>0</v>
      </c>
    </row>
    <row r="443" spans="1:8" s="25" customFormat="1" ht="25.5" customHeight="1">
      <c r="A443" s="57"/>
      <c r="B443" s="42" t="s">
        <v>85</v>
      </c>
      <c r="C443" s="8"/>
      <c r="D443" s="17">
        <f>SUM(E443+H443)</f>
        <v>150000</v>
      </c>
      <c r="E443" s="30">
        <f>SUM(F443+G443)</f>
        <v>150000</v>
      </c>
      <c r="F443" s="30">
        <f>SUM(F444-F445)</f>
        <v>150000</v>
      </c>
      <c r="G443" s="30">
        <f>SUM(G444-G445)</f>
        <v>0</v>
      </c>
      <c r="H443" s="32">
        <f>SUM(H444-H445)</f>
        <v>0</v>
      </c>
    </row>
    <row r="444" spans="1:8" s="25" customFormat="1" ht="25.5" customHeight="1">
      <c r="A444" s="57"/>
      <c r="B444" s="42" t="s">
        <v>83</v>
      </c>
      <c r="C444" s="8"/>
      <c r="D444" s="17">
        <f>SUM(E444+H444)</f>
        <v>150000</v>
      </c>
      <c r="E444" s="30">
        <f>SUM(F444+G444)</f>
        <v>150000</v>
      </c>
      <c r="F444" s="30">
        <v>150000</v>
      </c>
      <c r="G444" s="30"/>
      <c r="H444" s="32"/>
    </row>
    <row r="445" spans="1:8" s="25" customFormat="1" ht="25.5" customHeight="1">
      <c r="A445" s="57"/>
      <c r="B445" s="42" t="s">
        <v>86</v>
      </c>
      <c r="C445" s="8"/>
      <c r="D445" s="17">
        <f>SUM(E445+H445)</f>
        <v>0</v>
      </c>
      <c r="E445" s="30">
        <f>SUM(F445+G445)</f>
        <v>0</v>
      </c>
      <c r="F445" s="30"/>
      <c r="G445" s="30"/>
      <c r="H445" s="32"/>
    </row>
    <row r="446" spans="1:8" s="25" customFormat="1" ht="25.5" customHeight="1">
      <c r="A446" s="57"/>
      <c r="B446" s="45" t="s">
        <v>84</v>
      </c>
      <c r="C446" s="46"/>
      <c r="D446" s="47">
        <f>SUM(D442+D443)</f>
        <v>150000</v>
      </c>
      <c r="E446" s="48">
        <f>SUM(E442+E443)</f>
        <v>150000</v>
      </c>
      <c r="F446" s="48">
        <f>SUM(F442+F443)</f>
        <v>150000</v>
      </c>
      <c r="G446" s="48">
        <f>SUM(G442+G443)</f>
        <v>0</v>
      </c>
      <c r="H446" s="60">
        <f>SUM(H442+H443)</f>
        <v>0</v>
      </c>
    </row>
    <row r="447" spans="1:8" ht="34.5" customHeight="1">
      <c r="A447" s="57">
        <v>14</v>
      </c>
      <c r="B447" s="41" t="s">
        <v>57</v>
      </c>
      <c r="C447" s="24" t="s">
        <v>49</v>
      </c>
      <c r="D447" s="23">
        <f>SUM(E447+H447)</f>
        <v>150000</v>
      </c>
      <c r="E447" s="30">
        <f>SUM(F447:G447)</f>
        <v>150000</v>
      </c>
      <c r="F447" s="22">
        <v>150000</v>
      </c>
      <c r="G447" s="16">
        <v>0</v>
      </c>
      <c r="H447" s="32">
        <v>0</v>
      </c>
    </row>
    <row r="448" spans="1:8" ht="24.75" customHeight="1">
      <c r="A448" s="57"/>
      <c r="B448" s="41" t="s">
        <v>82</v>
      </c>
      <c r="C448" s="8"/>
      <c r="D448" s="17">
        <f>SUM(E448+H448)</f>
        <v>150000</v>
      </c>
      <c r="E448" s="30">
        <f>SUM(F448+G448)</f>
        <v>150000</v>
      </c>
      <c r="F448" s="16">
        <f>SUM(F447)</f>
        <v>150000</v>
      </c>
      <c r="G448" s="16">
        <f>SUM(G447)</f>
        <v>0</v>
      </c>
      <c r="H448" s="32">
        <f>SUM(H447)</f>
        <v>0</v>
      </c>
    </row>
    <row r="449" spans="1:8" ht="24.75" customHeight="1">
      <c r="A449" s="57"/>
      <c r="B449" s="42" t="s">
        <v>85</v>
      </c>
      <c r="C449" s="8"/>
      <c r="D449" s="17">
        <f>SUM(E449+H449)</f>
        <v>0</v>
      </c>
      <c r="E449" s="30">
        <f>SUM(F449+G449)</f>
        <v>0</v>
      </c>
      <c r="F449" s="30">
        <f>SUM(F450-F451)</f>
        <v>0</v>
      </c>
      <c r="G449" s="30">
        <f>SUM(G450-G451)</f>
        <v>0</v>
      </c>
      <c r="H449" s="32">
        <f>SUM(H450-H451)</f>
        <v>0</v>
      </c>
    </row>
    <row r="450" spans="1:8" ht="14.25" customHeight="1">
      <c r="A450" s="57"/>
      <c r="B450" s="42" t="s">
        <v>83</v>
      </c>
      <c r="C450" s="8"/>
      <c r="D450" s="17">
        <f>SUM(E450+H450)</f>
        <v>0</v>
      </c>
      <c r="E450" s="30">
        <f>SUM(F450+G450)</f>
        <v>0</v>
      </c>
      <c r="F450" s="30"/>
      <c r="G450" s="30"/>
      <c r="H450" s="32"/>
    </row>
    <row r="451" spans="1:8" ht="16.5" customHeight="1">
      <c r="A451" s="57"/>
      <c r="B451" s="42" t="s">
        <v>86</v>
      </c>
      <c r="C451" s="8"/>
      <c r="D451" s="17">
        <f>SUM(E451+H451)</f>
        <v>0</v>
      </c>
      <c r="E451" s="30">
        <f>SUM(F451+G451)</f>
        <v>0</v>
      </c>
      <c r="F451" s="30"/>
      <c r="G451" s="30"/>
      <c r="H451" s="32"/>
    </row>
    <row r="452" spans="1:8" ht="19.5" customHeight="1">
      <c r="A452" s="57"/>
      <c r="B452" s="45" t="s">
        <v>84</v>
      </c>
      <c r="C452" s="46"/>
      <c r="D452" s="47">
        <f>SUM(D448+D449)</f>
        <v>150000</v>
      </c>
      <c r="E452" s="48">
        <f>SUM(E448+E449)</f>
        <v>150000</v>
      </c>
      <c r="F452" s="48">
        <f>SUM(F448+F449)</f>
        <v>150000</v>
      </c>
      <c r="G452" s="48">
        <f>SUM(G448+G449)</f>
        <v>0</v>
      </c>
      <c r="H452" s="60">
        <f>SUM(H448+H449)</f>
        <v>0</v>
      </c>
    </row>
    <row r="453" spans="1:8" ht="83.25" customHeight="1">
      <c r="A453" s="57">
        <v>15</v>
      </c>
      <c r="B453" s="41" t="s">
        <v>28</v>
      </c>
      <c r="C453" s="24" t="s">
        <v>49</v>
      </c>
      <c r="D453" s="23">
        <f>SUM(E453+H453)</f>
        <v>500000</v>
      </c>
      <c r="E453" s="30">
        <f>SUM(F453:G453)</f>
        <v>150000</v>
      </c>
      <c r="F453" s="22">
        <v>150000</v>
      </c>
      <c r="G453" s="16">
        <v>0</v>
      </c>
      <c r="H453" s="32">
        <v>350000</v>
      </c>
    </row>
    <row r="454" spans="1:8" ht="22.5" customHeight="1">
      <c r="A454" s="57"/>
      <c r="B454" s="41" t="s">
        <v>82</v>
      </c>
      <c r="C454" s="8"/>
      <c r="D454" s="17">
        <f>SUM(E454+H454)</f>
        <v>500000</v>
      </c>
      <c r="E454" s="30">
        <f>SUM(F454+G454)</f>
        <v>150000</v>
      </c>
      <c r="F454" s="16">
        <f>SUM(F453)</f>
        <v>150000</v>
      </c>
      <c r="G454" s="16">
        <f>SUM(G453)</f>
        <v>0</v>
      </c>
      <c r="H454" s="32">
        <f>SUM(H453)</f>
        <v>350000</v>
      </c>
    </row>
    <row r="455" spans="1:8" ht="18" customHeight="1">
      <c r="A455" s="57"/>
      <c r="B455" s="42" t="s">
        <v>85</v>
      </c>
      <c r="C455" s="8"/>
      <c r="D455" s="17">
        <f>SUM(E455+H455)</f>
        <v>50000</v>
      </c>
      <c r="E455" s="30">
        <f>SUM(F455+G455)</f>
        <v>400000</v>
      </c>
      <c r="F455" s="30">
        <f>SUM(F456-F457)</f>
        <v>400000</v>
      </c>
      <c r="G455" s="30">
        <f>SUM(G456-G457)</f>
        <v>0</v>
      </c>
      <c r="H455" s="32">
        <f>SUM(H456-H457)</f>
        <v>-350000</v>
      </c>
    </row>
    <row r="456" spans="1:8" ht="18" customHeight="1">
      <c r="A456" s="57"/>
      <c r="B456" s="42" t="s">
        <v>83</v>
      </c>
      <c r="C456" s="8"/>
      <c r="D456" s="17">
        <f>SUM(E456+H456)</f>
        <v>400000</v>
      </c>
      <c r="E456" s="30">
        <f>SUM(F456+G456)</f>
        <v>400000</v>
      </c>
      <c r="F456" s="30">
        <v>400000</v>
      </c>
      <c r="G456" s="30"/>
      <c r="H456" s="32"/>
    </row>
    <row r="457" spans="1:8" ht="18" customHeight="1">
      <c r="A457" s="57"/>
      <c r="B457" s="42" t="s">
        <v>86</v>
      </c>
      <c r="C457" s="8"/>
      <c r="D457" s="17">
        <f>SUM(E457+H457)</f>
        <v>350000</v>
      </c>
      <c r="E457" s="30">
        <f>SUM(F457+G457)</f>
        <v>0</v>
      </c>
      <c r="F457" s="30"/>
      <c r="G457" s="30"/>
      <c r="H457" s="32">
        <v>350000</v>
      </c>
    </row>
    <row r="458" spans="1:8" ht="28.5" customHeight="1">
      <c r="A458" s="57"/>
      <c r="B458" s="45" t="s">
        <v>84</v>
      </c>
      <c r="C458" s="46"/>
      <c r="D458" s="47">
        <f>SUM(D454+D455)</f>
        <v>550000</v>
      </c>
      <c r="E458" s="48">
        <f>SUM(E454+E455)</f>
        <v>550000</v>
      </c>
      <c r="F458" s="48">
        <f>SUM(F454+F455)</f>
        <v>550000</v>
      </c>
      <c r="G458" s="48">
        <f>SUM(G454+G455)</f>
        <v>0</v>
      </c>
      <c r="H458" s="60">
        <f>SUM(H454+H455)</f>
        <v>0</v>
      </c>
    </row>
    <row r="459" spans="1:8" ht="35.25" customHeight="1">
      <c r="A459" s="57">
        <v>16</v>
      </c>
      <c r="B459" s="41" t="s">
        <v>29</v>
      </c>
      <c r="C459" s="24" t="s">
        <v>49</v>
      </c>
      <c r="D459" s="23">
        <f>SUM(E459+H459)</f>
        <v>100000</v>
      </c>
      <c r="E459" s="30">
        <f>SUM(F459:G459)</f>
        <v>100000</v>
      </c>
      <c r="F459" s="22">
        <v>100000</v>
      </c>
      <c r="G459" s="16">
        <v>0</v>
      </c>
      <c r="H459" s="32">
        <v>0</v>
      </c>
    </row>
    <row r="460" spans="1:8" ht="22.5" customHeight="1">
      <c r="A460" s="57"/>
      <c r="B460" s="41" t="s">
        <v>82</v>
      </c>
      <c r="C460" s="8"/>
      <c r="D460" s="17">
        <f>SUM(E460+H460)</f>
        <v>100000</v>
      </c>
      <c r="E460" s="30">
        <f>SUM(F460+G460)</f>
        <v>100000</v>
      </c>
      <c r="F460" s="16">
        <f>SUM(F459)</f>
        <v>100000</v>
      </c>
      <c r="G460" s="16">
        <f>SUM(G459)</f>
        <v>0</v>
      </c>
      <c r="H460" s="32">
        <f>SUM(H459)</f>
        <v>0</v>
      </c>
    </row>
    <row r="461" spans="1:8" ht="22.5" customHeight="1">
      <c r="A461" s="57"/>
      <c r="B461" s="42" t="s">
        <v>85</v>
      </c>
      <c r="C461" s="8"/>
      <c r="D461" s="17">
        <f>SUM(E461+H461)</f>
        <v>0</v>
      </c>
      <c r="E461" s="30">
        <f>SUM(F461+G461)</f>
        <v>0</v>
      </c>
      <c r="F461" s="30">
        <f>SUM(F462-F463)</f>
        <v>0</v>
      </c>
      <c r="G461" s="30">
        <f>SUM(G462-G463)</f>
        <v>0</v>
      </c>
      <c r="H461" s="32">
        <f>SUM(H462-H463)</f>
        <v>0</v>
      </c>
    </row>
    <row r="462" spans="1:8" ht="22.5" customHeight="1">
      <c r="A462" s="57"/>
      <c r="B462" s="42" t="s">
        <v>83</v>
      </c>
      <c r="C462" s="8"/>
      <c r="D462" s="17">
        <f>SUM(E462+H462)</f>
        <v>0</v>
      </c>
      <c r="E462" s="30">
        <f>SUM(F462+G462)</f>
        <v>0</v>
      </c>
      <c r="F462" s="30"/>
      <c r="G462" s="30"/>
      <c r="H462" s="32"/>
    </row>
    <row r="463" spans="1:8" ht="22.5" customHeight="1">
      <c r="A463" s="57"/>
      <c r="B463" s="42" t="s">
        <v>86</v>
      </c>
      <c r="C463" s="8"/>
      <c r="D463" s="17">
        <f>SUM(E463+H463)</f>
        <v>0</v>
      </c>
      <c r="E463" s="30">
        <f>SUM(F463+G463)</f>
        <v>0</v>
      </c>
      <c r="F463" s="30"/>
      <c r="G463" s="30"/>
      <c r="H463" s="32"/>
    </row>
    <row r="464" spans="1:8" ht="22.5" customHeight="1">
      <c r="A464" s="57"/>
      <c r="B464" s="45" t="s">
        <v>84</v>
      </c>
      <c r="C464" s="46"/>
      <c r="D464" s="47">
        <f>SUM(D460+D461)</f>
        <v>100000</v>
      </c>
      <c r="E464" s="48">
        <f>SUM(E460+E461)</f>
        <v>100000</v>
      </c>
      <c r="F464" s="48">
        <f>SUM(F460+F461)</f>
        <v>100000</v>
      </c>
      <c r="G464" s="48">
        <f>SUM(G460+G461)</f>
        <v>0</v>
      </c>
      <c r="H464" s="60">
        <f>SUM(H460+H461)</f>
        <v>0</v>
      </c>
    </row>
    <row r="465" spans="1:8" ht="34.5" customHeight="1">
      <c r="A465" s="57">
        <v>17</v>
      </c>
      <c r="B465" s="41" t="s">
        <v>155</v>
      </c>
      <c r="C465" s="24" t="s">
        <v>49</v>
      </c>
      <c r="D465" s="23">
        <f>SUM(E465+H465)</f>
        <v>100000</v>
      </c>
      <c r="E465" s="30">
        <f>SUM(F465:G465)</f>
        <v>100000</v>
      </c>
      <c r="F465" s="22">
        <v>100000</v>
      </c>
      <c r="G465" s="16">
        <v>0</v>
      </c>
      <c r="H465" s="32">
        <v>0</v>
      </c>
    </row>
    <row r="466" spans="1:8" ht="22.5" customHeight="1">
      <c r="A466" s="57"/>
      <c r="B466" s="41" t="s">
        <v>82</v>
      </c>
      <c r="C466" s="8"/>
      <c r="D466" s="17">
        <f>SUM(E466+H466)</f>
        <v>100000</v>
      </c>
      <c r="E466" s="30">
        <f>SUM(F466+G466)</f>
        <v>100000</v>
      </c>
      <c r="F466" s="16">
        <f>SUM(F465)</f>
        <v>100000</v>
      </c>
      <c r="G466" s="16">
        <f>SUM(G465)</f>
        <v>0</v>
      </c>
      <c r="H466" s="32">
        <f>SUM(H465)</f>
        <v>0</v>
      </c>
    </row>
    <row r="467" spans="1:8" ht="22.5" customHeight="1">
      <c r="A467" s="57"/>
      <c r="B467" s="42" t="s">
        <v>85</v>
      </c>
      <c r="C467" s="8"/>
      <c r="D467" s="17">
        <f>SUM(E467+H467)</f>
        <v>100000</v>
      </c>
      <c r="E467" s="30">
        <f>SUM(F467+G467)</f>
        <v>100000</v>
      </c>
      <c r="F467" s="30">
        <f>SUM(F468-F469)</f>
        <v>100000</v>
      </c>
      <c r="G467" s="30">
        <f>SUM(G468-G469)</f>
        <v>0</v>
      </c>
      <c r="H467" s="32">
        <f>SUM(H468-H469)</f>
        <v>0</v>
      </c>
    </row>
    <row r="468" spans="1:8" ht="22.5" customHeight="1">
      <c r="A468" s="57"/>
      <c r="B468" s="42" t="s">
        <v>83</v>
      </c>
      <c r="C468" s="8"/>
      <c r="D468" s="17">
        <f>SUM(E468+H468)</f>
        <v>100000</v>
      </c>
      <c r="E468" s="30">
        <f>SUM(F468+G468)</f>
        <v>100000</v>
      </c>
      <c r="F468" s="30">
        <v>100000</v>
      </c>
      <c r="G468" s="30"/>
      <c r="H468" s="32"/>
    </row>
    <row r="469" spans="1:8" ht="22.5" customHeight="1">
      <c r="A469" s="57"/>
      <c r="B469" s="42" t="s">
        <v>86</v>
      </c>
      <c r="C469" s="8"/>
      <c r="D469" s="17">
        <f>SUM(E469+H469)</f>
        <v>0</v>
      </c>
      <c r="E469" s="30">
        <f>SUM(F469+G469)</f>
        <v>0</v>
      </c>
      <c r="F469" s="30"/>
      <c r="G469" s="30"/>
      <c r="H469" s="32"/>
    </row>
    <row r="470" spans="1:8" ht="22.5" customHeight="1">
      <c r="A470" s="57"/>
      <c r="B470" s="45" t="s">
        <v>84</v>
      </c>
      <c r="C470" s="46"/>
      <c r="D470" s="47">
        <f>SUM(D466+D467)</f>
        <v>200000</v>
      </c>
      <c r="E470" s="48">
        <f>SUM(E466+E467)</f>
        <v>200000</v>
      </c>
      <c r="F470" s="48">
        <f>SUM(F466+F467)</f>
        <v>200000</v>
      </c>
      <c r="G470" s="48">
        <f>SUM(G466+G467)</f>
        <v>0</v>
      </c>
      <c r="H470" s="60">
        <f>SUM(H466+H467)</f>
        <v>0</v>
      </c>
    </row>
    <row r="471" spans="1:8" ht="33.75" customHeight="1">
      <c r="A471" s="57">
        <v>18</v>
      </c>
      <c r="B471" s="41" t="s">
        <v>73</v>
      </c>
      <c r="C471" s="24" t="s">
        <v>49</v>
      </c>
      <c r="D471" s="23">
        <f>SUM(E471+H471)</f>
        <v>200000</v>
      </c>
      <c r="E471" s="30">
        <f>SUM(F471:G471)</f>
        <v>200000</v>
      </c>
      <c r="F471" s="22">
        <v>200000</v>
      </c>
      <c r="G471" s="16">
        <v>0</v>
      </c>
      <c r="H471" s="32">
        <v>0</v>
      </c>
    </row>
    <row r="472" spans="1:8" ht="18.75" customHeight="1">
      <c r="A472" s="57"/>
      <c r="B472" s="41" t="s">
        <v>82</v>
      </c>
      <c r="C472" s="8"/>
      <c r="D472" s="17">
        <f>SUM(E472+H472)</f>
        <v>200000</v>
      </c>
      <c r="E472" s="30">
        <f>SUM(F472+G472)</f>
        <v>200000</v>
      </c>
      <c r="F472" s="16">
        <f>SUM(F471)</f>
        <v>200000</v>
      </c>
      <c r="G472" s="16">
        <f>SUM(G471)</f>
        <v>0</v>
      </c>
      <c r="H472" s="32">
        <f>SUM(H471)</f>
        <v>0</v>
      </c>
    </row>
    <row r="473" spans="1:8" ht="18" customHeight="1">
      <c r="A473" s="57"/>
      <c r="B473" s="42" t="s">
        <v>85</v>
      </c>
      <c r="C473" s="8"/>
      <c r="D473" s="17">
        <f>SUM(E473+H473)</f>
        <v>0</v>
      </c>
      <c r="E473" s="30">
        <f>SUM(F473+G473)</f>
        <v>0</v>
      </c>
      <c r="F473" s="30">
        <f>SUM(F474-F475)</f>
        <v>0</v>
      </c>
      <c r="G473" s="30">
        <f>SUM(G474-G475)</f>
        <v>0</v>
      </c>
      <c r="H473" s="32">
        <f>SUM(H474-H475)</f>
        <v>0</v>
      </c>
    </row>
    <row r="474" spans="1:8" ht="19.5" customHeight="1">
      <c r="A474" s="57"/>
      <c r="B474" s="42" t="s">
        <v>83</v>
      </c>
      <c r="C474" s="8"/>
      <c r="D474" s="17">
        <f>SUM(E474+H474)</f>
        <v>0</v>
      </c>
      <c r="E474" s="30">
        <f>SUM(F474+G474)</f>
        <v>0</v>
      </c>
      <c r="F474" s="30"/>
      <c r="G474" s="30"/>
      <c r="H474" s="32"/>
    </row>
    <row r="475" spans="1:8" ht="24" customHeight="1">
      <c r="A475" s="57"/>
      <c r="B475" s="42" t="s">
        <v>86</v>
      </c>
      <c r="C475" s="8"/>
      <c r="D475" s="17">
        <f>SUM(E475+H475)</f>
        <v>0</v>
      </c>
      <c r="E475" s="30">
        <f>SUM(F475+G475)</f>
        <v>0</v>
      </c>
      <c r="F475" s="30"/>
      <c r="G475" s="30"/>
      <c r="H475" s="32"/>
    </row>
    <row r="476" spans="1:8" ht="21.75" customHeight="1">
      <c r="A476" s="57"/>
      <c r="B476" s="45" t="s">
        <v>84</v>
      </c>
      <c r="C476" s="46"/>
      <c r="D476" s="47">
        <f>SUM(D472+D473)</f>
        <v>200000</v>
      </c>
      <c r="E476" s="48">
        <f>SUM(E472+E473)</f>
        <v>200000</v>
      </c>
      <c r="F476" s="48">
        <f>SUM(F472+F473)</f>
        <v>200000</v>
      </c>
      <c r="G476" s="48">
        <f>SUM(G472+G473)</f>
        <v>0</v>
      </c>
      <c r="H476" s="60">
        <f>SUM(H472+H473)</f>
        <v>0</v>
      </c>
    </row>
    <row r="477" spans="1:8" ht="117" customHeight="1">
      <c r="A477" s="57">
        <v>19</v>
      </c>
      <c r="B477" s="41" t="s">
        <v>151</v>
      </c>
      <c r="C477" s="24" t="s">
        <v>49</v>
      </c>
      <c r="D477" s="23">
        <f>SUM(E477+H477)</f>
        <v>300000</v>
      </c>
      <c r="E477" s="30">
        <f>SUM(F477:G477)</f>
        <v>100000</v>
      </c>
      <c r="F477" s="22">
        <v>100000</v>
      </c>
      <c r="G477" s="16">
        <v>0</v>
      </c>
      <c r="H477" s="32">
        <v>200000</v>
      </c>
    </row>
    <row r="478" spans="1:8" ht="22.5" customHeight="1">
      <c r="A478" s="57"/>
      <c r="B478" s="41" t="s">
        <v>82</v>
      </c>
      <c r="C478" s="8"/>
      <c r="D478" s="17">
        <f>SUM(E478+H478)</f>
        <v>300000</v>
      </c>
      <c r="E478" s="30">
        <f>SUM(F478+G478)</f>
        <v>100000</v>
      </c>
      <c r="F478" s="16">
        <f>SUM(F477)</f>
        <v>100000</v>
      </c>
      <c r="G478" s="16">
        <f>SUM(G477)</f>
        <v>0</v>
      </c>
      <c r="H478" s="32">
        <f>SUM(H477)</f>
        <v>200000</v>
      </c>
    </row>
    <row r="479" spans="1:8" ht="22.5" customHeight="1">
      <c r="A479" s="57"/>
      <c r="B479" s="42" t="s">
        <v>85</v>
      </c>
      <c r="C479" s="8"/>
      <c r="D479" s="17">
        <f>SUM(E479+H479)</f>
        <v>0</v>
      </c>
      <c r="E479" s="30">
        <f>SUM(F479+G479)</f>
        <v>200000</v>
      </c>
      <c r="F479" s="30">
        <f>SUM(F480-F481)</f>
        <v>200000</v>
      </c>
      <c r="G479" s="30">
        <f>SUM(G480-G481)</f>
        <v>0</v>
      </c>
      <c r="H479" s="32">
        <f>SUM(H480-H481)</f>
        <v>-200000</v>
      </c>
    </row>
    <row r="480" spans="1:8" ht="22.5" customHeight="1">
      <c r="A480" s="57"/>
      <c r="B480" s="42" t="s">
        <v>83</v>
      </c>
      <c r="C480" s="8"/>
      <c r="D480" s="17">
        <f>SUM(E480+H480)</f>
        <v>200000</v>
      </c>
      <c r="E480" s="30">
        <f>SUM(F480+G480)</f>
        <v>200000</v>
      </c>
      <c r="F480" s="30">
        <v>200000</v>
      </c>
      <c r="G480" s="30"/>
      <c r="H480" s="32"/>
    </row>
    <row r="481" spans="1:8" ht="26.25" customHeight="1">
      <c r="A481" s="57"/>
      <c r="B481" s="42" t="s">
        <v>86</v>
      </c>
      <c r="C481" s="8"/>
      <c r="D481" s="17">
        <f>SUM(E481+H481)</f>
        <v>200000</v>
      </c>
      <c r="E481" s="30">
        <f>SUM(F481+G481)</f>
        <v>0</v>
      </c>
      <c r="F481" s="30"/>
      <c r="G481" s="30"/>
      <c r="H481" s="32">
        <v>200000</v>
      </c>
    </row>
    <row r="482" spans="1:8" ht="27" customHeight="1">
      <c r="A482" s="57"/>
      <c r="B482" s="45" t="s">
        <v>84</v>
      </c>
      <c r="C482" s="46"/>
      <c r="D482" s="47">
        <f>SUM(D478+D479)</f>
        <v>300000</v>
      </c>
      <c r="E482" s="48">
        <f>SUM(E478+E479)</f>
        <v>300000</v>
      </c>
      <c r="F482" s="48">
        <f>SUM(F478+F479)</f>
        <v>300000</v>
      </c>
      <c r="G482" s="48">
        <f>SUM(G478+G479)</f>
        <v>0</v>
      </c>
      <c r="H482" s="60">
        <f>SUM(H478+H479)</f>
        <v>0</v>
      </c>
    </row>
    <row r="483" spans="1:8" ht="52.5" customHeight="1">
      <c r="A483" s="57" t="s">
        <v>132</v>
      </c>
      <c r="B483" s="41" t="s">
        <v>121</v>
      </c>
      <c r="C483" s="24" t="s">
        <v>49</v>
      </c>
      <c r="D483" s="23">
        <f>SUM(E483+H483)</f>
        <v>0</v>
      </c>
      <c r="E483" s="30">
        <f>SUM(F483:G483)</f>
        <v>0</v>
      </c>
      <c r="F483" s="22">
        <v>0</v>
      </c>
      <c r="G483" s="16">
        <v>0</v>
      </c>
      <c r="H483" s="32">
        <v>0</v>
      </c>
    </row>
    <row r="484" spans="1:8" ht="27" customHeight="1">
      <c r="A484" s="57"/>
      <c r="B484" s="41" t="s">
        <v>82</v>
      </c>
      <c r="C484" s="8"/>
      <c r="D484" s="17">
        <f>SUM(E484+H484)</f>
        <v>0</v>
      </c>
      <c r="E484" s="30">
        <f>SUM(F484+G484)</f>
        <v>0</v>
      </c>
      <c r="F484" s="16">
        <f>SUM(F483)</f>
        <v>0</v>
      </c>
      <c r="G484" s="16">
        <f>SUM(G483)</f>
        <v>0</v>
      </c>
      <c r="H484" s="32">
        <f>SUM(H483)</f>
        <v>0</v>
      </c>
    </row>
    <row r="485" spans="1:8" ht="27" customHeight="1">
      <c r="A485" s="57"/>
      <c r="B485" s="42" t="s">
        <v>85</v>
      </c>
      <c r="C485" s="8"/>
      <c r="D485" s="17">
        <f>SUM(E485+H485)</f>
        <v>100000</v>
      </c>
      <c r="E485" s="30">
        <f>SUM(F485+G485)</f>
        <v>100000</v>
      </c>
      <c r="F485" s="30">
        <f>SUM(F486-F487)</f>
        <v>100000</v>
      </c>
      <c r="G485" s="30">
        <f>SUM(G486-G487)</f>
        <v>0</v>
      </c>
      <c r="H485" s="32">
        <f>SUM(H486-H487)</f>
        <v>0</v>
      </c>
    </row>
    <row r="486" spans="1:8" ht="27" customHeight="1">
      <c r="A486" s="57"/>
      <c r="B486" s="42" t="s">
        <v>83</v>
      </c>
      <c r="C486" s="8"/>
      <c r="D486" s="17">
        <f>SUM(E486+H486)</f>
        <v>100000</v>
      </c>
      <c r="E486" s="30">
        <f>SUM(F486+G486)</f>
        <v>100000</v>
      </c>
      <c r="F486" s="30">
        <v>100000</v>
      </c>
      <c r="G486" s="30"/>
      <c r="H486" s="32"/>
    </row>
    <row r="487" spans="1:8" ht="27" customHeight="1">
      <c r="A487" s="57"/>
      <c r="B487" s="42" t="s">
        <v>86</v>
      </c>
      <c r="C487" s="8"/>
      <c r="D487" s="17">
        <f>SUM(E487+H487)</f>
        <v>0</v>
      </c>
      <c r="E487" s="30">
        <f>SUM(F487+G487)</f>
        <v>0</v>
      </c>
      <c r="F487" s="30"/>
      <c r="G487" s="30"/>
      <c r="H487" s="32"/>
    </row>
    <row r="488" spans="1:8" ht="27" customHeight="1">
      <c r="A488" s="57"/>
      <c r="B488" s="45" t="s">
        <v>84</v>
      </c>
      <c r="C488" s="46"/>
      <c r="D488" s="47">
        <f>SUM(D484+D485)</f>
        <v>100000</v>
      </c>
      <c r="E488" s="48">
        <f>SUM(E484+E485)</f>
        <v>100000</v>
      </c>
      <c r="F488" s="48">
        <f>SUM(F484+F485)</f>
        <v>100000</v>
      </c>
      <c r="G488" s="48">
        <f>SUM(G484+G485)</f>
        <v>0</v>
      </c>
      <c r="H488" s="60">
        <f>SUM(H484+H485)</f>
        <v>0</v>
      </c>
    </row>
    <row r="489" spans="1:8" ht="99" customHeight="1">
      <c r="A489" s="57">
        <v>20</v>
      </c>
      <c r="B489" s="41" t="s">
        <v>152</v>
      </c>
      <c r="C489" s="24" t="s">
        <v>49</v>
      </c>
      <c r="D489" s="23">
        <f>SUM(E489+H489)</f>
        <v>350000</v>
      </c>
      <c r="E489" s="30">
        <f>SUM(F489:G489)</f>
        <v>240000</v>
      </c>
      <c r="F489" s="22">
        <f>350000-110000</f>
        <v>240000</v>
      </c>
      <c r="G489" s="16">
        <v>0</v>
      </c>
      <c r="H489" s="32">
        <v>110000</v>
      </c>
    </row>
    <row r="490" spans="1:8" ht="23.25" customHeight="1">
      <c r="A490" s="57"/>
      <c r="B490" s="41" t="s">
        <v>82</v>
      </c>
      <c r="C490" s="8"/>
      <c r="D490" s="17">
        <f>SUM(E490+H490)</f>
        <v>350000</v>
      </c>
      <c r="E490" s="30">
        <f>SUM(F490+G490)</f>
        <v>240000</v>
      </c>
      <c r="F490" s="16">
        <f>SUM(F489)</f>
        <v>240000</v>
      </c>
      <c r="G490" s="16">
        <f>SUM(G489)</f>
        <v>0</v>
      </c>
      <c r="H490" s="32">
        <f>SUM(H489)</f>
        <v>110000</v>
      </c>
    </row>
    <row r="491" spans="1:8" ht="18" customHeight="1">
      <c r="A491" s="57"/>
      <c r="B491" s="42" t="s">
        <v>85</v>
      </c>
      <c r="C491" s="8"/>
      <c r="D491" s="17">
        <f>SUM(E491+H491)</f>
        <v>100000</v>
      </c>
      <c r="E491" s="30">
        <f>SUM(F491+G491)</f>
        <v>60000</v>
      </c>
      <c r="F491" s="30">
        <f>SUM(F492-F493)</f>
        <v>60000</v>
      </c>
      <c r="G491" s="30">
        <f>SUM(G492-G493)</f>
        <v>0</v>
      </c>
      <c r="H491" s="32">
        <f>SUM(H492-H493)</f>
        <v>40000</v>
      </c>
    </row>
    <row r="492" spans="1:8" ht="18" customHeight="1">
      <c r="A492" s="57"/>
      <c r="B492" s="42" t="s">
        <v>83</v>
      </c>
      <c r="C492" s="8"/>
      <c r="D492" s="17">
        <f>SUM(E492+H492)</f>
        <v>340000</v>
      </c>
      <c r="E492" s="30">
        <f>SUM(F492+G492)</f>
        <v>150000</v>
      </c>
      <c r="F492" s="30">
        <v>150000</v>
      </c>
      <c r="G492" s="30"/>
      <c r="H492" s="32">
        <v>190000</v>
      </c>
    </row>
    <row r="493" spans="1:8" ht="16.5" customHeight="1">
      <c r="A493" s="57"/>
      <c r="B493" s="42" t="s">
        <v>86</v>
      </c>
      <c r="C493" s="8"/>
      <c r="D493" s="17">
        <f>SUM(E493+H493)</f>
        <v>240000</v>
      </c>
      <c r="E493" s="30">
        <f>SUM(F493+G493)</f>
        <v>90000</v>
      </c>
      <c r="F493" s="30">
        <v>90000</v>
      </c>
      <c r="G493" s="30"/>
      <c r="H493" s="32">
        <v>150000</v>
      </c>
    </row>
    <row r="494" spans="1:8" ht="22.5" customHeight="1">
      <c r="A494" s="57"/>
      <c r="B494" s="45" t="s">
        <v>84</v>
      </c>
      <c r="C494" s="46"/>
      <c r="D494" s="47">
        <f>SUM(D490+D491)</f>
        <v>450000</v>
      </c>
      <c r="E494" s="48">
        <f>SUM(E490+E491)</f>
        <v>300000</v>
      </c>
      <c r="F494" s="48">
        <f>SUM(F490+F491)</f>
        <v>300000</v>
      </c>
      <c r="G494" s="48">
        <f>SUM(G490+G491)</f>
        <v>0</v>
      </c>
      <c r="H494" s="60">
        <f>SUM(H490+H491)</f>
        <v>150000</v>
      </c>
    </row>
    <row r="495" spans="1:8" ht="33.75" customHeight="1">
      <c r="A495" s="57">
        <v>21</v>
      </c>
      <c r="B495" s="41" t="s">
        <v>18</v>
      </c>
      <c r="C495" s="24" t="s">
        <v>49</v>
      </c>
      <c r="D495" s="23">
        <f>SUM(E495+H495)</f>
        <v>300000</v>
      </c>
      <c r="E495" s="30">
        <f>SUM(F495:G495)</f>
        <v>210000</v>
      </c>
      <c r="F495" s="22">
        <f>100000+110000</f>
        <v>210000</v>
      </c>
      <c r="G495" s="16">
        <v>0</v>
      </c>
      <c r="H495" s="32">
        <f>200000-110000</f>
        <v>90000</v>
      </c>
    </row>
    <row r="496" spans="1:8" ht="19.5" customHeight="1">
      <c r="A496" s="57"/>
      <c r="B496" s="41" t="s">
        <v>82</v>
      </c>
      <c r="C496" s="8"/>
      <c r="D496" s="17">
        <f>SUM(E496+H496)</f>
        <v>300000</v>
      </c>
      <c r="E496" s="30">
        <f>SUM(F496+G496)</f>
        <v>210000</v>
      </c>
      <c r="F496" s="16">
        <f>SUM(F495)</f>
        <v>210000</v>
      </c>
      <c r="G496" s="16">
        <f>SUM(G495)</f>
        <v>0</v>
      </c>
      <c r="H496" s="32">
        <f>SUM(H495)</f>
        <v>90000</v>
      </c>
    </row>
    <row r="497" spans="1:8" ht="18.75" customHeight="1">
      <c r="A497" s="57"/>
      <c r="B497" s="42" t="s">
        <v>85</v>
      </c>
      <c r="C497" s="8"/>
      <c r="D497" s="17">
        <f>SUM(E497+H497)</f>
        <v>-90000</v>
      </c>
      <c r="E497" s="30">
        <f>SUM(F497+G497)</f>
        <v>0</v>
      </c>
      <c r="F497" s="30">
        <f>SUM(F498-F499)</f>
        <v>0</v>
      </c>
      <c r="G497" s="30">
        <f>SUM(G498-G499)</f>
        <v>0</v>
      </c>
      <c r="H497" s="32">
        <f>SUM(H498-H499)</f>
        <v>-90000</v>
      </c>
    </row>
    <row r="498" spans="1:8" ht="19.5" customHeight="1">
      <c r="A498" s="57"/>
      <c r="B498" s="42" t="s">
        <v>83</v>
      </c>
      <c r="C498" s="8"/>
      <c r="D498" s="17">
        <f>SUM(E498+H498)</f>
        <v>0</v>
      </c>
      <c r="E498" s="30">
        <f>SUM(F498+G498)</f>
        <v>0</v>
      </c>
      <c r="F498" s="30"/>
      <c r="G498" s="30"/>
      <c r="H498" s="32"/>
    </row>
    <row r="499" spans="1:8" ht="19.5" customHeight="1">
      <c r="A499" s="57"/>
      <c r="B499" s="42" t="s">
        <v>86</v>
      </c>
      <c r="C499" s="8"/>
      <c r="D499" s="17">
        <f>SUM(E499+H499)</f>
        <v>90000</v>
      </c>
      <c r="E499" s="30">
        <f>SUM(F499+G499)</f>
        <v>0</v>
      </c>
      <c r="F499" s="30"/>
      <c r="G499" s="30"/>
      <c r="H499" s="32">
        <v>90000</v>
      </c>
    </row>
    <row r="500" spans="1:8" ht="22.5" customHeight="1">
      <c r="A500" s="57"/>
      <c r="B500" s="45" t="s">
        <v>84</v>
      </c>
      <c r="C500" s="46"/>
      <c r="D500" s="47">
        <f>SUM(D496+D497)</f>
        <v>210000</v>
      </c>
      <c r="E500" s="48">
        <f>SUM(E496+E497)</f>
        <v>210000</v>
      </c>
      <c r="F500" s="48">
        <f>SUM(F496+F497)</f>
        <v>210000</v>
      </c>
      <c r="G500" s="48">
        <f>SUM(G496+G497)</f>
        <v>0</v>
      </c>
      <c r="H500" s="60">
        <f>SUM(H496+H497)</f>
        <v>0</v>
      </c>
    </row>
    <row r="501" spans="1:8" ht="50.25" customHeight="1">
      <c r="A501" s="57">
        <v>22</v>
      </c>
      <c r="B501" s="41" t="s">
        <v>42</v>
      </c>
      <c r="C501" s="24" t="s">
        <v>49</v>
      </c>
      <c r="D501" s="23">
        <f>SUM(E501+H501)</f>
        <v>50000</v>
      </c>
      <c r="E501" s="30">
        <f>SUM(F501:G501)</f>
        <v>50000</v>
      </c>
      <c r="F501" s="22">
        <v>50000</v>
      </c>
      <c r="G501" s="16">
        <v>0</v>
      </c>
      <c r="H501" s="32">
        <v>0</v>
      </c>
    </row>
    <row r="502" spans="1:8" ht="17.25" customHeight="1">
      <c r="A502" s="57"/>
      <c r="B502" s="41" t="s">
        <v>82</v>
      </c>
      <c r="C502" s="8"/>
      <c r="D502" s="17">
        <f>SUM(E502+H502)</f>
        <v>50000</v>
      </c>
      <c r="E502" s="30">
        <f>SUM(F502+G502)</f>
        <v>50000</v>
      </c>
      <c r="F502" s="16">
        <f>SUM(F501)</f>
        <v>50000</v>
      </c>
      <c r="G502" s="16">
        <f>SUM(G501)</f>
        <v>0</v>
      </c>
      <c r="H502" s="32">
        <f>SUM(H501)</f>
        <v>0</v>
      </c>
    </row>
    <row r="503" spans="1:8" ht="26.25" customHeight="1">
      <c r="A503" s="57"/>
      <c r="B503" s="42" t="s">
        <v>85</v>
      </c>
      <c r="C503" s="8"/>
      <c r="D503" s="17">
        <f>SUM(E503+H503)</f>
        <v>0</v>
      </c>
      <c r="E503" s="30">
        <f>SUM(F503+G503)</f>
        <v>0</v>
      </c>
      <c r="F503" s="30">
        <f>SUM(F504-F505)</f>
        <v>0</v>
      </c>
      <c r="G503" s="30">
        <f>SUM(G504-G505)</f>
        <v>0</v>
      </c>
      <c r="H503" s="32">
        <f>SUM(H504-H505)</f>
        <v>0</v>
      </c>
    </row>
    <row r="504" spans="1:8" ht="22.5" customHeight="1">
      <c r="A504" s="57"/>
      <c r="B504" s="42" t="s">
        <v>83</v>
      </c>
      <c r="C504" s="8"/>
      <c r="D504" s="17">
        <f>SUM(E504+H504)</f>
        <v>0</v>
      </c>
      <c r="E504" s="30">
        <f>SUM(F504+G504)</f>
        <v>0</v>
      </c>
      <c r="F504" s="30"/>
      <c r="G504" s="30"/>
      <c r="H504" s="32"/>
    </row>
    <row r="505" spans="1:8" ht="16.5" customHeight="1">
      <c r="A505" s="57"/>
      <c r="B505" s="42" t="s">
        <v>86</v>
      </c>
      <c r="C505" s="8"/>
      <c r="D505" s="17">
        <f>SUM(E505+H505)</f>
        <v>0</v>
      </c>
      <c r="E505" s="30">
        <f>SUM(F505+G505)</f>
        <v>0</v>
      </c>
      <c r="F505" s="30"/>
      <c r="G505" s="30"/>
      <c r="H505" s="32"/>
    </row>
    <row r="506" spans="1:8" ht="23.25" customHeight="1">
      <c r="A506" s="57"/>
      <c r="B506" s="45" t="s">
        <v>84</v>
      </c>
      <c r="C506" s="46"/>
      <c r="D506" s="47">
        <f>SUM(D502+D503)</f>
        <v>50000</v>
      </c>
      <c r="E506" s="48">
        <f>SUM(E502+E503)</f>
        <v>50000</v>
      </c>
      <c r="F506" s="48">
        <f>SUM(F502+F503)</f>
        <v>50000</v>
      </c>
      <c r="G506" s="48">
        <f>SUM(G502+G503)</f>
        <v>0</v>
      </c>
      <c r="H506" s="60">
        <f>SUM(H502+H503)</f>
        <v>0</v>
      </c>
    </row>
    <row r="507" spans="1:8" ht="46.5" customHeight="1">
      <c r="A507" s="57">
        <v>23</v>
      </c>
      <c r="B507" s="41" t="s">
        <v>30</v>
      </c>
      <c r="C507" s="24" t="s">
        <v>49</v>
      </c>
      <c r="D507" s="23">
        <f>SUM(E507+H507)</f>
        <v>150000</v>
      </c>
      <c r="E507" s="30">
        <f>SUM(F507:G507)</f>
        <v>150000</v>
      </c>
      <c r="F507" s="22">
        <v>150000</v>
      </c>
      <c r="G507" s="16">
        <v>0</v>
      </c>
      <c r="H507" s="32">
        <v>0</v>
      </c>
    </row>
    <row r="508" spans="1:8" ht="23.25" customHeight="1">
      <c r="A508" s="57"/>
      <c r="B508" s="41" t="s">
        <v>82</v>
      </c>
      <c r="C508" s="8"/>
      <c r="D508" s="17">
        <f>SUM(E508+H508)</f>
        <v>150000</v>
      </c>
      <c r="E508" s="30">
        <f>SUM(F508+G508)</f>
        <v>150000</v>
      </c>
      <c r="F508" s="16">
        <f>SUM(F507)</f>
        <v>150000</v>
      </c>
      <c r="G508" s="16">
        <f>SUM(G507)</f>
        <v>0</v>
      </c>
      <c r="H508" s="32">
        <f>SUM(H507)</f>
        <v>0</v>
      </c>
    </row>
    <row r="509" spans="1:8" ht="21.75" customHeight="1">
      <c r="A509" s="57"/>
      <c r="B509" s="42" t="s">
        <v>85</v>
      </c>
      <c r="C509" s="8"/>
      <c r="D509" s="17">
        <f>SUM(E509+H509)</f>
        <v>0</v>
      </c>
      <c r="E509" s="30">
        <f>SUM(F509+G509)</f>
        <v>0</v>
      </c>
      <c r="F509" s="30">
        <f>SUM(F510-F511)</f>
        <v>0</v>
      </c>
      <c r="G509" s="30">
        <f>SUM(G510-G511)</f>
        <v>0</v>
      </c>
      <c r="H509" s="32">
        <f>SUM(H510-H511)</f>
        <v>0</v>
      </c>
    </row>
    <row r="510" spans="1:8" ht="24.75" customHeight="1">
      <c r="A510" s="57"/>
      <c r="B510" s="42" t="s">
        <v>83</v>
      </c>
      <c r="C510" s="8"/>
      <c r="D510" s="17">
        <f>SUM(E510+H510)</f>
        <v>0</v>
      </c>
      <c r="E510" s="30">
        <f>SUM(F510+G510)</f>
        <v>0</v>
      </c>
      <c r="F510" s="30"/>
      <c r="G510" s="30"/>
      <c r="H510" s="32"/>
    </row>
    <row r="511" spans="1:8" ht="24.75" customHeight="1">
      <c r="A511" s="57"/>
      <c r="B511" s="42" t="s">
        <v>86</v>
      </c>
      <c r="C511" s="8"/>
      <c r="D511" s="17">
        <f>SUM(E511+H511)</f>
        <v>0</v>
      </c>
      <c r="E511" s="30">
        <f>SUM(F511+G511)</f>
        <v>0</v>
      </c>
      <c r="F511" s="30"/>
      <c r="G511" s="30"/>
      <c r="H511" s="32"/>
    </row>
    <row r="512" spans="1:8" ht="26.25" customHeight="1">
      <c r="A512" s="57"/>
      <c r="B512" s="45" t="s">
        <v>84</v>
      </c>
      <c r="C512" s="46"/>
      <c r="D512" s="47">
        <f>SUM(D508+D509)</f>
        <v>150000</v>
      </c>
      <c r="E512" s="48">
        <f>SUM(E508+E509)</f>
        <v>150000</v>
      </c>
      <c r="F512" s="48">
        <f>SUM(F508+F509)</f>
        <v>150000</v>
      </c>
      <c r="G512" s="48">
        <f>SUM(G508+G509)</f>
        <v>0</v>
      </c>
      <c r="H512" s="60">
        <f>SUM(H508+H509)</f>
        <v>0</v>
      </c>
    </row>
    <row r="513" spans="1:8" ht="22.5" customHeight="1">
      <c r="A513" s="57">
        <v>24</v>
      </c>
      <c r="B513" s="41" t="s">
        <v>34</v>
      </c>
      <c r="C513" s="24" t="s">
        <v>49</v>
      </c>
      <c r="D513" s="23">
        <f>SUM(E513+H513)</f>
        <v>250000</v>
      </c>
      <c r="E513" s="30">
        <f>SUM(F513:G513)</f>
        <v>100000</v>
      </c>
      <c r="F513" s="22">
        <v>100000</v>
      </c>
      <c r="G513" s="16">
        <v>0</v>
      </c>
      <c r="H513" s="32">
        <v>150000</v>
      </c>
    </row>
    <row r="514" spans="1:8" ht="22.5" customHeight="1">
      <c r="A514" s="57"/>
      <c r="B514" s="41" t="s">
        <v>82</v>
      </c>
      <c r="C514" s="8"/>
      <c r="D514" s="17">
        <f>SUM(E514+H514)</f>
        <v>250000</v>
      </c>
      <c r="E514" s="30">
        <f>SUM(F514+G514)</f>
        <v>100000</v>
      </c>
      <c r="F514" s="16">
        <f>SUM(F513)</f>
        <v>100000</v>
      </c>
      <c r="G514" s="16">
        <f>SUM(G513)</f>
        <v>0</v>
      </c>
      <c r="H514" s="32">
        <f>SUM(H513)</f>
        <v>150000</v>
      </c>
    </row>
    <row r="515" spans="1:8" ht="22.5" customHeight="1">
      <c r="A515" s="57"/>
      <c r="B515" s="42" t="s">
        <v>85</v>
      </c>
      <c r="C515" s="8"/>
      <c r="D515" s="17">
        <f>SUM(E515+H515)</f>
        <v>150000</v>
      </c>
      <c r="E515" s="30">
        <f>SUM(F515+G515)</f>
        <v>100000</v>
      </c>
      <c r="F515" s="30">
        <f>SUM(F516-F517)</f>
        <v>100000</v>
      </c>
      <c r="G515" s="30">
        <f>SUM(G516-G517)</f>
        <v>0</v>
      </c>
      <c r="H515" s="32">
        <f>SUM(H516-H517)</f>
        <v>50000</v>
      </c>
    </row>
    <row r="516" spans="1:8" ht="22.5" customHeight="1">
      <c r="A516" s="57"/>
      <c r="B516" s="42" t="s">
        <v>83</v>
      </c>
      <c r="C516" s="8"/>
      <c r="D516" s="17">
        <f>SUM(E516+H516)</f>
        <v>150000</v>
      </c>
      <c r="E516" s="30">
        <f>SUM(F516+G516)</f>
        <v>100000</v>
      </c>
      <c r="F516" s="30">
        <v>100000</v>
      </c>
      <c r="G516" s="30"/>
      <c r="H516" s="32">
        <v>50000</v>
      </c>
    </row>
    <row r="517" spans="1:8" ht="22.5" customHeight="1">
      <c r="A517" s="57"/>
      <c r="B517" s="42" t="s">
        <v>86</v>
      </c>
      <c r="C517" s="8"/>
      <c r="D517" s="17">
        <f>SUM(E517+H517)</f>
        <v>0</v>
      </c>
      <c r="E517" s="30">
        <f>SUM(F517+G517)</f>
        <v>0</v>
      </c>
      <c r="F517" s="30"/>
      <c r="G517" s="30"/>
      <c r="H517" s="32"/>
    </row>
    <row r="518" spans="1:8" ht="22.5" customHeight="1">
      <c r="A518" s="57"/>
      <c r="B518" s="45" t="s">
        <v>84</v>
      </c>
      <c r="C518" s="46"/>
      <c r="D518" s="47">
        <f>SUM(D514+D515)</f>
        <v>400000</v>
      </c>
      <c r="E518" s="48">
        <f>SUM(E514+E515)</f>
        <v>200000</v>
      </c>
      <c r="F518" s="48">
        <f>SUM(F514+F515)</f>
        <v>200000</v>
      </c>
      <c r="G518" s="48">
        <f>SUM(G514+G515)</f>
        <v>0</v>
      </c>
      <c r="H518" s="60">
        <f>SUM(H514+H515)</f>
        <v>200000</v>
      </c>
    </row>
    <row r="519" spans="1:8" ht="32.25" customHeight="1">
      <c r="A519" s="57">
        <v>25</v>
      </c>
      <c r="B519" s="41" t="s">
        <v>72</v>
      </c>
      <c r="C519" s="24" t="s">
        <v>49</v>
      </c>
      <c r="D519" s="23">
        <f>SUM(E519+H519)</f>
        <v>50000</v>
      </c>
      <c r="E519" s="30">
        <f>SUM(F519:G519)</f>
        <v>50000</v>
      </c>
      <c r="F519" s="22">
        <v>50000</v>
      </c>
      <c r="G519" s="16">
        <v>0</v>
      </c>
      <c r="H519" s="32">
        <v>0</v>
      </c>
    </row>
    <row r="520" spans="1:8" ht="26.25" customHeight="1">
      <c r="A520" s="57"/>
      <c r="B520" s="41" t="s">
        <v>82</v>
      </c>
      <c r="C520" s="8"/>
      <c r="D520" s="17">
        <f>SUM(E520+H520)</f>
        <v>50000</v>
      </c>
      <c r="E520" s="30">
        <f>SUM(F520+G520)</f>
        <v>50000</v>
      </c>
      <c r="F520" s="16">
        <f>SUM(F519)</f>
        <v>50000</v>
      </c>
      <c r="G520" s="16">
        <f>SUM(G519)</f>
        <v>0</v>
      </c>
      <c r="H520" s="32">
        <f>SUM(H519)</f>
        <v>0</v>
      </c>
    </row>
    <row r="521" spans="1:8" ht="23.25" customHeight="1">
      <c r="A521" s="57"/>
      <c r="B521" s="42" t="s">
        <v>85</v>
      </c>
      <c r="C521" s="8"/>
      <c r="D521" s="17">
        <f>SUM(E521+H521)</f>
        <v>0</v>
      </c>
      <c r="E521" s="30">
        <f>SUM(F521+G521)</f>
        <v>0</v>
      </c>
      <c r="F521" s="30">
        <f>SUM(F522-F523)</f>
        <v>0</v>
      </c>
      <c r="G521" s="30">
        <f>SUM(G522-G523)</f>
        <v>0</v>
      </c>
      <c r="H521" s="32">
        <f>SUM(H522-H523)</f>
        <v>0</v>
      </c>
    </row>
    <row r="522" spans="1:8" ht="24" customHeight="1">
      <c r="A522" s="57"/>
      <c r="B522" s="42" t="s">
        <v>83</v>
      </c>
      <c r="C522" s="8"/>
      <c r="D522" s="17">
        <f>SUM(E522+H522)</f>
        <v>0</v>
      </c>
      <c r="E522" s="30">
        <f>SUM(F522+G522)</f>
        <v>0</v>
      </c>
      <c r="F522" s="30"/>
      <c r="G522" s="30"/>
      <c r="H522" s="32"/>
    </row>
    <row r="523" spans="1:8" ht="24" customHeight="1">
      <c r="A523" s="57"/>
      <c r="B523" s="42" t="s">
        <v>86</v>
      </c>
      <c r="C523" s="8"/>
      <c r="D523" s="17">
        <f>SUM(E523+H523)</f>
        <v>0</v>
      </c>
      <c r="E523" s="30">
        <f>SUM(F523+G523)</f>
        <v>0</v>
      </c>
      <c r="F523" s="30"/>
      <c r="G523" s="30"/>
      <c r="H523" s="32"/>
    </row>
    <row r="524" spans="1:8" ht="22.5" customHeight="1">
      <c r="A524" s="57"/>
      <c r="B524" s="45" t="s">
        <v>84</v>
      </c>
      <c r="C524" s="46"/>
      <c r="D524" s="47">
        <f>SUM(D520+D521)</f>
        <v>50000</v>
      </c>
      <c r="E524" s="48">
        <f>SUM(E520+E521)</f>
        <v>50000</v>
      </c>
      <c r="F524" s="48">
        <f>SUM(F520+F521)</f>
        <v>50000</v>
      </c>
      <c r="G524" s="48">
        <f>SUM(G520+G521)</f>
        <v>0</v>
      </c>
      <c r="H524" s="60">
        <f>SUM(H520+H521)</f>
        <v>0</v>
      </c>
    </row>
    <row r="525" spans="1:8" ht="34.5" customHeight="1">
      <c r="A525" s="57">
        <v>26</v>
      </c>
      <c r="B525" s="41" t="s">
        <v>43</v>
      </c>
      <c r="C525" s="24" t="s">
        <v>49</v>
      </c>
      <c r="D525" s="23">
        <f>SUM(E525+H525)</f>
        <v>180000</v>
      </c>
      <c r="E525" s="30">
        <f>SUM(F525:G525)</f>
        <v>180000</v>
      </c>
      <c r="F525" s="22">
        <v>180000</v>
      </c>
      <c r="G525" s="16">
        <v>0</v>
      </c>
      <c r="H525" s="32">
        <v>0</v>
      </c>
    </row>
    <row r="526" spans="1:8" ht="21" customHeight="1">
      <c r="A526" s="57"/>
      <c r="B526" s="41" t="s">
        <v>82</v>
      </c>
      <c r="C526" s="8"/>
      <c r="D526" s="17">
        <f>SUM(E526+H526)</f>
        <v>180000</v>
      </c>
      <c r="E526" s="30">
        <f>SUM(F526+G526)</f>
        <v>180000</v>
      </c>
      <c r="F526" s="16">
        <f>SUM(F525)</f>
        <v>180000</v>
      </c>
      <c r="G526" s="16">
        <f>SUM(G525)</f>
        <v>0</v>
      </c>
      <c r="H526" s="32">
        <f>SUM(H525)</f>
        <v>0</v>
      </c>
    </row>
    <row r="527" spans="1:8" ht="20.25" customHeight="1">
      <c r="A527" s="57"/>
      <c r="B527" s="42" t="s">
        <v>85</v>
      </c>
      <c r="C527" s="8"/>
      <c r="D527" s="17">
        <f>SUM(E527+H527)</f>
        <v>0</v>
      </c>
      <c r="E527" s="30">
        <f>SUM(F527+G527)</f>
        <v>0</v>
      </c>
      <c r="F527" s="30">
        <f>SUM(F528-F529)</f>
        <v>0</v>
      </c>
      <c r="G527" s="30">
        <f>SUM(G528-G529)</f>
        <v>0</v>
      </c>
      <c r="H527" s="32">
        <f>SUM(H528-H529)</f>
        <v>0</v>
      </c>
    </row>
    <row r="528" spans="1:8" ht="22.5" customHeight="1">
      <c r="A528" s="57"/>
      <c r="B528" s="42" t="s">
        <v>83</v>
      </c>
      <c r="C528" s="8"/>
      <c r="D528" s="17">
        <f>SUM(E528+H528)</f>
        <v>0</v>
      </c>
      <c r="E528" s="30">
        <f>SUM(F528+G528)</f>
        <v>0</v>
      </c>
      <c r="F528" s="30"/>
      <c r="G528" s="30"/>
      <c r="H528" s="32"/>
    </row>
    <row r="529" spans="1:8" ht="20.25" customHeight="1">
      <c r="A529" s="57"/>
      <c r="B529" s="42" t="s">
        <v>86</v>
      </c>
      <c r="C529" s="8"/>
      <c r="D529" s="17">
        <f>SUM(E529+H529)</f>
        <v>0</v>
      </c>
      <c r="E529" s="30">
        <f>SUM(F529+G529)</f>
        <v>0</v>
      </c>
      <c r="F529" s="30"/>
      <c r="G529" s="30"/>
      <c r="H529" s="32"/>
    </row>
    <row r="530" spans="1:8" ht="23.25" customHeight="1">
      <c r="A530" s="57"/>
      <c r="B530" s="45" t="s">
        <v>84</v>
      </c>
      <c r="C530" s="46"/>
      <c r="D530" s="47">
        <f>SUM(D526+D527)</f>
        <v>180000</v>
      </c>
      <c r="E530" s="48">
        <f>SUM(E526+E527)</f>
        <v>180000</v>
      </c>
      <c r="F530" s="48">
        <f>SUM(F526+F527)</f>
        <v>180000</v>
      </c>
      <c r="G530" s="48">
        <f>SUM(G526+G527)</f>
        <v>0</v>
      </c>
      <c r="H530" s="60">
        <f>SUM(H526+H527)</f>
        <v>0</v>
      </c>
    </row>
    <row r="531" spans="1:8" ht="51.75" customHeight="1">
      <c r="A531" s="57">
        <v>27</v>
      </c>
      <c r="B531" s="41" t="s">
        <v>165</v>
      </c>
      <c r="C531" s="24" t="s">
        <v>49</v>
      </c>
      <c r="D531" s="23">
        <f>SUM(E531+H531)</f>
        <v>200000</v>
      </c>
      <c r="E531" s="30">
        <f>SUM(F531:G531)</f>
        <v>200000</v>
      </c>
      <c r="F531" s="22">
        <v>200000</v>
      </c>
      <c r="G531" s="16">
        <v>0</v>
      </c>
      <c r="H531" s="32">
        <v>0</v>
      </c>
    </row>
    <row r="532" spans="1:8" ht="22.5" customHeight="1">
      <c r="A532" s="57"/>
      <c r="B532" s="41" t="s">
        <v>82</v>
      </c>
      <c r="C532" s="8"/>
      <c r="D532" s="17">
        <f>SUM(E532+H532)</f>
        <v>200000</v>
      </c>
      <c r="E532" s="30">
        <f>SUM(F532+G532)</f>
        <v>200000</v>
      </c>
      <c r="F532" s="16">
        <f>SUM(F531)</f>
        <v>200000</v>
      </c>
      <c r="G532" s="16">
        <f>SUM(G531)</f>
        <v>0</v>
      </c>
      <c r="H532" s="32">
        <f>SUM(H531)</f>
        <v>0</v>
      </c>
    </row>
    <row r="533" spans="1:8" ht="18.75" customHeight="1">
      <c r="A533" s="57"/>
      <c r="B533" s="42" t="s">
        <v>85</v>
      </c>
      <c r="C533" s="8"/>
      <c r="D533" s="17">
        <f>SUM(E533+H533)</f>
        <v>100000</v>
      </c>
      <c r="E533" s="30">
        <f>SUM(F533+G533)</f>
        <v>-100000</v>
      </c>
      <c r="F533" s="30">
        <f>SUM(F534-F535)</f>
        <v>-100000</v>
      </c>
      <c r="G533" s="30">
        <f>SUM(G534-G535)</f>
        <v>0</v>
      </c>
      <c r="H533" s="32">
        <f>SUM(H534-H535)</f>
        <v>200000</v>
      </c>
    </row>
    <row r="534" spans="1:8" ht="19.5" customHeight="1">
      <c r="A534" s="57"/>
      <c r="B534" s="42" t="s">
        <v>83</v>
      </c>
      <c r="C534" s="8"/>
      <c r="D534" s="17">
        <f>SUM(E534+H534)</f>
        <v>200000</v>
      </c>
      <c r="E534" s="30">
        <f>SUM(F534+G534)</f>
        <v>0</v>
      </c>
      <c r="F534" s="30"/>
      <c r="G534" s="30"/>
      <c r="H534" s="32">
        <v>200000</v>
      </c>
    </row>
    <row r="535" spans="1:8" ht="22.5" customHeight="1">
      <c r="A535" s="57"/>
      <c r="B535" s="42" t="s">
        <v>86</v>
      </c>
      <c r="C535" s="8"/>
      <c r="D535" s="17">
        <f>SUM(E535+H535)</f>
        <v>100000</v>
      </c>
      <c r="E535" s="30">
        <f>SUM(F535+G535)</f>
        <v>100000</v>
      </c>
      <c r="F535" s="30">
        <v>100000</v>
      </c>
      <c r="G535" s="30"/>
      <c r="H535" s="32"/>
    </row>
    <row r="536" spans="1:8" ht="24.75" customHeight="1">
      <c r="A536" s="57"/>
      <c r="B536" s="45" t="s">
        <v>84</v>
      </c>
      <c r="C536" s="46"/>
      <c r="D536" s="47">
        <f>SUM(D532+D533)</f>
        <v>300000</v>
      </c>
      <c r="E536" s="48">
        <f>SUM(E532+E533)</f>
        <v>100000</v>
      </c>
      <c r="F536" s="48">
        <f>SUM(F532+F533)</f>
        <v>100000</v>
      </c>
      <c r="G536" s="48">
        <f>SUM(G532+G533)</f>
        <v>0</v>
      </c>
      <c r="H536" s="60">
        <f>SUM(H532+H533)</f>
        <v>200000</v>
      </c>
    </row>
    <row r="537" spans="1:8" ht="51.75" customHeight="1">
      <c r="A537" s="57">
        <v>28</v>
      </c>
      <c r="B537" s="41" t="s">
        <v>63</v>
      </c>
      <c r="C537" s="8" t="s">
        <v>50</v>
      </c>
      <c r="D537" s="23">
        <f>SUM(E537+H537)</f>
        <v>50000</v>
      </c>
      <c r="E537" s="30">
        <f>SUM(F537:G537)</f>
        <v>50000</v>
      </c>
      <c r="F537" s="22">
        <v>50000</v>
      </c>
      <c r="G537" s="16">
        <v>0</v>
      </c>
      <c r="H537" s="32">
        <v>0</v>
      </c>
    </row>
    <row r="538" spans="1:8" ht="25.5" customHeight="1">
      <c r="A538" s="57"/>
      <c r="B538" s="41" t="s">
        <v>82</v>
      </c>
      <c r="C538" s="8"/>
      <c r="D538" s="17">
        <f>SUM(E538+H538)</f>
        <v>50000</v>
      </c>
      <c r="E538" s="30">
        <f>SUM(F538+G538)</f>
        <v>50000</v>
      </c>
      <c r="F538" s="16">
        <f>SUM(F537)</f>
        <v>50000</v>
      </c>
      <c r="G538" s="16">
        <f>SUM(G537)</f>
        <v>0</v>
      </c>
      <c r="H538" s="32">
        <f>SUM(H537)</f>
        <v>0</v>
      </c>
    </row>
    <row r="539" spans="1:8" ht="24.75" customHeight="1">
      <c r="A539" s="57"/>
      <c r="B539" s="42" t="s">
        <v>85</v>
      </c>
      <c r="C539" s="8"/>
      <c r="D539" s="17">
        <f>SUM(E539+H539)</f>
        <v>0</v>
      </c>
      <c r="E539" s="30">
        <f>SUM(F539+G539)</f>
        <v>0</v>
      </c>
      <c r="F539" s="30">
        <f>SUM(F540-F541)</f>
        <v>0</v>
      </c>
      <c r="G539" s="30">
        <f>SUM(G540-G541)</f>
        <v>0</v>
      </c>
      <c r="H539" s="32">
        <f>SUM(H540-H541)</f>
        <v>0</v>
      </c>
    </row>
    <row r="540" spans="1:8" ht="18" customHeight="1">
      <c r="A540" s="57"/>
      <c r="B540" s="42" t="s">
        <v>83</v>
      </c>
      <c r="C540" s="8"/>
      <c r="D540" s="17">
        <f>SUM(E540+H540)</f>
        <v>0</v>
      </c>
      <c r="E540" s="30">
        <f>SUM(F540+G540)</f>
        <v>0</v>
      </c>
      <c r="F540" s="30"/>
      <c r="G540" s="30"/>
      <c r="H540" s="32"/>
    </row>
    <row r="541" spans="1:8" ht="21" customHeight="1">
      <c r="A541" s="57"/>
      <c r="B541" s="42" t="s">
        <v>86</v>
      </c>
      <c r="C541" s="8"/>
      <c r="D541" s="17">
        <f>SUM(E541+H541)</f>
        <v>0</v>
      </c>
      <c r="E541" s="30">
        <f>SUM(F541+G541)</f>
        <v>0</v>
      </c>
      <c r="F541" s="30"/>
      <c r="G541" s="30"/>
      <c r="H541" s="32"/>
    </row>
    <row r="542" spans="1:8" ht="27" customHeight="1">
      <c r="A542" s="57"/>
      <c r="B542" s="45" t="s">
        <v>84</v>
      </c>
      <c r="C542" s="46"/>
      <c r="D542" s="47">
        <f>SUM(D538+D539)</f>
        <v>50000</v>
      </c>
      <c r="E542" s="48">
        <f>SUM(E538+E539)</f>
        <v>50000</v>
      </c>
      <c r="F542" s="48">
        <f>SUM(F538+F539)</f>
        <v>50000</v>
      </c>
      <c r="G542" s="48">
        <f>SUM(G538+G539)</f>
        <v>0</v>
      </c>
      <c r="H542" s="60">
        <f>SUM(H538+H539)</f>
        <v>0</v>
      </c>
    </row>
    <row r="543" spans="1:8" ht="69" customHeight="1">
      <c r="A543" s="57">
        <v>29</v>
      </c>
      <c r="B543" s="41" t="s">
        <v>21</v>
      </c>
      <c r="C543" s="8" t="s">
        <v>50</v>
      </c>
      <c r="D543" s="23">
        <f>SUM(E543+H543)</f>
        <v>100000</v>
      </c>
      <c r="E543" s="30">
        <f>SUM(F543:G543)</f>
        <v>100000</v>
      </c>
      <c r="F543" s="16">
        <v>100000</v>
      </c>
      <c r="G543" s="16">
        <v>0</v>
      </c>
      <c r="H543" s="32">
        <v>0</v>
      </c>
    </row>
    <row r="544" spans="1:8" ht="27" customHeight="1">
      <c r="A544" s="57"/>
      <c r="B544" s="41" t="s">
        <v>82</v>
      </c>
      <c r="C544" s="8"/>
      <c r="D544" s="17">
        <f>SUM(E544+H544)</f>
        <v>100000</v>
      </c>
      <c r="E544" s="30">
        <f>SUM(F544+G544)</f>
        <v>100000</v>
      </c>
      <c r="F544" s="16">
        <f>SUM(F543)</f>
        <v>100000</v>
      </c>
      <c r="G544" s="16">
        <f>SUM(G543)</f>
        <v>0</v>
      </c>
      <c r="H544" s="32">
        <f>SUM(H543)</f>
        <v>0</v>
      </c>
    </row>
    <row r="545" spans="1:8" ht="19.5" customHeight="1">
      <c r="A545" s="57"/>
      <c r="B545" s="42" t="s">
        <v>85</v>
      </c>
      <c r="C545" s="8"/>
      <c r="D545" s="17">
        <f>SUM(E545+H545)</f>
        <v>-50000</v>
      </c>
      <c r="E545" s="30">
        <f>SUM(F545+G545)</f>
        <v>-50000</v>
      </c>
      <c r="F545" s="30">
        <f>SUM(F546-F547)</f>
        <v>-50000</v>
      </c>
      <c r="G545" s="30">
        <f>SUM(G546-G547)</f>
        <v>0</v>
      </c>
      <c r="H545" s="32">
        <f>SUM(H546-H547)</f>
        <v>0</v>
      </c>
    </row>
    <row r="546" spans="1:8" ht="23.25" customHeight="1">
      <c r="A546" s="57"/>
      <c r="B546" s="42" t="s">
        <v>83</v>
      </c>
      <c r="C546" s="8"/>
      <c r="D546" s="17">
        <f>SUM(E546+H546)</f>
        <v>0</v>
      </c>
      <c r="E546" s="30">
        <f>SUM(F546+G546)</f>
        <v>0</v>
      </c>
      <c r="F546" s="30"/>
      <c r="G546" s="30"/>
      <c r="H546" s="32"/>
    </row>
    <row r="547" spans="1:8" ht="21" customHeight="1">
      <c r="A547" s="57"/>
      <c r="B547" s="42" t="s">
        <v>86</v>
      </c>
      <c r="C547" s="8"/>
      <c r="D547" s="17">
        <f>SUM(E547+H547)</f>
        <v>50000</v>
      </c>
      <c r="E547" s="30">
        <f>SUM(F547+G547)</f>
        <v>50000</v>
      </c>
      <c r="F547" s="30">
        <v>50000</v>
      </c>
      <c r="G547" s="30"/>
      <c r="H547" s="32"/>
    </row>
    <row r="548" spans="1:8" ht="26.25" customHeight="1">
      <c r="A548" s="57"/>
      <c r="B548" s="45" t="s">
        <v>84</v>
      </c>
      <c r="C548" s="46"/>
      <c r="D548" s="47">
        <f>SUM(D544+D545)</f>
        <v>50000</v>
      </c>
      <c r="E548" s="48">
        <f>SUM(E544+E545)</f>
        <v>50000</v>
      </c>
      <c r="F548" s="48">
        <f>SUM(F544+F545)</f>
        <v>50000</v>
      </c>
      <c r="G548" s="48">
        <f>SUM(G544+G545)</f>
        <v>0</v>
      </c>
      <c r="H548" s="60">
        <f>SUM(H544+H545)</f>
        <v>0</v>
      </c>
    </row>
    <row r="549" spans="1:8" ht="135" customHeight="1">
      <c r="A549" s="57">
        <v>30</v>
      </c>
      <c r="B549" s="41" t="s">
        <v>22</v>
      </c>
      <c r="C549" s="8" t="s">
        <v>50</v>
      </c>
      <c r="D549" s="23">
        <f>SUM(E549+H549)</f>
        <v>50000</v>
      </c>
      <c r="E549" s="30">
        <f>SUM(F549:G549)</f>
        <v>50000</v>
      </c>
      <c r="F549" s="16">
        <v>50000</v>
      </c>
      <c r="G549" s="16">
        <v>0</v>
      </c>
      <c r="H549" s="32">
        <v>0</v>
      </c>
    </row>
    <row r="550" spans="1:8" ht="30" customHeight="1">
      <c r="A550" s="57"/>
      <c r="B550" s="41" t="s">
        <v>82</v>
      </c>
      <c r="C550" s="8"/>
      <c r="D550" s="17">
        <f>SUM(E550+H550)</f>
        <v>50000</v>
      </c>
      <c r="E550" s="30">
        <f>SUM(F550+G550)</f>
        <v>50000</v>
      </c>
      <c r="F550" s="16">
        <f>SUM(F549)</f>
        <v>50000</v>
      </c>
      <c r="G550" s="16">
        <f>SUM(G549)</f>
        <v>0</v>
      </c>
      <c r="H550" s="32">
        <f>SUM(H549)</f>
        <v>0</v>
      </c>
    </row>
    <row r="551" spans="1:8" ht="24" customHeight="1">
      <c r="A551" s="57"/>
      <c r="B551" s="42" t="s">
        <v>85</v>
      </c>
      <c r="C551" s="8"/>
      <c r="D551" s="17">
        <f>SUM(E551+H551)</f>
        <v>-20000</v>
      </c>
      <c r="E551" s="30">
        <f>SUM(F551+G551)</f>
        <v>-20000</v>
      </c>
      <c r="F551" s="30">
        <f>SUM(F552-F553)</f>
        <v>-20000</v>
      </c>
      <c r="G551" s="30">
        <f>SUM(G552-G553)</f>
        <v>0</v>
      </c>
      <c r="H551" s="32">
        <f>SUM(H552-H553)</f>
        <v>0</v>
      </c>
    </row>
    <row r="552" spans="1:8" ht="19.5" customHeight="1">
      <c r="A552" s="57"/>
      <c r="B552" s="42" t="s">
        <v>83</v>
      </c>
      <c r="C552" s="8"/>
      <c r="D552" s="17">
        <f>SUM(E552+H552)</f>
        <v>0</v>
      </c>
      <c r="E552" s="30">
        <f>SUM(F552+G552)</f>
        <v>0</v>
      </c>
      <c r="F552" s="30"/>
      <c r="G552" s="30"/>
      <c r="H552" s="32"/>
    </row>
    <row r="553" spans="1:8" ht="19.5" customHeight="1">
      <c r="A553" s="57"/>
      <c r="B553" s="42" t="s">
        <v>86</v>
      </c>
      <c r="C553" s="8"/>
      <c r="D553" s="17">
        <f>SUM(E553+H553)</f>
        <v>20000</v>
      </c>
      <c r="E553" s="30">
        <f>SUM(F553+G553)</f>
        <v>20000</v>
      </c>
      <c r="F553" s="30">
        <v>20000</v>
      </c>
      <c r="G553" s="30"/>
      <c r="H553" s="32"/>
    </row>
    <row r="554" spans="1:8" ht="31.5" customHeight="1">
      <c r="A554" s="57"/>
      <c r="B554" s="45" t="s">
        <v>84</v>
      </c>
      <c r="C554" s="46"/>
      <c r="D554" s="47">
        <f>SUM(D550+D551)</f>
        <v>30000</v>
      </c>
      <c r="E554" s="48">
        <f>SUM(E550+E551)</f>
        <v>30000</v>
      </c>
      <c r="F554" s="48">
        <f>SUM(F550+F551)</f>
        <v>30000</v>
      </c>
      <c r="G554" s="48">
        <f>SUM(G550+G551)</f>
        <v>0</v>
      </c>
      <c r="H554" s="60">
        <f>SUM(H550+H551)</f>
        <v>0</v>
      </c>
    </row>
    <row r="555" spans="1:8" ht="24" customHeight="1">
      <c r="A555" s="57">
        <v>31</v>
      </c>
      <c r="B555" s="41" t="s">
        <v>13</v>
      </c>
      <c r="C555" s="8" t="s">
        <v>50</v>
      </c>
      <c r="D555" s="23">
        <f>SUM(E555+H555)</f>
        <v>100000</v>
      </c>
      <c r="E555" s="30">
        <f>SUM(F555:G555)</f>
        <v>100000</v>
      </c>
      <c r="F555" s="16">
        <v>100000</v>
      </c>
      <c r="G555" s="16">
        <v>0</v>
      </c>
      <c r="H555" s="32">
        <v>0</v>
      </c>
    </row>
    <row r="556" spans="1:8" ht="24" customHeight="1">
      <c r="A556" s="57"/>
      <c r="B556" s="41" t="s">
        <v>82</v>
      </c>
      <c r="C556" s="8"/>
      <c r="D556" s="17">
        <f>SUM(E556+H556)</f>
        <v>100000</v>
      </c>
      <c r="E556" s="30">
        <f>SUM(F556+G556)</f>
        <v>100000</v>
      </c>
      <c r="F556" s="16">
        <f>SUM(F555)</f>
        <v>100000</v>
      </c>
      <c r="G556" s="16">
        <f>SUM(G555)</f>
        <v>0</v>
      </c>
      <c r="H556" s="32">
        <f>SUM(H555)</f>
        <v>0</v>
      </c>
    </row>
    <row r="557" spans="1:8" ht="24" customHeight="1">
      <c r="A557" s="57"/>
      <c r="B557" s="42" t="s">
        <v>85</v>
      </c>
      <c r="C557" s="8"/>
      <c r="D557" s="17">
        <f>SUM(E557+H557)</f>
        <v>0</v>
      </c>
      <c r="E557" s="30">
        <f>SUM(F557+G557)</f>
        <v>0</v>
      </c>
      <c r="F557" s="30">
        <f>SUM(F558-F559)</f>
        <v>0</v>
      </c>
      <c r="G557" s="30">
        <f>SUM(G558-G559)</f>
        <v>0</v>
      </c>
      <c r="H557" s="32">
        <f>SUM(H558-H559)</f>
        <v>0</v>
      </c>
    </row>
    <row r="558" spans="1:8" ht="24" customHeight="1">
      <c r="A558" s="57"/>
      <c r="B558" s="42" t="s">
        <v>83</v>
      </c>
      <c r="C558" s="8"/>
      <c r="D558" s="17">
        <f>SUM(E558+H558)</f>
        <v>0</v>
      </c>
      <c r="E558" s="30">
        <f>SUM(F558+G558)</f>
        <v>0</v>
      </c>
      <c r="F558" s="30"/>
      <c r="G558" s="30"/>
      <c r="H558" s="32"/>
    </row>
    <row r="559" spans="1:8" ht="24" customHeight="1">
      <c r="A559" s="57"/>
      <c r="B559" s="42" t="s">
        <v>86</v>
      </c>
      <c r="C559" s="8"/>
      <c r="D559" s="17">
        <f>SUM(E559+H559)</f>
        <v>0</v>
      </c>
      <c r="E559" s="30">
        <f>SUM(F559+G559)</f>
        <v>0</v>
      </c>
      <c r="F559" s="30"/>
      <c r="G559" s="30"/>
      <c r="H559" s="32"/>
    </row>
    <row r="560" spans="1:8" ht="24" customHeight="1">
      <c r="A560" s="57"/>
      <c r="B560" s="45" t="s">
        <v>84</v>
      </c>
      <c r="C560" s="46"/>
      <c r="D560" s="47">
        <f>SUM(D556+D557)</f>
        <v>100000</v>
      </c>
      <c r="E560" s="48">
        <f>SUM(E556+E557)</f>
        <v>100000</v>
      </c>
      <c r="F560" s="48">
        <f>SUM(F556+F557)</f>
        <v>100000</v>
      </c>
      <c r="G560" s="48">
        <f>SUM(G556+G557)</f>
        <v>0</v>
      </c>
      <c r="H560" s="60">
        <f>SUM(H556+H557)</f>
        <v>0</v>
      </c>
    </row>
    <row r="561" spans="1:8" ht="49.5" customHeight="1">
      <c r="A561" s="57">
        <v>32</v>
      </c>
      <c r="B561" s="41" t="s">
        <v>80</v>
      </c>
      <c r="C561" s="8" t="s">
        <v>58</v>
      </c>
      <c r="D561" s="23">
        <f>SUM(E561+H561)</f>
        <v>120000</v>
      </c>
      <c r="E561" s="30">
        <f>SUM(F561:G561)</f>
        <v>120000</v>
      </c>
      <c r="F561" s="16">
        <v>120000</v>
      </c>
      <c r="G561" s="16">
        <v>0</v>
      </c>
      <c r="H561" s="32">
        <v>0</v>
      </c>
    </row>
    <row r="562" spans="1:8" ht="19.5" customHeight="1">
      <c r="A562" s="57"/>
      <c r="B562" s="41" t="s">
        <v>82</v>
      </c>
      <c r="C562" s="8"/>
      <c r="D562" s="17">
        <f>SUM(E562+H562)</f>
        <v>120000</v>
      </c>
      <c r="E562" s="30">
        <f>SUM(F562+G562)</f>
        <v>120000</v>
      </c>
      <c r="F562" s="16">
        <f>SUM(F561)</f>
        <v>120000</v>
      </c>
      <c r="G562" s="16">
        <f>SUM(G561)</f>
        <v>0</v>
      </c>
      <c r="H562" s="32">
        <f>SUM(H561)</f>
        <v>0</v>
      </c>
    </row>
    <row r="563" spans="1:8" ht="19.5" customHeight="1">
      <c r="A563" s="57"/>
      <c r="B563" s="42" t="s">
        <v>85</v>
      </c>
      <c r="C563" s="8"/>
      <c r="D563" s="17">
        <f>SUM(E563+H563)</f>
        <v>0</v>
      </c>
      <c r="E563" s="30">
        <f>SUM(F563+G563)</f>
        <v>0</v>
      </c>
      <c r="F563" s="30">
        <f>SUM(F564-F565)</f>
        <v>0</v>
      </c>
      <c r="G563" s="30">
        <f>SUM(G564-G565)</f>
        <v>0</v>
      </c>
      <c r="H563" s="32">
        <f>SUM(H564-H565)</f>
        <v>0</v>
      </c>
    </row>
    <row r="564" spans="1:8" ht="18" customHeight="1">
      <c r="A564" s="57"/>
      <c r="B564" s="42" t="s">
        <v>83</v>
      </c>
      <c r="C564" s="8"/>
      <c r="D564" s="17">
        <f>SUM(E564+H564)</f>
        <v>0</v>
      </c>
      <c r="E564" s="30">
        <f>SUM(F564+G564)</f>
        <v>0</v>
      </c>
      <c r="F564" s="30"/>
      <c r="G564" s="30"/>
      <c r="H564" s="32"/>
    </row>
    <row r="565" spans="1:8" ht="24.75" customHeight="1">
      <c r="A565" s="57"/>
      <c r="B565" s="42" t="s">
        <v>86</v>
      </c>
      <c r="C565" s="8"/>
      <c r="D565" s="17">
        <f>SUM(E565+H565)</f>
        <v>0</v>
      </c>
      <c r="E565" s="30">
        <f>SUM(F565+G565)</f>
        <v>0</v>
      </c>
      <c r="F565" s="30"/>
      <c r="G565" s="30"/>
      <c r="H565" s="32"/>
    </row>
    <row r="566" spans="1:8" ht="19.5" customHeight="1">
      <c r="A566" s="57"/>
      <c r="B566" s="45" t="s">
        <v>84</v>
      </c>
      <c r="C566" s="46"/>
      <c r="D566" s="47">
        <f>SUM(D562+D563)</f>
        <v>120000</v>
      </c>
      <c r="E566" s="48">
        <f>SUM(E562+E563)</f>
        <v>120000</v>
      </c>
      <c r="F566" s="48">
        <f>SUM(F562+F563)</f>
        <v>120000</v>
      </c>
      <c r="G566" s="48">
        <f>SUM(G562+G563)</f>
        <v>0</v>
      </c>
      <c r="H566" s="60">
        <f>SUM(H562+H563)</f>
        <v>0</v>
      </c>
    </row>
    <row r="567" spans="1:8" ht="47.25">
      <c r="A567" s="57">
        <v>33</v>
      </c>
      <c r="B567" s="44" t="s">
        <v>71</v>
      </c>
      <c r="C567" s="8" t="s">
        <v>59</v>
      </c>
      <c r="D567" s="23">
        <f>SUM(E567+H567)</f>
        <v>200000</v>
      </c>
      <c r="E567" s="30">
        <f>SUM(F567:G567)</f>
        <v>200000</v>
      </c>
      <c r="F567" s="16">
        <v>200000</v>
      </c>
      <c r="G567" s="16">
        <v>0</v>
      </c>
      <c r="H567" s="32">
        <v>0</v>
      </c>
    </row>
    <row r="568" spans="1:8" ht="15.75">
      <c r="A568" s="57"/>
      <c r="B568" s="41" t="s">
        <v>82</v>
      </c>
      <c r="C568" s="8"/>
      <c r="D568" s="17">
        <f>SUM(E568+H568)</f>
        <v>200000</v>
      </c>
      <c r="E568" s="30">
        <f>SUM(F568+G568)</f>
        <v>200000</v>
      </c>
      <c r="F568" s="16">
        <f>SUM(F567)</f>
        <v>200000</v>
      </c>
      <c r="G568" s="16">
        <f>SUM(G567)</f>
        <v>0</v>
      </c>
      <c r="H568" s="32">
        <f>SUM(H567)</f>
        <v>0</v>
      </c>
    </row>
    <row r="569" spans="1:8" ht="15.75">
      <c r="A569" s="57"/>
      <c r="B569" s="42" t="s">
        <v>85</v>
      </c>
      <c r="C569" s="8"/>
      <c r="D569" s="17">
        <f>SUM(E569+H569)</f>
        <v>200000</v>
      </c>
      <c r="E569" s="30">
        <f>SUM(F569+G569)</f>
        <v>0</v>
      </c>
      <c r="F569" s="30">
        <f>SUM(F570-F571)</f>
        <v>0</v>
      </c>
      <c r="G569" s="30">
        <f>SUM(G570-G571)</f>
        <v>0</v>
      </c>
      <c r="H569" s="32">
        <f>SUM(H570-H571)</f>
        <v>200000</v>
      </c>
    </row>
    <row r="570" spans="1:8" ht="15.75">
      <c r="A570" s="57"/>
      <c r="B570" s="42" t="s">
        <v>83</v>
      </c>
      <c r="C570" s="8"/>
      <c r="D570" s="17">
        <f>SUM(E570+H570)</f>
        <v>200000</v>
      </c>
      <c r="E570" s="30">
        <f>SUM(F570+G570)</f>
        <v>0</v>
      </c>
      <c r="F570" s="30"/>
      <c r="G570" s="30"/>
      <c r="H570" s="32">
        <v>200000</v>
      </c>
    </row>
    <row r="571" spans="1:8" ht="15.75">
      <c r="A571" s="57"/>
      <c r="B571" s="42" t="s">
        <v>86</v>
      </c>
      <c r="C571" s="8"/>
      <c r="D571" s="17">
        <f>SUM(E571+H571)</f>
        <v>0</v>
      </c>
      <c r="E571" s="30">
        <f>SUM(F571+G571)</f>
        <v>0</v>
      </c>
      <c r="F571" s="30"/>
      <c r="G571" s="30"/>
      <c r="H571" s="32"/>
    </row>
    <row r="572" spans="1:8" ht="15.75">
      <c r="A572" s="57"/>
      <c r="B572" s="45" t="s">
        <v>84</v>
      </c>
      <c r="C572" s="46"/>
      <c r="D572" s="47">
        <f>SUM(D568+D569)</f>
        <v>400000</v>
      </c>
      <c r="E572" s="48">
        <f>SUM(E568+E569)</f>
        <v>200000</v>
      </c>
      <c r="F572" s="48">
        <f>SUM(F568+F569)</f>
        <v>200000</v>
      </c>
      <c r="G572" s="48">
        <f>SUM(G568+G569)</f>
        <v>0</v>
      </c>
      <c r="H572" s="60">
        <f>SUM(H568+H569)</f>
        <v>200000</v>
      </c>
    </row>
    <row r="573" spans="1:8" ht="51.75" customHeight="1">
      <c r="A573" s="57">
        <v>34</v>
      </c>
      <c r="B573" s="44" t="s">
        <v>64</v>
      </c>
      <c r="C573" s="8" t="s">
        <v>60</v>
      </c>
      <c r="D573" s="23">
        <f>SUM(E573+H573)</f>
        <v>110000</v>
      </c>
      <c r="E573" s="30">
        <f>SUM(F573:G573)</f>
        <v>110000</v>
      </c>
      <c r="F573" s="16">
        <v>110000</v>
      </c>
      <c r="G573" s="16">
        <v>0</v>
      </c>
      <c r="H573" s="32">
        <v>0</v>
      </c>
    </row>
    <row r="574" spans="1:8" ht="15.75">
      <c r="A574" s="57"/>
      <c r="B574" s="41" t="s">
        <v>82</v>
      </c>
      <c r="C574" s="8"/>
      <c r="D574" s="17">
        <f>SUM(E574+H574)</f>
        <v>110000</v>
      </c>
      <c r="E574" s="30">
        <f>SUM(F574+G574)</f>
        <v>110000</v>
      </c>
      <c r="F574" s="16">
        <f>SUM(F573)</f>
        <v>110000</v>
      </c>
      <c r="G574" s="16">
        <f>SUM(G573)</f>
        <v>0</v>
      </c>
      <c r="H574" s="32">
        <f>SUM(H573)</f>
        <v>0</v>
      </c>
    </row>
    <row r="575" spans="1:8" ht="15.75">
      <c r="A575" s="57"/>
      <c r="B575" s="42" t="s">
        <v>85</v>
      </c>
      <c r="C575" s="8"/>
      <c r="D575" s="17">
        <f>SUM(E575+H575)</f>
        <v>0</v>
      </c>
      <c r="E575" s="30">
        <f>SUM(F575+G575)</f>
        <v>0</v>
      </c>
      <c r="F575" s="30">
        <f>SUM(F576-F577)</f>
        <v>0</v>
      </c>
      <c r="G575" s="30">
        <f>SUM(G576-G577)</f>
        <v>0</v>
      </c>
      <c r="H575" s="32">
        <f>SUM(H576-H577)</f>
        <v>0</v>
      </c>
    </row>
    <row r="576" spans="1:8" ht="15.75">
      <c r="A576" s="57"/>
      <c r="B576" s="42" t="s">
        <v>83</v>
      </c>
      <c r="C576" s="8"/>
      <c r="D576" s="17">
        <f>SUM(E576+H576)</f>
        <v>0</v>
      </c>
      <c r="E576" s="30">
        <f>SUM(F576+G576)</f>
        <v>0</v>
      </c>
      <c r="F576" s="30"/>
      <c r="G576" s="30"/>
      <c r="H576" s="32"/>
    </row>
    <row r="577" spans="1:8" ht="15.75">
      <c r="A577" s="57"/>
      <c r="B577" s="42" t="s">
        <v>86</v>
      </c>
      <c r="C577" s="8"/>
      <c r="D577" s="17">
        <f>SUM(E577+H577)</f>
        <v>0</v>
      </c>
      <c r="E577" s="30">
        <f>SUM(F577+G577)</f>
        <v>0</v>
      </c>
      <c r="F577" s="30"/>
      <c r="G577" s="30"/>
      <c r="H577" s="32"/>
    </row>
    <row r="578" spans="1:8" ht="15.75">
      <c r="A578" s="57"/>
      <c r="B578" s="45" t="s">
        <v>84</v>
      </c>
      <c r="C578" s="46"/>
      <c r="D578" s="47">
        <f>SUM(D574+D575)</f>
        <v>110000</v>
      </c>
      <c r="E578" s="48">
        <f>SUM(E574+E575)</f>
        <v>110000</v>
      </c>
      <c r="F578" s="48">
        <f>SUM(F574+F575)</f>
        <v>110000</v>
      </c>
      <c r="G578" s="48">
        <f>SUM(G574+G575)</f>
        <v>0</v>
      </c>
      <c r="H578" s="60">
        <f>SUM(H574+H575)</f>
        <v>0</v>
      </c>
    </row>
    <row r="579" spans="1:8" ht="38.25" customHeight="1">
      <c r="A579" s="57">
        <v>35</v>
      </c>
      <c r="B579" s="44" t="s">
        <v>122</v>
      </c>
      <c r="C579" s="8" t="s">
        <v>53</v>
      </c>
      <c r="D579" s="23">
        <f>SUM(E579+H579)</f>
        <v>150000</v>
      </c>
      <c r="E579" s="30">
        <f>SUM(F579:G579)</f>
        <v>150000</v>
      </c>
      <c r="F579" s="16">
        <v>150000</v>
      </c>
      <c r="G579" s="16">
        <v>0</v>
      </c>
      <c r="H579" s="32">
        <v>0</v>
      </c>
    </row>
    <row r="580" spans="1:8" ht="21.75" customHeight="1">
      <c r="A580" s="57"/>
      <c r="B580" s="41" t="s">
        <v>82</v>
      </c>
      <c r="C580" s="8"/>
      <c r="D580" s="17">
        <f>SUM(E580+H580)</f>
        <v>150000</v>
      </c>
      <c r="E580" s="30">
        <f>SUM(F580+G580)</f>
        <v>150000</v>
      </c>
      <c r="F580" s="16">
        <f>SUM(F579)</f>
        <v>150000</v>
      </c>
      <c r="G580" s="16">
        <f>SUM(G579)</f>
        <v>0</v>
      </c>
      <c r="H580" s="32">
        <f>SUM(H579)</f>
        <v>0</v>
      </c>
    </row>
    <row r="581" spans="1:8" ht="18" customHeight="1">
      <c r="A581" s="57"/>
      <c r="B581" s="42" t="s">
        <v>85</v>
      </c>
      <c r="C581" s="8"/>
      <c r="D581" s="17">
        <f>SUM(E581+H581)</f>
        <v>27000</v>
      </c>
      <c r="E581" s="30">
        <f>SUM(F581+G581)</f>
        <v>27000</v>
      </c>
      <c r="F581" s="30">
        <f>SUM(F582-F583)</f>
        <v>27000</v>
      </c>
      <c r="G581" s="30">
        <f>SUM(G582-G583)</f>
        <v>0</v>
      </c>
      <c r="H581" s="32">
        <f>SUM(H582-H583)</f>
        <v>0</v>
      </c>
    </row>
    <row r="582" spans="1:8" ht="15" customHeight="1">
      <c r="A582" s="57"/>
      <c r="B582" s="42" t="s">
        <v>83</v>
      </c>
      <c r="C582" s="8"/>
      <c r="D582" s="17">
        <f>SUM(E582+H582)</f>
        <v>27000</v>
      </c>
      <c r="E582" s="30">
        <f>SUM(F582+G582)</f>
        <v>27000</v>
      </c>
      <c r="F582" s="30">
        <v>27000</v>
      </c>
      <c r="G582" s="30"/>
      <c r="H582" s="32"/>
    </row>
    <row r="583" spans="1:8" ht="15.75" customHeight="1">
      <c r="A583" s="57"/>
      <c r="B583" s="42" t="s">
        <v>86</v>
      </c>
      <c r="C583" s="8"/>
      <c r="D583" s="17">
        <f>SUM(E583+H583)</f>
        <v>0</v>
      </c>
      <c r="E583" s="30">
        <f>SUM(F583+G583)</f>
        <v>0</v>
      </c>
      <c r="F583" s="30"/>
      <c r="G583" s="30"/>
      <c r="H583" s="32"/>
    </row>
    <row r="584" spans="1:8" ht="21.75" customHeight="1">
      <c r="A584" s="57"/>
      <c r="B584" s="45" t="s">
        <v>84</v>
      </c>
      <c r="C584" s="46"/>
      <c r="D584" s="47">
        <f>SUM(D580+D581)</f>
        <v>177000</v>
      </c>
      <c r="E584" s="48">
        <f>SUM(E580+E581)</f>
        <v>177000</v>
      </c>
      <c r="F584" s="48">
        <f>SUM(F580+F581)</f>
        <v>177000</v>
      </c>
      <c r="G584" s="48">
        <f>SUM(G580+G581)</f>
        <v>0</v>
      </c>
      <c r="H584" s="60">
        <f>SUM(H580+H581)</f>
        <v>0</v>
      </c>
    </row>
    <row r="585" spans="1:8" ht="30" customHeight="1">
      <c r="A585" s="57">
        <v>36</v>
      </c>
      <c r="B585" s="44" t="s">
        <v>135</v>
      </c>
      <c r="C585" s="8" t="s">
        <v>70</v>
      </c>
      <c r="D585" s="23">
        <f>SUM(E585+H585)</f>
        <v>50000</v>
      </c>
      <c r="E585" s="30">
        <f>SUM(F585:G585)</f>
        <v>50000</v>
      </c>
      <c r="F585" s="16">
        <v>50000</v>
      </c>
      <c r="G585" s="16">
        <v>0</v>
      </c>
      <c r="H585" s="32">
        <v>0</v>
      </c>
    </row>
    <row r="586" spans="1:8" ht="21.75" customHeight="1">
      <c r="A586" s="57"/>
      <c r="B586" s="41" t="s">
        <v>82</v>
      </c>
      <c r="C586" s="8"/>
      <c r="D586" s="17">
        <f>SUM(E586+H586)</f>
        <v>50000</v>
      </c>
      <c r="E586" s="30">
        <f>SUM(F586+G586)</f>
        <v>50000</v>
      </c>
      <c r="F586" s="16">
        <f>SUM(F585)</f>
        <v>50000</v>
      </c>
      <c r="G586" s="16">
        <f>SUM(G585)</f>
        <v>0</v>
      </c>
      <c r="H586" s="32">
        <f>SUM(H585)</f>
        <v>0</v>
      </c>
    </row>
    <row r="587" spans="1:8" ht="21.75" customHeight="1">
      <c r="A587" s="57"/>
      <c r="B587" s="42" t="s">
        <v>85</v>
      </c>
      <c r="C587" s="8"/>
      <c r="D587" s="17">
        <f>SUM(E587+H587)</f>
        <v>0</v>
      </c>
      <c r="E587" s="30">
        <f>SUM(F587+G587)</f>
        <v>0</v>
      </c>
      <c r="F587" s="30">
        <f>SUM(F588-F589)</f>
        <v>0</v>
      </c>
      <c r="G587" s="30">
        <f>SUM(G588-G589)</f>
        <v>0</v>
      </c>
      <c r="H587" s="32">
        <f>SUM(H588-H589)</f>
        <v>0</v>
      </c>
    </row>
    <row r="588" spans="1:8" ht="21.75" customHeight="1">
      <c r="A588" s="57"/>
      <c r="B588" s="42" t="s">
        <v>83</v>
      </c>
      <c r="C588" s="8"/>
      <c r="D588" s="17">
        <f>SUM(E588+H588)</f>
        <v>0</v>
      </c>
      <c r="E588" s="30">
        <f>SUM(F588+G588)</f>
        <v>0</v>
      </c>
      <c r="F588" s="30"/>
      <c r="G588" s="30"/>
      <c r="H588" s="32"/>
    </row>
    <row r="589" spans="1:8" ht="21.75" customHeight="1">
      <c r="A589" s="57"/>
      <c r="B589" s="42" t="s">
        <v>86</v>
      </c>
      <c r="C589" s="8"/>
      <c r="D589" s="17">
        <f>SUM(E589+H589)</f>
        <v>0</v>
      </c>
      <c r="E589" s="30">
        <f>SUM(F589+G589)</f>
        <v>0</v>
      </c>
      <c r="F589" s="30"/>
      <c r="G589" s="30"/>
      <c r="H589" s="32"/>
    </row>
    <row r="590" spans="1:8" ht="21.75" customHeight="1">
      <c r="A590" s="57"/>
      <c r="B590" s="45" t="s">
        <v>84</v>
      </c>
      <c r="C590" s="46"/>
      <c r="D590" s="47">
        <f>SUM(D586+D587)</f>
        <v>50000</v>
      </c>
      <c r="E590" s="48">
        <f>SUM(E586+E587)</f>
        <v>50000</v>
      </c>
      <c r="F590" s="48">
        <f>SUM(F586+F587)</f>
        <v>50000</v>
      </c>
      <c r="G590" s="48">
        <f>SUM(G586+G587)</f>
        <v>0</v>
      </c>
      <c r="H590" s="60">
        <f>SUM(H586+H587)</f>
        <v>0</v>
      </c>
    </row>
    <row r="591" spans="1:8" ht="48" customHeight="1">
      <c r="A591" s="57">
        <v>37</v>
      </c>
      <c r="B591" s="44" t="s">
        <v>9</v>
      </c>
      <c r="C591" s="8" t="s">
        <v>61</v>
      </c>
      <c r="D591" s="23">
        <f>SUM(E591+H591)</f>
        <v>110000</v>
      </c>
      <c r="E591" s="30">
        <f>SUM(F591:G591)</f>
        <v>110000</v>
      </c>
      <c r="F591" s="16">
        <f>70000+40000</f>
        <v>110000</v>
      </c>
      <c r="G591" s="16">
        <v>0</v>
      </c>
      <c r="H591" s="32">
        <v>0</v>
      </c>
    </row>
    <row r="592" spans="1:8" ht="28.5" customHeight="1">
      <c r="A592" s="57"/>
      <c r="B592" s="41" t="s">
        <v>82</v>
      </c>
      <c r="C592" s="8"/>
      <c r="D592" s="17">
        <f>SUM(E592+H592)</f>
        <v>110000</v>
      </c>
      <c r="E592" s="30">
        <f>SUM(F592+G592)</f>
        <v>110000</v>
      </c>
      <c r="F592" s="16">
        <f>SUM(F591)</f>
        <v>110000</v>
      </c>
      <c r="G592" s="16">
        <f>SUM(G591)</f>
        <v>0</v>
      </c>
      <c r="H592" s="32">
        <f>SUM(H591)</f>
        <v>0</v>
      </c>
    </row>
    <row r="593" spans="1:8" ht="27" customHeight="1">
      <c r="A593" s="57"/>
      <c r="B593" s="42" t="s">
        <v>85</v>
      </c>
      <c r="C593" s="8"/>
      <c r="D593" s="17">
        <f>SUM(E593+H593)</f>
        <v>0</v>
      </c>
      <c r="E593" s="30">
        <f>SUM(F593+G593)</f>
        <v>0</v>
      </c>
      <c r="F593" s="30">
        <f>SUM(F594-F595)</f>
        <v>0</v>
      </c>
      <c r="G593" s="30">
        <f>SUM(G594-G595)</f>
        <v>0</v>
      </c>
      <c r="H593" s="32">
        <f>SUM(H594-H595)</f>
        <v>0</v>
      </c>
    </row>
    <row r="594" spans="1:8" ht="22.5" customHeight="1">
      <c r="A594" s="57"/>
      <c r="B594" s="42" t="s">
        <v>83</v>
      </c>
      <c r="C594" s="8"/>
      <c r="D594" s="17">
        <f>SUM(E594+H594)</f>
        <v>0</v>
      </c>
      <c r="E594" s="30">
        <f>SUM(F594+G594)</f>
        <v>0</v>
      </c>
      <c r="F594" s="30"/>
      <c r="G594" s="30"/>
      <c r="H594" s="32"/>
    </row>
    <row r="595" spans="1:8" ht="19.5" customHeight="1">
      <c r="A595" s="57"/>
      <c r="B595" s="42" t="s">
        <v>86</v>
      </c>
      <c r="C595" s="8"/>
      <c r="D595" s="17">
        <f>SUM(E595+H595)</f>
        <v>0</v>
      </c>
      <c r="E595" s="30">
        <f>SUM(F595+G595)</f>
        <v>0</v>
      </c>
      <c r="F595" s="30"/>
      <c r="G595" s="30"/>
      <c r="H595" s="32"/>
    </row>
    <row r="596" spans="1:8" ht="28.5" customHeight="1">
      <c r="A596" s="57"/>
      <c r="B596" s="45" t="s">
        <v>84</v>
      </c>
      <c r="C596" s="46"/>
      <c r="D596" s="47">
        <f>SUM(D592+D593)</f>
        <v>110000</v>
      </c>
      <c r="E596" s="48">
        <f>SUM(E592+E593)</f>
        <v>110000</v>
      </c>
      <c r="F596" s="48">
        <f>SUM(F592+F593)</f>
        <v>110000</v>
      </c>
      <c r="G596" s="48">
        <f>SUM(G592+G593)</f>
        <v>0</v>
      </c>
      <c r="H596" s="60">
        <f>SUM(H592+H593)</f>
        <v>0</v>
      </c>
    </row>
    <row r="597" spans="1:8" ht="197.25" customHeight="1">
      <c r="A597" s="57">
        <v>38</v>
      </c>
      <c r="B597" s="65" t="s">
        <v>74</v>
      </c>
      <c r="C597" s="8" t="s">
        <v>61</v>
      </c>
      <c r="D597" s="23">
        <f>SUM(E597+H597)</f>
        <v>210000</v>
      </c>
      <c r="E597" s="30">
        <f>SUM(F597:G597)</f>
        <v>210000</v>
      </c>
      <c r="F597" s="16">
        <f>250000-40000</f>
        <v>210000</v>
      </c>
      <c r="G597" s="16">
        <v>0</v>
      </c>
      <c r="H597" s="32">
        <v>0</v>
      </c>
    </row>
    <row r="598" spans="1:8" ht="24.75" customHeight="1">
      <c r="A598" s="57"/>
      <c r="B598" s="41" t="s">
        <v>82</v>
      </c>
      <c r="C598" s="8"/>
      <c r="D598" s="17">
        <f>SUM(E598+H598)</f>
        <v>210000</v>
      </c>
      <c r="E598" s="30">
        <f>SUM(F598+G598)</f>
        <v>210000</v>
      </c>
      <c r="F598" s="16">
        <f>SUM(F597)</f>
        <v>210000</v>
      </c>
      <c r="G598" s="16">
        <f>SUM(G597)</f>
        <v>0</v>
      </c>
      <c r="H598" s="32">
        <f>SUM(H597)</f>
        <v>0</v>
      </c>
    </row>
    <row r="599" spans="1:8" ht="21" customHeight="1">
      <c r="A599" s="57"/>
      <c r="B599" s="42" t="s">
        <v>85</v>
      </c>
      <c r="C599" s="8"/>
      <c r="D599" s="17">
        <f>SUM(E599+H599)</f>
        <v>230000</v>
      </c>
      <c r="E599" s="30">
        <f>SUM(F599+G599)</f>
        <v>230000</v>
      </c>
      <c r="F599" s="30">
        <f>SUM(F600-F601)</f>
        <v>230000</v>
      </c>
      <c r="G599" s="30">
        <f>SUM(G600-G601)</f>
        <v>0</v>
      </c>
      <c r="H599" s="32">
        <f>SUM(H600-H601)</f>
        <v>0</v>
      </c>
    </row>
    <row r="600" spans="1:8" ht="18.75" customHeight="1">
      <c r="A600" s="57"/>
      <c r="B600" s="42" t="s">
        <v>83</v>
      </c>
      <c r="C600" s="8"/>
      <c r="D600" s="17">
        <f>SUM(E600+H600)</f>
        <v>230000</v>
      </c>
      <c r="E600" s="30">
        <f>SUM(F600+G600)</f>
        <v>230000</v>
      </c>
      <c r="F600" s="30">
        <v>230000</v>
      </c>
      <c r="G600" s="30"/>
      <c r="H600" s="32"/>
    </row>
    <row r="601" spans="1:8" ht="19.5" customHeight="1">
      <c r="A601" s="57"/>
      <c r="B601" s="42" t="s">
        <v>86</v>
      </c>
      <c r="C601" s="8"/>
      <c r="D601" s="17">
        <f>SUM(E601+H601)</f>
        <v>0</v>
      </c>
      <c r="E601" s="30">
        <f>SUM(F601+G601)</f>
        <v>0</v>
      </c>
      <c r="F601" s="30"/>
      <c r="G601" s="30"/>
      <c r="H601" s="32"/>
    </row>
    <row r="602" spans="1:8" ht="25.5" customHeight="1">
      <c r="A602" s="57"/>
      <c r="B602" s="45" t="s">
        <v>84</v>
      </c>
      <c r="C602" s="46"/>
      <c r="D602" s="47">
        <f>SUM(D598+D599)</f>
        <v>440000</v>
      </c>
      <c r="E602" s="48">
        <f>SUM(E598+E599)</f>
        <v>440000</v>
      </c>
      <c r="F602" s="48">
        <f>SUM(F598+F599)</f>
        <v>440000</v>
      </c>
      <c r="G602" s="48">
        <f>SUM(G598+G599)</f>
        <v>0</v>
      </c>
      <c r="H602" s="60">
        <f>SUM(H598+H599)</f>
        <v>0</v>
      </c>
    </row>
    <row r="603" spans="1:8" ht="245.25" customHeight="1">
      <c r="A603" s="57">
        <v>39</v>
      </c>
      <c r="B603" s="65" t="s">
        <v>154</v>
      </c>
      <c r="C603" s="8" t="s">
        <v>55</v>
      </c>
      <c r="D603" s="23">
        <f>SUM(E603+H603)</f>
        <v>2173051</v>
      </c>
      <c r="E603" s="30">
        <f>SUM(F603:G603)</f>
        <v>773051</v>
      </c>
      <c r="F603" s="21">
        <v>773051</v>
      </c>
      <c r="G603" s="21">
        <v>0</v>
      </c>
      <c r="H603" s="32">
        <v>1400000</v>
      </c>
    </row>
    <row r="604" spans="1:8" ht="21" customHeight="1">
      <c r="A604" s="57"/>
      <c r="B604" s="41" t="s">
        <v>82</v>
      </c>
      <c r="C604" s="8"/>
      <c r="D604" s="17">
        <f>SUM(E604+H604)</f>
        <v>2173051</v>
      </c>
      <c r="E604" s="30">
        <f>SUM(F604+G604)</f>
        <v>773051</v>
      </c>
      <c r="F604" s="16">
        <f>SUM(F603)</f>
        <v>773051</v>
      </c>
      <c r="G604" s="16">
        <f>SUM(G603)</f>
        <v>0</v>
      </c>
      <c r="H604" s="32">
        <f>SUM(H603)</f>
        <v>1400000</v>
      </c>
    </row>
    <row r="605" spans="1:8" ht="25.5" customHeight="1">
      <c r="A605" s="57"/>
      <c r="B605" s="42" t="s">
        <v>85</v>
      </c>
      <c r="C605" s="8"/>
      <c r="D605" s="17">
        <f>SUM(E605+H605)</f>
        <v>-1750000</v>
      </c>
      <c r="E605" s="30">
        <f>SUM(F605+G605)</f>
        <v>-350000</v>
      </c>
      <c r="F605" s="30">
        <f>SUM(F606-F607)</f>
        <v>-350000</v>
      </c>
      <c r="G605" s="30">
        <f>SUM(G606-G607)</f>
        <v>0</v>
      </c>
      <c r="H605" s="32">
        <f>SUM(H606-H607)</f>
        <v>-1400000</v>
      </c>
    </row>
    <row r="606" spans="1:8" ht="20.25" customHeight="1">
      <c r="A606" s="57"/>
      <c r="B606" s="42" t="s">
        <v>83</v>
      </c>
      <c r="C606" s="8"/>
      <c r="D606" s="17">
        <f>SUM(E606+H606)</f>
        <v>0</v>
      </c>
      <c r="E606" s="30">
        <f>SUM(F606+G606)</f>
        <v>0</v>
      </c>
      <c r="F606" s="30"/>
      <c r="G606" s="30"/>
      <c r="H606" s="32"/>
    </row>
    <row r="607" spans="1:8" ht="25.5" customHeight="1">
      <c r="A607" s="57"/>
      <c r="B607" s="42" t="s">
        <v>86</v>
      </c>
      <c r="C607" s="8"/>
      <c r="D607" s="17">
        <f>SUM(E607+H607)</f>
        <v>1750000</v>
      </c>
      <c r="E607" s="30">
        <f>SUM(F607+G607)</f>
        <v>350000</v>
      </c>
      <c r="F607" s="30">
        <v>350000</v>
      </c>
      <c r="G607" s="30"/>
      <c r="H607" s="32">
        <v>1400000</v>
      </c>
    </row>
    <row r="608" spans="1:8" ht="27" customHeight="1">
      <c r="A608" s="57"/>
      <c r="B608" s="45" t="s">
        <v>84</v>
      </c>
      <c r="C608" s="46"/>
      <c r="D608" s="47">
        <f>SUM(D604+D605)</f>
        <v>423051</v>
      </c>
      <c r="E608" s="48">
        <f>SUM(E604+E605)</f>
        <v>423051</v>
      </c>
      <c r="F608" s="48">
        <f>SUM(F604+F605)</f>
        <v>423051</v>
      </c>
      <c r="G608" s="48">
        <f>SUM(G604+G605)</f>
        <v>0</v>
      </c>
      <c r="H608" s="60">
        <f>SUM(H604+H605)</f>
        <v>0</v>
      </c>
    </row>
    <row r="609" spans="1:8" ht="96.75" customHeight="1">
      <c r="A609" s="57" t="s">
        <v>123</v>
      </c>
      <c r="B609" s="65" t="s">
        <v>163</v>
      </c>
      <c r="C609" s="8" t="s">
        <v>55</v>
      </c>
      <c r="D609" s="23">
        <f>SUM(E609+H609)</f>
        <v>0</v>
      </c>
      <c r="E609" s="30">
        <f>SUM(F609:G609)</f>
        <v>0</v>
      </c>
      <c r="F609" s="21">
        <v>0</v>
      </c>
      <c r="G609" s="21">
        <v>0</v>
      </c>
      <c r="H609" s="32">
        <v>0</v>
      </c>
    </row>
    <row r="610" spans="1:8" ht="27" customHeight="1">
      <c r="A610" s="57"/>
      <c r="B610" s="41" t="s">
        <v>82</v>
      </c>
      <c r="C610" s="8"/>
      <c r="D610" s="17">
        <f>SUM(E610+H610)</f>
        <v>0</v>
      </c>
      <c r="E610" s="30">
        <f>SUM(F610+G610)</f>
        <v>0</v>
      </c>
      <c r="F610" s="16">
        <f>SUM(F609)</f>
        <v>0</v>
      </c>
      <c r="G610" s="16">
        <f>SUM(G609)</f>
        <v>0</v>
      </c>
      <c r="H610" s="32">
        <f>SUM(H609)</f>
        <v>0</v>
      </c>
    </row>
    <row r="611" spans="1:8" ht="27" customHeight="1">
      <c r="A611" s="57"/>
      <c r="B611" s="42" t="s">
        <v>85</v>
      </c>
      <c r="C611" s="8"/>
      <c r="D611" s="17">
        <f>SUM(E611+H611)</f>
        <v>450000</v>
      </c>
      <c r="E611" s="30">
        <f>SUM(F611+G611)</f>
        <v>450000</v>
      </c>
      <c r="F611" s="30">
        <f>SUM(F612-F613)</f>
        <v>450000</v>
      </c>
      <c r="G611" s="30">
        <f>SUM(G612-G613)</f>
        <v>0</v>
      </c>
      <c r="H611" s="32">
        <f>SUM(H612-H613)</f>
        <v>0</v>
      </c>
    </row>
    <row r="612" spans="1:8" ht="27" customHeight="1">
      <c r="A612" s="57"/>
      <c r="B612" s="42" t="s">
        <v>83</v>
      </c>
      <c r="C612" s="8"/>
      <c r="D612" s="17">
        <f>SUM(E612+H612)</f>
        <v>450000</v>
      </c>
      <c r="E612" s="30">
        <f>SUM(F612+G612)</f>
        <v>450000</v>
      </c>
      <c r="F612" s="30">
        <v>450000</v>
      </c>
      <c r="G612" s="30"/>
      <c r="H612" s="32"/>
    </row>
    <row r="613" spans="1:8" ht="27" customHeight="1">
      <c r="A613" s="57"/>
      <c r="B613" s="42" t="s">
        <v>86</v>
      </c>
      <c r="C613" s="8"/>
      <c r="D613" s="17">
        <f>SUM(E613+H613)</f>
        <v>0</v>
      </c>
      <c r="E613" s="30">
        <f>SUM(F613+G613)</f>
        <v>0</v>
      </c>
      <c r="F613" s="30"/>
      <c r="G613" s="30"/>
      <c r="H613" s="32"/>
    </row>
    <row r="614" spans="1:8" ht="27" customHeight="1">
      <c r="A614" s="57"/>
      <c r="B614" s="45" t="s">
        <v>84</v>
      </c>
      <c r="C614" s="46"/>
      <c r="D614" s="47">
        <f>SUM(D610+D611)</f>
        <v>450000</v>
      </c>
      <c r="E614" s="48">
        <f>SUM(E610+E611)</f>
        <v>450000</v>
      </c>
      <c r="F614" s="48">
        <f>SUM(F610+F611)</f>
        <v>450000</v>
      </c>
      <c r="G614" s="48">
        <f>SUM(G610+G611)</f>
        <v>0</v>
      </c>
      <c r="H614" s="60">
        <f>SUM(H610+H611)</f>
        <v>0</v>
      </c>
    </row>
    <row r="615" spans="1:8" ht="82.5" customHeight="1">
      <c r="A615" s="57" t="s">
        <v>124</v>
      </c>
      <c r="B615" s="65" t="s">
        <v>125</v>
      </c>
      <c r="C615" s="8" t="s">
        <v>55</v>
      </c>
      <c r="D615" s="23">
        <f>SUM(E615+H615)</f>
        <v>0</v>
      </c>
      <c r="E615" s="30">
        <f>SUM(F615:G615)</f>
        <v>0</v>
      </c>
      <c r="F615" s="21">
        <v>0</v>
      </c>
      <c r="G615" s="21">
        <v>0</v>
      </c>
      <c r="H615" s="32">
        <v>0</v>
      </c>
    </row>
    <row r="616" spans="1:8" ht="27" customHeight="1">
      <c r="A616" s="57"/>
      <c r="B616" s="41" t="s">
        <v>82</v>
      </c>
      <c r="C616" s="8"/>
      <c r="D616" s="17">
        <f>SUM(E616+H616)</f>
        <v>0</v>
      </c>
      <c r="E616" s="30">
        <f>SUM(F616+G616)</f>
        <v>0</v>
      </c>
      <c r="F616" s="16">
        <f>SUM(F615)</f>
        <v>0</v>
      </c>
      <c r="G616" s="16">
        <f>SUM(G615)</f>
        <v>0</v>
      </c>
      <c r="H616" s="32">
        <f>SUM(H615)</f>
        <v>0</v>
      </c>
    </row>
    <row r="617" spans="1:8" ht="27" customHeight="1">
      <c r="A617" s="57"/>
      <c r="B617" s="42" t="s">
        <v>85</v>
      </c>
      <c r="C617" s="8"/>
      <c r="D617" s="17">
        <f>SUM(E617+H617)</f>
        <v>650000</v>
      </c>
      <c r="E617" s="30">
        <f>SUM(F617+G617)</f>
        <v>650000</v>
      </c>
      <c r="F617" s="30">
        <f>SUM(F618-F619)</f>
        <v>650000</v>
      </c>
      <c r="G617" s="30">
        <f>SUM(G618-G619)</f>
        <v>0</v>
      </c>
      <c r="H617" s="32">
        <f>SUM(H618-H619)</f>
        <v>0</v>
      </c>
    </row>
    <row r="618" spans="1:8" ht="27" customHeight="1">
      <c r="A618" s="57"/>
      <c r="B618" s="42" t="s">
        <v>83</v>
      </c>
      <c r="C618" s="8"/>
      <c r="D618" s="17">
        <f>SUM(E618+H618)</f>
        <v>650000</v>
      </c>
      <c r="E618" s="30">
        <f>SUM(F618+G618)</f>
        <v>650000</v>
      </c>
      <c r="F618" s="30">
        <v>650000</v>
      </c>
      <c r="G618" s="30"/>
      <c r="H618" s="32"/>
    </row>
    <row r="619" spans="1:8" ht="27" customHeight="1">
      <c r="A619" s="57"/>
      <c r="B619" s="42" t="s">
        <v>86</v>
      </c>
      <c r="C619" s="8"/>
      <c r="D619" s="17">
        <f>SUM(E619+H619)</f>
        <v>0</v>
      </c>
      <c r="E619" s="30">
        <f>SUM(F619+G619)</f>
        <v>0</v>
      </c>
      <c r="F619" s="30"/>
      <c r="G619" s="30"/>
      <c r="H619" s="32"/>
    </row>
    <row r="620" spans="1:8" ht="27" customHeight="1">
      <c r="A620" s="57"/>
      <c r="B620" s="45" t="s">
        <v>84</v>
      </c>
      <c r="C620" s="46"/>
      <c r="D620" s="47">
        <f>SUM(D616+D617)</f>
        <v>650000</v>
      </c>
      <c r="E620" s="48">
        <f>SUM(E616+E617)</f>
        <v>650000</v>
      </c>
      <c r="F620" s="48">
        <f>SUM(F616+F617)</f>
        <v>650000</v>
      </c>
      <c r="G620" s="48">
        <f>SUM(G616+G617)</f>
        <v>0</v>
      </c>
      <c r="H620" s="60">
        <f>SUM(H616+H617)</f>
        <v>0</v>
      </c>
    </row>
    <row r="621" spans="1:8" ht="104.25" customHeight="1">
      <c r="A621" s="57" t="s">
        <v>161</v>
      </c>
      <c r="B621" s="65" t="s">
        <v>162</v>
      </c>
      <c r="C621" s="8" t="s">
        <v>55</v>
      </c>
      <c r="D621" s="23">
        <f>SUM(E621+H621)</f>
        <v>0</v>
      </c>
      <c r="E621" s="30">
        <f>SUM(F621:G621)</f>
        <v>0</v>
      </c>
      <c r="F621" s="21">
        <v>0</v>
      </c>
      <c r="G621" s="21">
        <v>0</v>
      </c>
      <c r="H621" s="32">
        <v>0</v>
      </c>
    </row>
    <row r="622" spans="1:8" ht="27" customHeight="1">
      <c r="A622" s="57"/>
      <c r="B622" s="41" t="s">
        <v>82</v>
      </c>
      <c r="C622" s="8"/>
      <c r="D622" s="17">
        <f>SUM(E622+H622)</f>
        <v>0</v>
      </c>
      <c r="E622" s="30">
        <f>SUM(F622+G622)</f>
        <v>0</v>
      </c>
      <c r="F622" s="16">
        <f>SUM(F621)</f>
        <v>0</v>
      </c>
      <c r="G622" s="16">
        <f>SUM(G621)</f>
        <v>0</v>
      </c>
      <c r="H622" s="32">
        <f>SUM(H621)</f>
        <v>0</v>
      </c>
    </row>
    <row r="623" spans="1:8" ht="27" customHeight="1">
      <c r="A623" s="57"/>
      <c r="B623" s="42" t="s">
        <v>85</v>
      </c>
      <c r="C623" s="8"/>
      <c r="D623" s="17">
        <f>SUM(E623+H623)</f>
        <v>650000</v>
      </c>
      <c r="E623" s="30">
        <f>SUM(F623+G623)</f>
        <v>650000</v>
      </c>
      <c r="F623" s="30">
        <f>SUM(F624-F625)</f>
        <v>650000</v>
      </c>
      <c r="G623" s="30">
        <f>SUM(G624-G625)</f>
        <v>0</v>
      </c>
      <c r="H623" s="32">
        <f>SUM(H624-H625)</f>
        <v>0</v>
      </c>
    </row>
    <row r="624" spans="1:8" ht="27" customHeight="1">
      <c r="A624" s="57"/>
      <c r="B624" s="42" t="s">
        <v>83</v>
      </c>
      <c r="C624" s="8"/>
      <c r="D624" s="17">
        <f>SUM(E624+H624)</f>
        <v>650000</v>
      </c>
      <c r="E624" s="30">
        <f>SUM(F624+G624)</f>
        <v>650000</v>
      </c>
      <c r="F624" s="30">
        <v>650000</v>
      </c>
      <c r="G624" s="30"/>
      <c r="H624" s="32"/>
    </row>
    <row r="625" spans="1:8" ht="27" customHeight="1">
      <c r="A625" s="57"/>
      <c r="B625" s="42" t="s">
        <v>86</v>
      </c>
      <c r="C625" s="8"/>
      <c r="D625" s="17">
        <f>SUM(E625+H625)</f>
        <v>0</v>
      </c>
      <c r="E625" s="30">
        <f>SUM(F625+G625)</f>
        <v>0</v>
      </c>
      <c r="F625" s="30"/>
      <c r="G625" s="30"/>
      <c r="H625" s="32"/>
    </row>
    <row r="626" spans="1:8" ht="27" customHeight="1">
      <c r="A626" s="57"/>
      <c r="B626" s="45" t="s">
        <v>84</v>
      </c>
      <c r="C626" s="46"/>
      <c r="D626" s="47">
        <f>SUM(D622+D623)</f>
        <v>650000</v>
      </c>
      <c r="E626" s="48">
        <f>SUM(E622+E623)</f>
        <v>650000</v>
      </c>
      <c r="F626" s="48">
        <f>SUM(F622+F623)</f>
        <v>650000</v>
      </c>
      <c r="G626" s="48">
        <f>SUM(G622+G623)</f>
        <v>0</v>
      </c>
      <c r="H626" s="60">
        <f>SUM(H622+H623)</f>
        <v>0</v>
      </c>
    </row>
    <row r="627" spans="1:8" ht="35.25" customHeight="1">
      <c r="A627" s="57">
        <v>40</v>
      </c>
      <c r="B627" s="65" t="s">
        <v>32</v>
      </c>
      <c r="C627" s="8" t="s">
        <v>56</v>
      </c>
      <c r="D627" s="23">
        <f>SUM(E627+H627)</f>
        <v>200000</v>
      </c>
      <c r="E627" s="30">
        <f>SUM(F627:G627)</f>
        <v>200000</v>
      </c>
      <c r="F627" s="21">
        <v>200000</v>
      </c>
      <c r="G627" s="21">
        <v>0</v>
      </c>
      <c r="H627" s="33">
        <v>0</v>
      </c>
    </row>
    <row r="628" spans="1:8" ht="23.25" customHeight="1">
      <c r="A628" s="57"/>
      <c r="B628" s="41" t="s">
        <v>82</v>
      </c>
      <c r="C628" s="8"/>
      <c r="D628" s="17">
        <f>SUM(E628+H628)</f>
        <v>200000</v>
      </c>
      <c r="E628" s="30">
        <f>SUM(F628+G628)</f>
        <v>200000</v>
      </c>
      <c r="F628" s="16">
        <f>SUM(F627)</f>
        <v>200000</v>
      </c>
      <c r="G628" s="16">
        <f>SUM(G627)</f>
        <v>0</v>
      </c>
      <c r="H628" s="32">
        <f>SUM(H627)</f>
        <v>0</v>
      </c>
    </row>
    <row r="629" spans="1:8" ht="23.25" customHeight="1">
      <c r="A629" s="57"/>
      <c r="B629" s="42" t="s">
        <v>85</v>
      </c>
      <c r="C629" s="8"/>
      <c r="D629" s="17">
        <f>SUM(E629+H629)</f>
        <v>0</v>
      </c>
      <c r="E629" s="30">
        <f>SUM(F629+G629)</f>
        <v>0</v>
      </c>
      <c r="F629" s="30">
        <f>SUM(F630-F631)</f>
        <v>0</v>
      </c>
      <c r="G629" s="30">
        <f>SUM(G630-G631)</f>
        <v>0</v>
      </c>
      <c r="H629" s="32">
        <f>SUM(H630-H631)</f>
        <v>0</v>
      </c>
    </row>
    <row r="630" spans="1:8" ht="20.25" customHeight="1">
      <c r="A630" s="57"/>
      <c r="B630" s="42" t="s">
        <v>83</v>
      </c>
      <c r="C630" s="8"/>
      <c r="D630" s="17">
        <f>SUM(E630+H630)</f>
        <v>0</v>
      </c>
      <c r="E630" s="30">
        <f>SUM(F630+G630)</f>
        <v>0</v>
      </c>
      <c r="F630" s="30"/>
      <c r="G630" s="30"/>
      <c r="H630" s="32"/>
    </row>
    <row r="631" spans="1:8" ht="19.5" customHeight="1">
      <c r="A631" s="57"/>
      <c r="B631" s="42" t="s">
        <v>86</v>
      </c>
      <c r="C631" s="8"/>
      <c r="D631" s="17">
        <f>SUM(E631+H631)</f>
        <v>0</v>
      </c>
      <c r="E631" s="30">
        <f>SUM(F631+G631)</f>
        <v>0</v>
      </c>
      <c r="F631" s="30"/>
      <c r="G631" s="30"/>
      <c r="H631" s="32"/>
    </row>
    <row r="632" spans="1:8" ht="19.5" customHeight="1">
      <c r="A632" s="57"/>
      <c r="B632" s="45" t="s">
        <v>84</v>
      </c>
      <c r="C632" s="46"/>
      <c r="D632" s="47">
        <f>SUM(D628+D629)</f>
        <v>200000</v>
      </c>
      <c r="E632" s="48">
        <f>SUM(E628+E629)</f>
        <v>200000</v>
      </c>
      <c r="F632" s="48">
        <f>SUM(F628+F629)</f>
        <v>200000</v>
      </c>
      <c r="G632" s="48">
        <f>SUM(G628+G629)</f>
        <v>0</v>
      </c>
      <c r="H632" s="60">
        <f>SUM(H628+H629)</f>
        <v>0</v>
      </c>
    </row>
    <row r="633" spans="1:8" ht="49.5" customHeight="1">
      <c r="A633" s="57">
        <v>41</v>
      </c>
      <c r="B633" s="65" t="s">
        <v>75</v>
      </c>
      <c r="C633" s="8" t="s">
        <v>81</v>
      </c>
      <c r="D633" s="23">
        <f>SUM(E633+H633)</f>
        <v>37000</v>
      </c>
      <c r="E633" s="26">
        <f>SUM(G633+F633)</f>
        <v>37000</v>
      </c>
      <c r="F633" s="21">
        <v>37000</v>
      </c>
      <c r="G633" s="21">
        <v>0</v>
      </c>
      <c r="H633" s="33">
        <v>0</v>
      </c>
    </row>
    <row r="634" spans="1:8" ht="24.75" customHeight="1">
      <c r="A634" s="57"/>
      <c r="B634" s="41" t="s">
        <v>82</v>
      </c>
      <c r="C634" s="8"/>
      <c r="D634" s="17">
        <f>SUM(E634+H634)</f>
        <v>37000</v>
      </c>
      <c r="E634" s="30">
        <f>SUM(F634+G634)</f>
        <v>37000</v>
      </c>
      <c r="F634" s="16">
        <f>SUM(F633)</f>
        <v>37000</v>
      </c>
      <c r="G634" s="16">
        <f>SUM(G633)</f>
        <v>0</v>
      </c>
      <c r="H634" s="32">
        <f>SUM(H633)</f>
        <v>0</v>
      </c>
    </row>
    <row r="635" spans="1:8" ht="20.25" customHeight="1">
      <c r="A635" s="57"/>
      <c r="B635" s="42" t="s">
        <v>85</v>
      </c>
      <c r="C635" s="8"/>
      <c r="D635" s="17">
        <f>SUM(E635+H635)</f>
        <v>0</v>
      </c>
      <c r="E635" s="30">
        <f>SUM(F635+G635)</f>
        <v>0</v>
      </c>
      <c r="F635" s="30">
        <f>SUM(F636-F637)</f>
        <v>0</v>
      </c>
      <c r="G635" s="30">
        <f>SUM(G636-G637)</f>
        <v>0</v>
      </c>
      <c r="H635" s="32">
        <f>SUM(H636-H637)</f>
        <v>0</v>
      </c>
    </row>
    <row r="636" spans="1:8" ht="18.75" customHeight="1">
      <c r="A636" s="57"/>
      <c r="B636" s="42" t="s">
        <v>83</v>
      </c>
      <c r="C636" s="8"/>
      <c r="D636" s="17">
        <f>SUM(E636+H636)</f>
        <v>0</v>
      </c>
      <c r="E636" s="30">
        <f>SUM(F636+G636)</f>
        <v>0</v>
      </c>
      <c r="F636" s="30"/>
      <c r="G636" s="30"/>
      <c r="H636" s="32"/>
    </row>
    <row r="637" spans="1:8" ht="19.5" customHeight="1">
      <c r="A637" s="57"/>
      <c r="B637" s="42" t="s">
        <v>86</v>
      </c>
      <c r="C637" s="8"/>
      <c r="D637" s="17">
        <f>SUM(E637+H637)</f>
        <v>0</v>
      </c>
      <c r="E637" s="30">
        <f>SUM(F637+G637)</f>
        <v>0</v>
      </c>
      <c r="F637" s="30"/>
      <c r="G637" s="30"/>
      <c r="H637" s="32"/>
    </row>
    <row r="638" spans="1:8" ht="22.5" customHeight="1">
      <c r="A638" s="57"/>
      <c r="B638" s="45" t="s">
        <v>84</v>
      </c>
      <c r="C638" s="46"/>
      <c r="D638" s="47">
        <f>SUM(D634+D635)</f>
        <v>37000</v>
      </c>
      <c r="E638" s="48">
        <f>SUM(E634+E635)</f>
        <v>37000</v>
      </c>
      <c r="F638" s="48">
        <f>SUM(F634+F635)</f>
        <v>37000</v>
      </c>
      <c r="G638" s="48">
        <f>SUM(G634+G635)</f>
        <v>0</v>
      </c>
      <c r="H638" s="60">
        <f>SUM(H634+H635)</f>
        <v>0</v>
      </c>
    </row>
    <row r="639" spans="1:8" ht="34.5" customHeight="1">
      <c r="A639" s="57">
        <v>42</v>
      </c>
      <c r="B639" s="54" t="s">
        <v>126</v>
      </c>
      <c r="C639" s="52" t="s">
        <v>49</v>
      </c>
      <c r="D639" s="23">
        <f>SUM(E639+H639)</f>
        <v>0</v>
      </c>
      <c r="E639" s="26">
        <f>SUM(G639+F639)</f>
        <v>0</v>
      </c>
      <c r="F639" s="21">
        <v>0</v>
      </c>
      <c r="G639" s="21">
        <v>0</v>
      </c>
      <c r="H639" s="33">
        <v>0</v>
      </c>
    </row>
    <row r="640" spans="1:8" ht="22.5" customHeight="1">
      <c r="A640" s="57"/>
      <c r="B640" s="41" t="s">
        <v>82</v>
      </c>
      <c r="C640" s="8"/>
      <c r="D640" s="17">
        <f>SUM(E640+H640)</f>
        <v>0</v>
      </c>
      <c r="E640" s="30">
        <f>SUM(F640+G640)</f>
        <v>0</v>
      </c>
      <c r="F640" s="16">
        <f>SUM(F639)</f>
        <v>0</v>
      </c>
      <c r="G640" s="16">
        <f>SUM(G639)</f>
        <v>0</v>
      </c>
      <c r="H640" s="32">
        <f>SUM(H639)</f>
        <v>0</v>
      </c>
    </row>
    <row r="641" spans="1:8" ht="22.5" customHeight="1">
      <c r="A641" s="57"/>
      <c r="B641" s="42" t="s">
        <v>85</v>
      </c>
      <c r="C641" s="8"/>
      <c r="D641" s="17">
        <f>SUM(E641+H641)</f>
        <v>20000</v>
      </c>
      <c r="E641" s="30">
        <f>SUM(F641+G641)</f>
        <v>20000</v>
      </c>
      <c r="F641" s="30">
        <f>SUM(F642-F643)</f>
        <v>20000</v>
      </c>
      <c r="G641" s="30">
        <f>SUM(G642-G643)</f>
        <v>0</v>
      </c>
      <c r="H641" s="32">
        <f>SUM(H642-H643)</f>
        <v>0</v>
      </c>
    </row>
    <row r="642" spans="1:8" ht="22.5" customHeight="1">
      <c r="A642" s="57"/>
      <c r="B642" s="42" t="s">
        <v>83</v>
      </c>
      <c r="C642" s="8"/>
      <c r="D642" s="17">
        <f>SUM(E642+H642)</f>
        <v>20000</v>
      </c>
      <c r="E642" s="30">
        <f>SUM(F642+G642)</f>
        <v>20000</v>
      </c>
      <c r="F642" s="30">
        <v>20000</v>
      </c>
      <c r="G642" s="30"/>
      <c r="H642" s="32"/>
    </row>
    <row r="643" spans="1:8" ht="22.5" customHeight="1">
      <c r="A643" s="57"/>
      <c r="B643" s="42" t="s">
        <v>86</v>
      </c>
      <c r="C643" s="8"/>
      <c r="D643" s="17">
        <f>SUM(E643+H643)</f>
        <v>0</v>
      </c>
      <c r="E643" s="30">
        <f>SUM(F643+G643)</f>
        <v>0</v>
      </c>
      <c r="F643" s="30"/>
      <c r="G643" s="30"/>
      <c r="H643" s="32"/>
    </row>
    <row r="644" spans="1:8" ht="22.5" customHeight="1">
      <c r="A644" s="57"/>
      <c r="B644" s="45" t="s">
        <v>84</v>
      </c>
      <c r="C644" s="46"/>
      <c r="D644" s="47">
        <f>SUM(D640+D641)</f>
        <v>20000</v>
      </c>
      <c r="E644" s="48">
        <f>SUM(E640+E641)</f>
        <v>20000</v>
      </c>
      <c r="F644" s="48">
        <f>SUM(F640+F641)</f>
        <v>20000</v>
      </c>
      <c r="G644" s="48">
        <f>SUM(G640+G641)</f>
        <v>0</v>
      </c>
      <c r="H644" s="60">
        <f>SUM(H640+H641)</f>
        <v>0</v>
      </c>
    </row>
    <row r="645" spans="1:8" ht="48.75" customHeight="1">
      <c r="A645" s="57">
        <v>43</v>
      </c>
      <c r="B645" s="54" t="s">
        <v>129</v>
      </c>
      <c r="C645" s="52" t="s">
        <v>49</v>
      </c>
      <c r="D645" s="23">
        <f>SUM(E645+H645)</f>
        <v>0</v>
      </c>
      <c r="E645" s="26">
        <f>SUM(G645+F645)</f>
        <v>0</v>
      </c>
      <c r="F645" s="55">
        <v>0</v>
      </c>
      <c r="G645" s="55"/>
      <c r="H645" s="64">
        <v>0</v>
      </c>
    </row>
    <row r="646" spans="1:8" ht="22.5" customHeight="1">
      <c r="A646" s="57"/>
      <c r="B646" s="41" t="s">
        <v>82</v>
      </c>
      <c r="C646" s="8"/>
      <c r="D646" s="17">
        <f>SUM(E646+H646)</f>
        <v>0</v>
      </c>
      <c r="E646" s="30">
        <f>SUM(F646+G646)</f>
        <v>0</v>
      </c>
      <c r="F646" s="16">
        <f>SUM(F645)</f>
        <v>0</v>
      </c>
      <c r="G646" s="16">
        <f>SUM(G645)</f>
        <v>0</v>
      </c>
      <c r="H646" s="32">
        <f>SUM(H645)</f>
        <v>0</v>
      </c>
    </row>
    <row r="647" spans="1:8" ht="22.5" customHeight="1">
      <c r="A647" s="57"/>
      <c r="B647" s="42" t="s">
        <v>85</v>
      </c>
      <c r="C647" s="8"/>
      <c r="D647" s="17">
        <f>SUM(E647+H647)</f>
        <v>20000</v>
      </c>
      <c r="E647" s="30">
        <f>SUM(F647+G647)</f>
        <v>20000</v>
      </c>
      <c r="F647" s="30">
        <f>SUM(F648-F649)</f>
        <v>20000</v>
      </c>
      <c r="G647" s="30">
        <f>SUM(G648-G649)</f>
        <v>0</v>
      </c>
      <c r="H647" s="32">
        <f>SUM(H648-H649)</f>
        <v>0</v>
      </c>
    </row>
    <row r="648" spans="1:8" ht="22.5" customHeight="1">
      <c r="A648" s="57"/>
      <c r="B648" s="42" t="s">
        <v>83</v>
      </c>
      <c r="C648" s="8"/>
      <c r="D648" s="17">
        <f>SUM(E648+H648)</f>
        <v>20000</v>
      </c>
      <c r="E648" s="30">
        <f>SUM(F648+G648)</f>
        <v>20000</v>
      </c>
      <c r="F648" s="30">
        <v>20000</v>
      </c>
      <c r="G648" s="30"/>
      <c r="H648" s="32"/>
    </row>
    <row r="649" spans="1:8" ht="22.5" customHeight="1">
      <c r="A649" s="57"/>
      <c r="B649" s="42" t="s">
        <v>86</v>
      </c>
      <c r="C649" s="8"/>
      <c r="D649" s="17">
        <f>SUM(E649+H649)</f>
        <v>0</v>
      </c>
      <c r="E649" s="30">
        <f>SUM(F649+G649)</f>
        <v>0</v>
      </c>
      <c r="F649" s="30"/>
      <c r="G649" s="30"/>
      <c r="H649" s="32"/>
    </row>
    <row r="650" spans="1:8" ht="22.5" customHeight="1">
      <c r="A650" s="57"/>
      <c r="B650" s="45" t="s">
        <v>84</v>
      </c>
      <c r="C650" s="46"/>
      <c r="D650" s="47">
        <f>SUM(D646+D647)</f>
        <v>20000</v>
      </c>
      <c r="E650" s="48">
        <f>SUM(E646+E647)</f>
        <v>20000</v>
      </c>
      <c r="F650" s="48">
        <f>SUM(F646+F647)</f>
        <v>20000</v>
      </c>
      <c r="G650" s="48">
        <f>SUM(G646+G647)</f>
        <v>0</v>
      </c>
      <c r="H650" s="60">
        <f>SUM(H646+H647)</f>
        <v>0</v>
      </c>
    </row>
    <row r="651" spans="1:8" ht="52.5" customHeight="1">
      <c r="A651" s="57">
        <v>44</v>
      </c>
      <c r="B651" s="54" t="s">
        <v>153</v>
      </c>
      <c r="C651" s="52" t="s">
        <v>55</v>
      </c>
      <c r="D651" s="23">
        <f>SUM(E651+H651)</f>
        <v>0</v>
      </c>
      <c r="E651" s="26">
        <f>SUM(G651+F651)</f>
        <v>0</v>
      </c>
      <c r="F651" s="21">
        <v>0</v>
      </c>
      <c r="G651" s="21">
        <v>0</v>
      </c>
      <c r="H651" s="33">
        <v>0</v>
      </c>
    </row>
    <row r="652" spans="1:8" ht="22.5" customHeight="1">
      <c r="A652" s="57"/>
      <c r="B652" s="41" t="s">
        <v>82</v>
      </c>
      <c r="C652" s="8"/>
      <c r="D652" s="17">
        <f>SUM(E652+H652)</f>
        <v>0</v>
      </c>
      <c r="E652" s="30">
        <f>SUM(F652+G652)</f>
        <v>0</v>
      </c>
      <c r="F652" s="16">
        <f>SUM(F651)</f>
        <v>0</v>
      </c>
      <c r="G652" s="16">
        <f>SUM(G651)</f>
        <v>0</v>
      </c>
      <c r="H652" s="32">
        <f>SUM(H651)</f>
        <v>0</v>
      </c>
    </row>
    <row r="653" spans="1:8" ht="22.5" customHeight="1">
      <c r="A653" s="57"/>
      <c r="B653" s="42" t="s">
        <v>85</v>
      </c>
      <c r="C653" s="8"/>
      <c r="D653" s="17">
        <f>SUM(E653+H653)</f>
        <v>250000</v>
      </c>
      <c r="E653" s="30">
        <f>SUM(F653+G653)</f>
        <v>250000</v>
      </c>
      <c r="F653" s="30">
        <f>SUM(F654-F655)</f>
        <v>250000</v>
      </c>
      <c r="G653" s="30">
        <f>SUM(G654-G655)</f>
        <v>0</v>
      </c>
      <c r="H653" s="32">
        <f>SUM(H654-H655)</f>
        <v>0</v>
      </c>
    </row>
    <row r="654" spans="1:8" ht="22.5" customHeight="1">
      <c r="A654" s="57"/>
      <c r="B654" s="42" t="s">
        <v>83</v>
      </c>
      <c r="C654" s="8"/>
      <c r="D654" s="17">
        <f>SUM(E654+H654)</f>
        <v>250000</v>
      </c>
      <c r="E654" s="30">
        <f>SUM(F654+G654)</f>
        <v>250000</v>
      </c>
      <c r="F654" s="30">
        <v>250000</v>
      </c>
      <c r="G654" s="30"/>
      <c r="H654" s="32"/>
    </row>
    <row r="655" spans="1:8" ht="22.5" customHeight="1">
      <c r="A655" s="57"/>
      <c r="B655" s="42" t="s">
        <v>86</v>
      </c>
      <c r="C655" s="8"/>
      <c r="D655" s="17">
        <f>SUM(E655+H655)</f>
        <v>0</v>
      </c>
      <c r="E655" s="30">
        <f>SUM(F655+G655)</f>
        <v>0</v>
      </c>
      <c r="F655" s="30"/>
      <c r="G655" s="30"/>
      <c r="H655" s="32"/>
    </row>
    <row r="656" spans="1:8" ht="22.5" customHeight="1">
      <c r="A656" s="57"/>
      <c r="B656" s="45" t="s">
        <v>84</v>
      </c>
      <c r="C656" s="46"/>
      <c r="D656" s="47">
        <f>SUM(D652+D653)</f>
        <v>250000</v>
      </c>
      <c r="E656" s="48">
        <f>SUM(E652+E653)</f>
        <v>250000</v>
      </c>
      <c r="F656" s="48">
        <f>SUM(F652+F653)</f>
        <v>250000</v>
      </c>
      <c r="G656" s="48">
        <f>SUM(G652+G653)</f>
        <v>0</v>
      </c>
      <c r="H656" s="60">
        <f>SUM(H652+H653)</f>
        <v>0</v>
      </c>
    </row>
    <row r="657" spans="1:8" ht="22.5" customHeight="1">
      <c r="A657" s="57">
        <v>45</v>
      </c>
      <c r="B657" s="54" t="s">
        <v>130</v>
      </c>
      <c r="C657" s="52" t="s">
        <v>56</v>
      </c>
      <c r="D657" s="23">
        <f>SUM(E657+H657)</f>
        <v>0</v>
      </c>
      <c r="E657" s="26">
        <f>SUM(G657+F657)</f>
        <v>0</v>
      </c>
      <c r="F657" s="21">
        <v>0</v>
      </c>
      <c r="G657" s="21">
        <v>0</v>
      </c>
      <c r="H657" s="33">
        <v>0</v>
      </c>
    </row>
    <row r="658" spans="1:8" ht="22.5" customHeight="1">
      <c r="A658" s="57"/>
      <c r="B658" s="41" t="s">
        <v>82</v>
      </c>
      <c r="C658" s="8"/>
      <c r="D658" s="17">
        <f>SUM(E658+H658)</f>
        <v>0</v>
      </c>
      <c r="E658" s="30">
        <f>SUM(F658+G658)</f>
        <v>0</v>
      </c>
      <c r="F658" s="16">
        <f>SUM(F657)</f>
        <v>0</v>
      </c>
      <c r="G658" s="16">
        <f>SUM(G657)</f>
        <v>0</v>
      </c>
      <c r="H658" s="32">
        <f>SUM(H657)</f>
        <v>0</v>
      </c>
    </row>
    <row r="659" spans="1:8" ht="22.5" customHeight="1">
      <c r="A659" s="57"/>
      <c r="B659" s="42" t="s">
        <v>85</v>
      </c>
      <c r="C659" s="8"/>
      <c r="D659" s="17">
        <f>SUM(E659+H659)</f>
        <v>200000</v>
      </c>
      <c r="E659" s="30">
        <f>SUM(F659+G659)</f>
        <v>200000</v>
      </c>
      <c r="F659" s="30">
        <f>SUM(F660-F661)</f>
        <v>200000</v>
      </c>
      <c r="G659" s="30">
        <f>SUM(G660-G661)</f>
        <v>0</v>
      </c>
      <c r="H659" s="32">
        <f>SUM(H660-H661)</f>
        <v>0</v>
      </c>
    </row>
    <row r="660" spans="1:8" ht="22.5" customHeight="1">
      <c r="A660" s="57"/>
      <c r="B660" s="42" t="s">
        <v>83</v>
      </c>
      <c r="C660" s="8"/>
      <c r="D660" s="17">
        <f>SUM(E660+H660)</f>
        <v>200000</v>
      </c>
      <c r="E660" s="30">
        <f>SUM(F660+G660)</f>
        <v>200000</v>
      </c>
      <c r="F660" s="30">
        <v>200000</v>
      </c>
      <c r="G660" s="30"/>
      <c r="H660" s="32"/>
    </row>
    <row r="661" spans="1:8" ht="22.5" customHeight="1">
      <c r="A661" s="57"/>
      <c r="B661" s="42" t="s">
        <v>86</v>
      </c>
      <c r="C661" s="8"/>
      <c r="D661" s="17">
        <f>SUM(E661+H661)</f>
        <v>0</v>
      </c>
      <c r="E661" s="30">
        <f>SUM(F661+G661)</f>
        <v>0</v>
      </c>
      <c r="F661" s="30"/>
      <c r="G661" s="30"/>
      <c r="H661" s="32"/>
    </row>
    <row r="662" spans="1:8" ht="22.5" customHeight="1">
      <c r="A662" s="57"/>
      <c r="B662" s="45" t="s">
        <v>84</v>
      </c>
      <c r="C662" s="46"/>
      <c r="D662" s="47">
        <f>SUM(D658+D659)</f>
        <v>200000</v>
      </c>
      <c r="E662" s="48">
        <f>SUM(E658+E659)</f>
        <v>200000</v>
      </c>
      <c r="F662" s="48">
        <f>SUM(F658+F659)</f>
        <v>200000</v>
      </c>
      <c r="G662" s="48">
        <f>SUM(G658+G659)</f>
        <v>0</v>
      </c>
      <c r="H662" s="60">
        <f>SUM(H658+H659)</f>
        <v>0</v>
      </c>
    </row>
    <row r="663" spans="1:8" ht="53.25" customHeight="1">
      <c r="A663" s="57">
        <v>46</v>
      </c>
      <c r="B663" s="54" t="s">
        <v>157</v>
      </c>
      <c r="C663" s="52" t="s">
        <v>156</v>
      </c>
      <c r="D663" s="23">
        <f>SUM(E663+H663)</f>
        <v>0</v>
      </c>
      <c r="E663" s="26">
        <f>SUM(G663+F663)</f>
        <v>0</v>
      </c>
      <c r="F663" s="21">
        <v>0</v>
      </c>
      <c r="G663" s="21">
        <v>0</v>
      </c>
      <c r="H663" s="33">
        <v>0</v>
      </c>
    </row>
    <row r="664" spans="1:8" ht="22.5" customHeight="1">
      <c r="A664" s="57"/>
      <c r="B664" s="41" t="s">
        <v>82</v>
      </c>
      <c r="C664" s="8"/>
      <c r="D664" s="17">
        <f>SUM(E664+H664)</f>
        <v>0</v>
      </c>
      <c r="E664" s="30">
        <f>SUM(F664+G664)</f>
        <v>0</v>
      </c>
      <c r="F664" s="16">
        <f>SUM(F663)</f>
        <v>0</v>
      </c>
      <c r="G664" s="16">
        <f>SUM(G663)</f>
        <v>0</v>
      </c>
      <c r="H664" s="32">
        <f>SUM(H663)</f>
        <v>0</v>
      </c>
    </row>
    <row r="665" spans="1:8" ht="22.5" customHeight="1">
      <c r="A665" s="57"/>
      <c r="B665" s="42" t="s">
        <v>85</v>
      </c>
      <c r="C665" s="8"/>
      <c r="D665" s="17">
        <f>SUM(E665+H665)</f>
        <v>7500</v>
      </c>
      <c r="E665" s="30">
        <f>SUM(F665+G665)</f>
        <v>7500</v>
      </c>
      <c r="F665" s="30">
        <f>SUM(F666-F667)</f>
        <v>7500</v>
      </c>
      <c r="G665" s="30">
        <f>SUM(G666-G667)</f>
        <v>0</v>
      </c>
      <c r="H665" s="32">
        <f>SUM(H666-H667)</f>
        <v>0</v>
      </c>
    </row>
    <row r="666" spans="1:8" ht="22.5" customHeight="1">
      <c r="A666" s="57"/>
      <c r="B666" s="42" t="s">
        <v>83</v>
      </c>
      <c r="C666" s="8"/>
      <c r="D666" s="17">
        <f>SUM(E666+H666)</f>
        <v>7500</v>
      </c>
      <c r="E666" s="30">
        <f>SUM(F666+G666)</f>
        <v>7500</v>
      </c>
      <c r="F666" s="30">
        <v>7500</v>
      </c>
      <c r="G666" s="30"/>
      <c r="H666" s="32"/>
    </row>
    <row r="667" spans="1:8" ht="22.5" customHeight="1">
      <c r="A667" s="57"/>
      <c r="B667" s="42" t="s">
        <v>86</v>
      </c>
      <c r="C667" s="8"/>
      <c r="D667" s="17">
        <f>SUM(E667+H667)</f>
        <v>0</v>
      </c>
      <c r="E667" s="30">
        <f>SUM(F667+G667)</f>
        <v>0</v>
      </c>
      <c r="F667" s="30"/>
      <c r="G667" s="30"/>
      <c r="H667" s="32"/>
    </row>
    <row r="668" spans="1:8" ht="22.5" customHeight="1">
      <c r="A668" s="57"/>
      <c r="B668" s="45" t="s">
        <v>84</v>
      </c>
      <c r="C668" s="46"/>
      <c r="D668" s="47">
        <f>SUM(D664+D665)</f>
        <v>7500</v>
      </c>
      <c r="E668" s="48">
        <f>SUM(E664+E665)</f>
        <v>7500</v>
      </c>
      <c r="F668" s="48">
        <f>SUM(F664+F665)</f>
        <v>7500</v>
      </c>
      <c r="G668" s="48">
        <f>SUM(G664+G665)</f>
        <v>0</v>
      </c>
      <c r="H668" s="60">
        <f>SUM(H664+H665)</f>
        <v>0</v>
      </c>
    </row>
    <row r="669" spans="1:8" ht="53.25" customHeight="1">
      <c r="A669" s="57">
        <v>47</v>
      </c>
      <c r="B669" s="54" t="s">
        <v>164</v>
      </c>
      <c r="C669" s="52" t="s">
        <v>49</v>
      </c>
      <c r="D669" s="23">
        <f>SUM(E669+H669)</f>
        <v>0</v>
      </c>
      <c r="E669" s="26">
        <f>SUM(G669+F669)</f>
        <v>0</v>
      </c>
      <c r="F669" s="21">
        <v>0</v>
      </c>
      <c r="G669" s="21">
        <v>0</v>
      </c>
      <c r="H669" s="33">
        <v>0</v>
      </c>
    </row>
    <row r="670" spans="1:8" ht="22.5" customHeight="1">
      <c r="A670" s="57"/>
      <c r="B670" s="41" t="s">
        <v>82</v>
      </c>
      <c r="C670" s="8"/>
      <c r="D670" s="17">
        <f>SUM(E670+H670)</f>
        <v>0</v>
      </c>
      <c r="E670" s="30">
        <f>SUM(F670+G670)</f>
        <v>0</v>
      </c>
      <c r="F670" s="16">
        <f>SUM(F669)</f>
        <v>0</v>
      </c>
      <c r="G670" s="16">
        <f>SUM(G669)</f>
        <v>0</v>
      </c>
      <c r="H670" s="32">
        <f>SUM(H669)</f>
        <v>0</v>
      </c>
    </row>
    <row r="671" spans="1:8" ht="22.5" customHeight="1">
      <c r="A671" s="57"/>
      <c r="B671" s="42" t="s">
        <v>85</v>
      </c>
      <c r="C671" s="8"/>
      <c r="D671" s="17">
        <f>SUM(E671+H671)</f>
        <v>119000</v>
      </c>
      <c r="E671" s="30">
        <f>SUM(F671+G671)</f>
        <v>119000</v>
      </c>
      <c r="F671" s="30">
        <f>SUM(F672-F673)</f>
        <v>119000</v>
      </c>
      <c r="G671" s="30">
        <f>SUM(G672-G673)</f>
        <v>0</v>
      </c>
      <c r="H671" s="32">
        <f>SUM(H672-H673)</f>
        <v>0</v>
      </c>
    </row>
    <row r="672" spans="1:8" ht="22.5" customHeight="1">
      <c r="A672" s="57"/>
      <c r="B672" s="42" t="s">
        <v>83</v>
      </c>
      <c r="C672" s="8"/>
      <c r="D672" s="17">
        <f>SUM(E672+H672)</f>
        <v>119000</v>
      </c>
      <c r="E672" s="30">
        <f>SUM(F672+G672)</f>
        <v>119000</v>
      </c>
      <c r="F672" s="30">
        <f>20000+99000</f>
        <v>119000</v>
      </c>
      <c r="G672" s="30"/>
      <c r="H672" s="32"/>
    </row>
    <row r="673" spans="1:8" ht="22.5" customHeight="1">
      <c r="A673" s="57"/>
      <c r="B673" s="42" t="s">
        <v>86</v>
      </c>
      <c r="C673" s="8"/>
      <c r="D673" s="17">
        <f>SUM(E673+H673)</f>
        <v>0</v>
      </c>
      <c r="E673" s="30">
        <f>SUM(F673+G673)</f>
        <v>0</v>
      </c>
      <c r="F673" s="30"/>
      <c r="G673" s="30"/>
      <c r="H673" s="32"/>
    </row>
    <row r="674" spans="1:8" ht="22.5" customHeight="1">
      <c r="A674" s="57"/>
      <c r="B674" s="45" t="s">
        <v>84</v>
      </c>
      <c r="C674" s="46"/>
      <c r="D674" s="47">
        <f>SUM(D670+D671)</f>
        <v>119000</v>
      </c>
      <c r="E674" s="48">
        <f>SUM(E670+E671)</f>
        <v>119000</v>
      </c>
      <c r="F674" s="48">
        <f>SUM(F670+F671)</f>
        <v>119000</v>
      </c>
      <c r="G674" s="48">
        <f>SUM(G670+G671)</f>
        <v>0</v>
      </c>
      <c r="H674" s="60">
        <f>SUM(H670+H671)</f>
        <v>0</v>
      </c>
    </row>
    <row r="675" spans="1:8" ht="22.5" customHeight="1">
      <c r="A675" s="73"/>
      <c r="B675" s="74" t="s">
        <v>139</v>
      </c>
      <c r="C675" s="8"/>
      <c r="D675" s="69">
        <f>SUM(D352+D358+D364+D370+D376+D382+D388+D394+D400+D406+D412+D418+D424+D430+D436+D442+D448+D454+D460+D466+D472+D478+D484+D490+D496+D502+D508+D514+D520+D526+D532+D538+D544+D550+D556+D562+D568+D574+D580+D586+D592+D598+D604+D610+D616+D628+D634+D640+D646+D652+D658+D670)</f>
        <v>9090051</v>
      </c>
      <c r="E675" s="69">
        <f>SUM(E352+E358+E364+E370+E376+E382+E388+E394+E400+E406+E412+E418+E424+E430+E436+E442+E448+E454+E460+E466+E472+E478+E484+E490+E496+E502+E508+E514+E520+E526+E532+E538+E544+E550+E556+E562+E568+E574+E580+E586+E592+E598+E604+E610+E616+E628+E634+E640+E646+E652+E658+E670)</f>
        <v>6390051</v>
      </c>
      <c r="F675" s="70">
        <f>SUM(F352+F358+F364+F370+F376+F382+F388+F394+F400+F406+F412+F418+F424+F430+F436+F442+F448+F454+F460+F466+F472+F478+F484+F490+F496+F502+F508+F514+F520+F526+F532+F538+F544+F550+F556+F562+F568+F574+F580+F586+F592+F598+F604+F610+F616+F628+F634+F640+F646+F652+F658+F670)</f>
        <v>6390051</v>
      </c>
      <c r="G675" s="70">
        <f>SUM(G352+G358+G364+G370+G376+G382+G388+G394+G400+G406+G412+G418+G424+G430+G436+G442+G448+G454+G460+G466+G472+G478+G484+G490+G496+G502+G508+G514+G520+G526+G532+G538+G544+G550+G556+G562+G568+G574+G580+G586+G592+G598+G604+G610+G616+G628+G634+G640+G646+G652+G658+G670)</f>
        <v>0</v>
      </c>
      <c r="H675" s="53">
        <f>SUM(H352+H358+H364+H370+H376+H382+H388+H394+H400+H406+H412+H418+H424+H430+H436+H442+H448+H454+H460+H466+H472+H478+H484+H490+H496+H502+H508+H514+H520+H526+H532+H538+H544+H550+H556+H562+H568+H574+H580+H586+H592+H598+H604+H610+H616+H628+H634+H640+H646+H652+H658+H670)</f>
        <v>2700000</v>
      </c>
    </row>
    <row r="676" spans="1:8" ht="22.5" customHeight="1">
      <c r="A676" s="73"/>
      <c r="B676" s="71" t="s">
        <v>85</v>
      </c>
      <c r="C676" s="8"/>
      <c r="D676" s="69">
        <f>SUM(D347+D353+D359+D365+D371+D377+D383+D389+D395+D401+D407+D413+D419+D425+D431+D437+D443+D449+D455+D461+D467+D473+D479+D485+D491+D497+D503+D509+D515+D521+D527+D533+D539+D545+D551+D557+D563+D569+D575+D581+D587+D593+D599+D605+D611+D617+D623+D629+D635+D641+D647+D653+D659+D665+D671)</f>
        <v>2501500</v>
      </c>
      <c r="E676" s="69">
        <f>SUM(E347+E353+E359+E365+E371+E377+E383+E389+E395+E401+E407+E413+E419+E425+E431+E437+E443+E449+E455+E461+E467+E473+E479+E485+E491+E497+E503+E509+E515+E521+E527+E533+E539+E545+E551+E557+E563+E569+E575+E581+E587+E593+E599+E605+E611+E617+E623+E629+E635+E641+E647+E653+E659+E665+E671)</f>
        <v>4001500</v>
      </c>
      <c r="F676" s="70">
        <f>SUM(F347+F353+F359+F365+F371+F377+F383+F389+F395+F401+F407+F413+F419+F425+F431+F437+F443+F449+F455+F461+F467+F473+F479+F485+F491+F497+F503+F509+F515+F521+F527+F533+F539+F545+F551+F557+F563+F569+F575+F581+F587+F593+F599+F605+F611+F617+F623+F629+F635+F641+F647+F653+F659+F671+F665)</f>
        <v>4001500</v>
      </c>
      <c r="G676" s="70">
        <f>SUM(G353+G359+G365+G371+G377+G383+G389+G395+G401+G407+G413+G419+G425+G431+G437+G443+G449+G455+G461+G467+G473+G479+G485+G491+G497+G503+G509+G515+G521+G527+G533+G539+G545+G551+G557+G563+G569+G575+G581+G587+G593+G599+G605+G611+G617+G629+G635+G641+G647+G653+G659+G671)</f>
        <v>0</v>
      </c>
      <c r="H676" s="53">
        <f>SUM(H353+H359+H365+H371+H377+H383+H389+H395+H401+H407+H413+H419+H425+H431+H437+H443+H449+H455+H461+H467+H473+H479+H485+H491+H497+H503+H509+H515+H521+H527+H533+H539+H545+H551+H557+H563+H569+H575+H581+H587+H593+H599+H605+H611+H617+H629+H635+H641+H647+H653+H659+H665+H671)</f>
        <v>-1500000</v>
      </c>
    </row>
    <row r="677" spans="1:8" ht="22.5" customHeight="1">
      <c r="A677" s="73"/>
      <c r="B677" s="71" t="s">
        <v>83</v>
      </c>
      <c r="C677" s="8"/>
      <c r="D677" s="69">
        <f>SUM(D348+D354+D360+D366+D372+D378+D384+D390+D396+D402+D408+D414+D420+D426+D432+D438+D444+D450+D456+D462+D468+D474+D480+D486+D492+D498+D504+D510+D516+D522+D528+D534+D540+D546+D552+D558+D564+D570+D576+D582+D588+D594+D600+D606+D612+D618+D624+D630+D636+D642+D648+D654+D660+D666+D672)</f>
        <v>5351500</v>
      </c>
      <c r="E677" s="69">
        <f>SUM(E348+E354+E360+E366+E372+E378+E384+E390+E396+E402+E408+E414+E420+E426+E432+E438+E444+E450+E456+E462+E468+E474+E480+E486+E492+E498+E504+E510+E516+E522+E528+E534+E540+E546+E552+E558+E564+E570+E576+E582+E588+E594+E600+E606+E612+E618+E624+E630+E636+E642+E648+E654+E660+E666+E672)</f>
        <v>4611500</v>
      </c>
      <c r="F677" s="70">
        <f>SUM(F348+F354+F360+F366+F372+F378+F384+F390+F396+F402+F408+F414+F420+F426+F432+F438+F444+F450+F456+F462+F468+F474+F480+F486+F492+F498+F504+F510+F516+F522+F528+F534+F540+F546+F552+F558+F564+F570+F576+F582+F588+F594+F600+F606+F612+F618+F624+F630+F636+F642+F648+F654+F660+F666+F672)</f>
        <v>4611500</v>
      </c>
      <c r="G677" s="70">
        <f>SUM(G354+G360+G366+G372+G378+G384+G390+G396+G402+G408+G414+G420+G426+G432+G438+G444+G450+G456+G462+G468+G474+G480+G486+G492+G498+G504+G510+G516+G522+G528+G534+G540+G546+G552+G558+G564+G570+G576+G582+G588+G594+G600+G606+G612+G618+G630+G636+G642+G648+G654+G660+G672)</f>
        <v>0</v>
      </c>
      <c r="H677" s="53">
        <f>SUM(H354+H360+H366+H372+H378+H384+H390+H396+H402+H408+H414+H420+H426+H432+H438+H444+H450+H456+H462+H468+H474+H480+H486+H492+H498+H504+H510+H516+H522+H528+H534+H540+H546+H552+H558+H564+H570+H576+H582+H588+H594+H600+H606+H612+H618+H630+H636+H642+H648+H654+H660+H666+H672)</f>
        <v>740000</v>
      </c>
    </row>
    <row r="678" spans="1:8" ht="22.5" customHeight="1">
      <c r="A678" s="73"/>
      <c r="B678" s="71" t="s">
        <v>86</v>
      </c>
      <c r="C678" s="8"/>
      <c r="D678" s="69">
        <f>SUM(D355+D361+D367+D373+D379+D385+D391+D397+D403+D409+D415+D421+D427+D433+D439+D445+D451+D457+D463+D469+D475+D481+D487+D493+D499+D505+D511+D517+D523+D529+D535+D541+D547+D553+D559+D565+D571+D577+D583+D589+D595+D601+D607+D613+D619+D631+D637+D643+D649+D655+D661+D673)</f>
        <v>2850000</v>
      </c>
      <c r="E678" s="69">
        <f>SUM(E355+E361+E367+E373+E379+E385+E391+E397+E403+E409+E415+E421+E427+E433+E439+E445+E451+E457+E463+E469+E475+E481+E487+E493+E499+E505+E511+E517+E523+E529+E535+E541+E547+E553+E559+E565+E571+E577+E583+E589+E595+E601+E607+E613+E619+E631+E637+E643+E649+E655+E661+E667+E673)</f>
        <v>610000</v>
      </c>
      <c r="F678" s="70">
        <f>SUM(F355+F361+F367+F373+F379+F385+F391+F397+F403+F409+F415+F421+F427+F433+F439+F445+F451+F457+F463+F469+F475+F481+F487+F493+F499+F505+F511+F517+F523+F529+F535+F541+F547+F553+F559+F565+F571+F577+F583+F589+F595+F601+F607+F613+F619+F631+F637+F643+F649+F655+F661+F673)</f>
        <v>610000</v>
      </c>
      <c r="G678" s="70">
        <f>SUM(G355+G361+G367+G373+G379+G385+G391+G397+G403+G409+G415+G421+G427+G433+G439+G445+G451+G457+G463+G469+G475+G481+G487+G493+G499+G505+G511+G517+G523+G529+G535+G541+G547+G553+G559+G565+G571+G577+G583+G589+G595+G601+G607+G613+G619+G631+G637+G643+G649+G655+G661+G673)</f>
        <v>0</v>
      </c>
      <c r="H678" s="53">
        <f>SUM(H355+H361+H367+H373+H379+H385+H391+H397+H403+H409+H415+H421+H427+H433+H439+H445+H451+H457+H463+H469+H475+H481+H487+H493+H499+H505+H511+H517+H523+H529+H535+H541+H547+H553+H559+H565+H571+H577+H583+H589+H595+H601+H607+H613+H619+H631+H637+H643+H649+H655+H661+H667+H673)</f>
        <v>2240000</v>
      </c>
    </row>
    <row r="679" spans="1:8" ht="22.5" customHeight="1">
      <c r="A679" s="73"/>
      <c r="B679" s="72" t="s">
        <v>138</v>
      </c>
      <c r="C679" s="46"/>
      <c r="D679" s="47">
        <f>SUM(E679+H679)</f>
        <v>11591551</v>
      </c>
      <c r="E679" s="48">
        <f>G679+F679</f>
        <v>10391551</v>
      </c>
      <c r="F679" s="79">
        <f>SUM(F356+F362+F368+F374+F380+F386+F392+F398+F404+F410+F416+F422+F428+F434+F440+F452+F458+F464+F470+F476+F482+F488+F494+F500+F506+F512+F518+F524+F530+F536+F542+F554+F560+F548+F566+F572+F578+F584+F590+F596+F602+F608+F614+F620+F626+F632+F638+F644+F650+F656+F662+F668+F674+F350+F446)</f>
        <v>10391551</v>
      </c>
      <c r="G679" s="79">
        <f>SUM(G356+G362+G368+G374+G380+G386+G398+G404+G410+G416+G422+G428+G434+G440+G452+G458+G464+G470+G476+G482+G488+G494+G500+G506+G512+G518+G524+G530+G536+G542+G548+G566+G572+G578+G590+G596+G602+G608+G614+G632+G638+G644+G650+G656+G662+G674)</f>
        <v>0</v>
      </c>
      <c r="H679" s="79">
        <f>SUM(H356+H362+H368+H374+H380+H386+H398+H404+H410+H416+H422+H428+H434+H440+H452+H458+H464+H470+H476+H482+H488+H494+H500+H506+H512+H518+H524+H530+H536+H542+H548+H566+H572+H578+H590+H596+H602+H608+H614+H632+H638+H644+H650+H656+H662+H674)</f>
        <v>1200000</v>
      </c>
    </row>
    <row r="680" spans="1:8" ht="42.75" customHeight="1">
      <c r="A680" s="75"/>
      <c r="B680" s="74" t="s">
        <v>141</v>
      </c>
      <c r="C680" s="8"/>
      <c r="D680" s="76">
        <f aca="true" t="shared" si="1" ref="D680:H684">SUM(D675+D339)</f>
        <v>25316500</v>
      </c>
      <c r="E680" s="76">
        <f t="shared" si="1"/>
        <v>16953337</v>
      </c>
      <c r="F680" s="76">
        <f t="shared" si="1"/>
        <v>16893337</v>
      </c>
      <c r="G680" s="76">
        <f t="shared" si="1"/>
        <v>60000</v>
      </c>
      <c r="H680" s="76">
        <f t="shared" si="1"/>
        <v>8363163</v>
      </c>
    </row>
    <row r="681" spans="1:8" ht="21" customHeight="1">
      <c r="A681" s="75"/>
      <c r="B681" s="71" t="s">
        <v>85</v>
      </c>
      <c r="C681" s="8"/>
      <c r="D681" s="76">
        <f t="shared" si="1"/>
        <v>3551689</v>
      </c>
      <c r="E681" s="76">
        <f t="shared" si="1"/>
        <v>4634852</v>
      </c>
      <c r="F681" s="76">
        <f t="shared" si="1"/>
        <v>4634852</v>
      </c>
      <c r="G681" s="76">
        <f t="shared" si="1"/>
        <v>0</v>
      </c>
      <c r="H681" s="76">
        <f t="shared" si="1"/>
        <v>-1083163</v>
      </c>
    </row>
    <row r="682" spans="1:8" ht="21" customHeight="1">
      <c r="A682" s="75"/>
      <c r="B682" s="71" t="s">
        <v>83</v>
      </c>
      <c r="C682" s="8"/>
      <c r="D682" s="76">
        <f t="shared" si="1"/>
        <v>10428852</v>
      </c>
      <c r="E682" s="76">
        <f t="shared" si="1"/>
        <v>8073852</v>
      </c>
      <c r="F682" s="76">
        <f t="shared" si="1"/>
        <v>8073852</v>
      </c>
      <c r="G682" s="76">
        <f t="shared" si="1"/>
        <v>0</v>
      </c>
      <c r="H682" s="76">
        <f t="shared" si="1"/>
        <v>2355000</v>
      </c>
    </row>
    <row r="683" spans="1:8" ht="21" customHeight="1">
      <c r="A683" s="75"/>
      <c r="B683" s="71" t="s">
        <v>86</v>
      </c>
      <c r="C683" s="8"/>
      <c r="D683" s="76">
        <f t="shared" si="1"/>
        <v>6877163</v>
      </c>
      <c r="E683" s="76">
        <f t="shared" si="1"/>
        <v>3439000</v>
      </c>
      <c r="F683" s="76">
        <f t="shared" si="1"/>
        <v>3439000</v>
      </c>
      <c r="G683" s="76">
        <f t="shared" si="1"/>
        <v>0</v>
      </c>
      <c r="H683" s="76">
        <f t="shared" si="1"/>
        <v>3438163</v>
      </c>
    </row>
    <row r="684" spans="1:8" ht="40.5" customHeight="1">
      <c r="A684" s="75"/>
      <c r="B684" s="72" t="s">
        <v>142</v>
      </c>
      <c r="C684" s="46"/>
      <c r="D684" s="78">
        <f t="shared" si="1"/>
        <v>28868189</v>
      </c>
      <c r="E684" s="78">
        <f t="shared" si="1"/>
        <v>21588189</v>
      </c>
      <c r="F684" s="78">
        <f t="shared" si="1"/>
        <v>21528189</v>
      </c>
      <c r="G684" s="78">
        <f t="shared" si="1"/>
        <v>60000</v>
      </c>
      <c r="H684" s="78">
        <f t="shared" si="1"/>
        <v>7280000</v>
      </c>
    </row>
    <row r="685" spans="1:8" ht="21" customHeight="1">
      <c r="A685" s="75"/>
      <c r="B685" s="18"/>
      <c r="C685" s="8"/>
      <c r="D685" s="76"/>
      <c r="E685" s="31"/>
      <c r="F685" s="77"/>
      <c r="G685" s="31"/>
      <c r="H685" s="31"/>
    </row>
    <row r="686" spans="2:8" ht="19.5" customHeight="1">
      <c r="B686" s="82"/>
      <c r="C686" s="83"/>
      <c r="D686" s="83"/>
      <c r="E686" s="83"/>
      <c r="F686" s="83"/>
      <c r="G686" s="83"/>
      <c r="H686" s="83"/>
    </row>
    <row r="687" ht="15.75">
      <c r="H687" s="5"/>
    </row>
    <row r="688" ht="15.75">
      <c r="H688" s="5"/>
    </row>
    <row r="689" ht="15.75">
      <c r="H689" s="5"/>
    </row>
    <row r="690" ht="15.75">
      <c r="H690" s="5"/>
    </row>
    <row r="691" ht="15.75">
      <c r="H691" s="5"/>
    </row>
    <row r="692" ht="15.75">
      <c r="H692" s="5"/>
    </row>
    <row r="693" ht="15.75">
      <c r="H693" s="5"/>
    </row>
    <row r="694" ht="15.75">
      <c r="H694" s="5"/>
    </row>
    <row r="695" ht="15.75">
      <c r="H695" s="5"/>
    </row>
    <row r="696" ht="15.75">
      <c r="H696" s="5"/>
    </row>
    <row r="697" ht="15.75">
      <c r="H697" s="5"/>
    </row>
    <row r="698" ht="15.75">
      <c r="H698" s="5"/>
    </row>
    <row r="699" ht="15.75">
      <c r="H699" s="5"/>
    </row>
    <row r="700" ht="15.75">
      <c r="H700" s="5"/>
    </row>
    <row r="701" ht="15.75">
      <c r="H701" s="5"/>
    </row>
    <row r="702" ht="15.75">
      <c r="H702" s="5"/>
    </row>
    <row r="703" ht="15.75">
      <c r="H703" s="5"/>
    </row>
    <row r="704" ht="15.75">
      <c r="H704" s="5"/>
    </row>
    <row r="705" ht="15.75">
      <c r="H705" s="5"/>
    </row>
    <row r="706" ht="15.75">
      <c r="H706" s="5"/>
    </row>
    <row r="707" ht="15.75">
      <c r="H707" s="5"/>
    </row>
    <row r="708" ht="15.75">
      <c r="H708" s="5"/>
    </row>
    <row r="709" ht="15.75">
      <c r="H709" s="5"/>
    </row>
    <row r="710" ht="15.75">
      <c r="H710" s="5"/>
    </row>
    <row r="711" ht="15.75">
      <c r="H711" s="5"/>
    </row>
  </sheetData>
  <mergeCells count="13">
    <mergeCell ref="F3:G3"/>
    <mergeCell ref="G8:H8"/>
    <mergeCell ref="D10:H10"/>
    <mergeCell ref="H11:H12"/>
    <mergeCell ref="D11:D12"/>
    <mergeCell ref="E11:E12"/>
    <mergeCell ref="F11:G11"/>
    <mergeCell ref="B7:H7"/>
    <mergeCell ref="B686:H686"/>
    <mergeCell ref="A10:C10"/>
    <mergeCell ref="A11:A12"/>
    <mergeCell ref="B11:B12"/>
    <mergeCell ref="C11:C12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57" r:id="rId1"/>
  <headerFooter alignWithMargins="0">
    <oddFooter>&amp;CStrona &amp;P z &amp;N</oddFooter>
  </headerFooter>
  <rowBreaks count="24" manualBreakCount="24">
    <brk id="32" max="7" man="1"/>
    <brk id="50" max="7" man="1"/>
    <brk id="68" max="7" man="1"/>
    <brk id="86" max="7" man="1"/>
    <brk id="104" max="7" man="1"/>
    <brk id="128" max="7" man="1"/>
    <brk id="170" max="7" man="1"/>
    <brk id="200" max="7" man="1"/>
    <brk id="224" max="7" man="1"/>
    <brk id="248" max="7" man="1"/>
    <brk id="278" max="7" man="1"/>
    <brk id="308" max="7" man="1"/>
    <brk id="338" max="7" man="1"/>
    <brk id="356" max="7" man="1"/>
    <brk id="374" max="7" man="1"/>
    <brk id="404" max="7" man="1"/>
    <brk id="452" max="7" man="1"/>
    <brk id="476" max="7" man="1"/>
    <brk id="554" max="7" man="1"/>
    <brk id="584" max="7" man="1"/>
    <brk id="602" max="7" man="1"/>
    <brk id="614" max="7" man="1"/>
    <brk id="644" max="255" man="1"/>
    <brk id="6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2008-06-06T13:03:20Z</cp:lastPrinted>
  <dcterms:created xsi:type="dcterms:W3CDTF">1999-03-23T10:45:22Z</dcterms:created>
  <dcterms:modified xsi:type="dcterms:W3CDTF">2008-07-02T10:49:44Z</dcterms:modified>
  <cp:category/>
  <cp:version/>
  <cp:contentType/>
  <cp:contentStatus/>
</cp:coreProperties>
</file>