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04'!$A$1:$R$82</definedName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<sst xmlns="http://schemas.openxmlformats.org/spreadsheetml/2006/main" count="136" uniqueCount="113">
  <si>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</si>
  <si>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</si>
  <si>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</si>
  <si>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</si>
  <si>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</si>
  <si>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Dział 700 Gospodarka mieszkaniowa</t>
  </si>
  <si>
    <t>010</t>
  </si>
  <si>
    <t>01010</t>
  </si>
  <si>
    <t>0830</t>
  </si>
  <si>
    <t>0490</t>
  </si>
  <si>
    <t>0760</t>
  </si>
  <si>
    <t>0910</t>
  </si>
  <si>
    <t>0010</t>
  </si>
  <si>
    <t>2030</t>
  </si>
  <si>
    <t>2010</t>
  </si>
  <si>
    <t>Dział 801 Oświata i wychowanie</t>
  </si>
  <si>
    <t>Dział 756 Dochody od osób prawnych,od osób fizycznych i od innych jednostek nieposiadających osobowości prawnej oraz wydatki związane z ich poborem</t>
  </si>
  <si>
    <t>Dział 852 Pomoc społeczna</t>
  </si>
  <si>
    <t>0690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</si>
  <si>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</si>
  <si>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</si>
  <si>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wpływy z usług  (czynsze mieszkaniowe)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</si>
  <si>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</si>
  <si>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</si>
  <si>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</si>
  <si>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</si>
  <si>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</si>
  <si>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</si>
  <si>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</si>
  <si>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</si>
  <si>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</si>
  <si>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</si>
  <si>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</si>
  <si>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</si>
  <si>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</si>
  <si>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podatków i opłat -z karty podatkowej</t>
  </si>
  <si>
    <t>Źródła dochodów</t>
  </si>
  <si>
    <t>Dział 600 Transport i łączność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</si>
  <si>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</si>
  <si>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</si>
  <si>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</si>
  <si>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</si>
  <si>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</si>
  <si>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</si>
  <si>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</si>
  <si>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</si>
  <si>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</si>
  <si>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Dochody ogółem</t>
  </si>
  <si>
    <t>środki pochodzące z Norweskiego Mechanizmu Finansowego, Mechanizmu Finansowanego EOG oraz Szwajcarsko - Polskiego Programu Współpracy</t>
  </si>
  <si>
    <t>Dział 926 Kultura fizyczna i sport</t>
  </si>
  <si>
    <t>Dział  750 Administracja publiczna</t>
  </si>
  <si>
    <t xml:space="preserve"> dochody majątkowe </t>
  </si>
  <si>
    <t xml:space="preserve">Dział 900 Gospodarka komunalna  i ochrona środowiska </t>
  </si>
  <si>
    <t>wpływy z różnych opłat  (wpłaty za duplikaty legitymacji i świadectw szkolnych)</t>
  </si>
  <si>
    <t>pozostałe odsetki-odsetki od środków na rach.bankowych</t>
  </si>
  <si>
    <t>odsetki za nieterminowe wpłaty z tytułu czynsze mieszkaniowe</t>
  </si>
  <si>
    <t>wpływy z różnych dochodów (wpływy z tyt. wynagrodzenia dla płatnika z tyt. wykonywania zadań określonych przepisami prawa)</t>
  </si>
  <si>
    <t>dochody z najmu i dzierżawy składników majątkowych skarbu państwa, jst lub innych jednostek zaliczonych do sektora finansów publicznych oraz innych umów o podobnym charakterze - wynajem pomieszczeń szkolnych</t>
  </si>
  <si>
    <t>wpływy z usług  (opłata stała za przedszkole)</t>
  </si>
  <si>
    <t>dotacje celowe otrzymane z gminy na zadania bieżące realiz na podstawie porozumień między jst  (refundacja kosztów przez inne gminy za pobyt dzieci w przedszk.  na terenie naszej gminy)</t>
  </si>
  <si>
    <t>dotacje celowe otrzymane z gminy na zadania bieżące realiz na podstawie porozumień między jst  ( refundacja kosztów przez inne gminy za pobyt dzieci w przedszk. na terenie naszej gminy)</t>
  </si>
  <si>
    <t>wpływy z różnych opłat  (duplikaty legitymacji i świadectw)</t>
  </si>
  <si>
    <t>Dział 758 Różne rozliczenia</t>
  </si>
  <si>
    <t>wpływy z usług (odpłatność za udział w imprezach kulturalnych)</t>
  </si>
  <si>
    <t>Dział 921 Kultura i ochrona dziedzictwa narodowego</t>
  </si>
  <si>
    <r>
      <t xml:space="preserve">dochody jednostek samorządu terytorialnego związane z realizacją zadań z zakresu administracji rządowej oraz innych zadań zleconych ustawami </t>
    </r>
    <r>
      <rPr>
        <i/>
        <sz val="9"/>
        <rFont val="Times New Roman"/>
        <family val="1"/>
      </rPr>
      <t>(należności od dłużników alimentacyjnych)</t>
    </r>
  </si>
  <si>
    <t xml:space="preserve">Dokonać zmian w planie dochodów gminy na rok 2012 stanowiącym tabelę nr 1 do Uchwały Budżetowej na rok 2012 Gminy Michałowice Nr XII/119/2011 z dnia 21 grudnia 2011 r. w sposób następujący:        
</t>
  </si>
  <si>
    <t>do Uchwały Nr  /   /2012</t>
  </si>
  <si>
    <t xml:space="preserve">z dnia              2012 r.  </t>
  </si>
  <si>
    <r>
      <t xml:space="preserve">grzywny, mandaty i inne kary pieniężne od osób prawnych i innych jednostek organizacyjnych                </t>
    </r>
    <r>
      <rPr>
        <i/>
        <sz val="9"/>
        <rFont val="Times New Roman"/>
        <family val="1"/>
      </rPr>
      <t>(kary za konserwacje SUW i sieci wodociagowej)</t>
    </r>
  </si>
  <si>
    <r>
      <t xml:space="preserve">pozostałe odsetki                                 </t>
    </r>
    <r>
      <rPr>
        <i/>
        <sz val="9"/>
        <rFont val="Times New Roman"/>
        <family val="1"/>
      </rPr>
      <t>(od nieterminowych wplat za ścieki)</t>
    </r>
  </si>
  <si>
    <r>
      <t xml:space="preserve">wpływy z różnych dochodów </t>
    </r>
    <r>
      <rPr>
        <i/>
        <sz val="9"/>
        <rFont val="Times New Roman"/>
        <family val="1"/>
      </rPr>
      <t>(rozliczenia z lat ubiegłych firma Sita)</t>
    </r>
  </si>
  <si>
    <t xml:space="preserve">wpływy z opłat za zarząd, użytkowanie i użytkowanie wieczyste nieruchomości </t>
  </si>
  <si>
    <r>
      <t xml:space="preserve">wpływy z tytułu przekształcenia prawa użytkowania wieczystego przysługującego osobom fizycznym w prawo własności                </t>
    </r>
    <r>
      <rPr>
        <i/>
        <sz val="9"/>
        <rFont val="Times New Roman"/>
        <family val="1"/>
      </rPr>
      <t>(Spółdzielcze Zrzeszenie Budowy Domów Jednorodzinnych w Komorowie)</t>
    </r>
  </si>
  <si>
    <t xml:space="preserve">wpływy z tytułu odpłatnego nabycia  praw własności oraz prawa  użytkowania wieczystego nieruchomości </t>
  </si>
  <si>
    <r>
      <t xml:space="preserve">pozostałe odsetki                                 </t>
    </r>
    <r>
      <rPr>
        <i/>
        <sz val="9"/>
        <rFont val="Times New Roman"/>
        <family val="1"/>
      </rPr>
      <t>(od nieterminowych opłat z tytulu przeksztacenia w prawo własności)</t>
    </r>
  </si>
  <si>
    <r>
      <t xml:space="preserve">wpływy z różnych dochodów </t>
    </r>
    <r>
      <rPr>
        <i/>
        <sz val="9"/>
        <rFont val="Times New Roman"/>
        <family val="1"/>
      </rPr>
      <t xml:space="preserve">(GDRKiA -  odszkodowanie z tytułu budowy drogi ekspresowej w korytarzu zarezerwowanym pod autostradę A2 (POW) odcinek węzeł Opacz) </t>
    </r>
  </si>
  <si>
    <r>
      <t xml:space="preserve">wpływy z innych lokalnych opłat pobieranych przez jst na podstawie odrębnych ustaw                                </t>
    </r>
    <r>
      <rPr>
        <i/>
        <sz val="9"/>
        <rFont val="Times New Roman"/>
        <family val="1"/>
      </rPr>
      <t>(wzrost wartości nieruchomości)</t>
    </r>
  </si>
  <si>
    <r>
      <t xml:space="preserve">pozostałe odsetki                                </t>
    </r>
    <r>
      <rPr>
        <i/>
        <sz val="9"/>
        <rFont val="Times New Roman"/>
        <family val="1"/>
      </rPr>
      <t xml:space="preserve"> (od nieterminowych wpłat z tytułu zajęcia pasa drogowego)</t>
    </r>
  </si>
  <si>
    <r>
      <t xml:space="preserve">wpływy z innych lokalnych opłat pobieranych przez jst na podstawie odrębnych ustaw                                 </t>
    </r>
    <r>
      <rPr>
        <i/>
        <sz val="9"/>
        <rFont val="Times New Roman"/>
        <family val="1"/>
      </rPr>
      <t>(opłaty za zajęcie pasa drogowego)</t>
    </r>
  </si>
  <si>
    <r>
      <t xml:space="preserve">wpływy z różnych opłat                     </t>
    </r>
    <r>
      <rPr>
        <i/>
        <sz val="9"/>
        <rFont val="Times New Roman"/>
        <family val="1"/>
      </rPr>
      <t>(koszty postępowania egzekucyjnego osoby fizyczne)</t>
    </r>
  </si>
  <si>
    <t>wpływy z opłat za wydane zezwolenia na sprzedaż napojów alkoholowych</t>
  </si>
  <si>
    <r>
      <t xml:space="preserve">wpłata środków finansowych z niewykorzystanych w terminie wydatków ,które nie wygasają z upływem roku budżetowego </t>
    </r>
    <r>
      <rPr>
        <i/>
        <sz val="9"/>
        <rFont val="Times New Roman"/>
        <family val="1"/>
      </rPr>
      <t>(budowa dróg gminnych)</t>
    </r>
  </si>
  <si>
    <r>
      <t xml:space="preserve">wpłata środków finansowych z niewykorzystanych w terminie wydatków ,które nie wygasają z upływem roku budżetowego </t>
    </r>
    <r>
      <rPr>
        <i/>
        <sz val="9"/>
        <rFont val="Times New Roman"/>
        <family val="1"/>
      </rPr>
      <t>(budowa infrastruktury wodociągowej i sanitacyjnej  wsi)</t>
    </r>
  </si>
  <si>
    <r>
      <t xml:space="preserve">wpłata środków finansowych z niewykorzystanych w terminie wydatków ,które nie wygasają z upływem roku budżetowego </t>
    </r>
    <r>
      <rPr>
        <i/>
        <sz val="9"/>
        <rFont val="Times New Roman"/>
        <family val="1"/>
      </rPr>
      <t>(budowa oswietlenia ulicznego)</t>
    </r>
  </si>
  <si>
    <r>
      <t xml:space="preserve">wpływy z różnych dochodów </t>
    </r>
    <r>
      <rPr>
        <i/>
        <sz val="9"/>
        <rFont val="Times New Roman"/>
        <family val="1"/>
      </rPr>
      <t>(rozliczenia z lat ubiegłych)</t>
    </r>
  </si>
  <si>
    <r>
      <t xml:space="preserve">wpływy z różnych dochodów </t>
    </r>
    <r>
      <rPr>
        <i/>
        <sz val="9"/>
        <rFont val="Times New Roman"/>
        <family val="1"/>
      </rPr>
      <t>(z tyt. wykonywania zadań określonych przepisami prawa)</t>
    </r>
  </si>
  <si>
    <r>
      <t xml:space="preserve">grzywny, mandaty i inne kary pieniężne od osób prawnych i innych jednostek organizacyjnych                </t>
    </r>
    <r>
      <rPr>
        <i/>
        <sz val="9"/>
        <rFont val="Times New Roman"/>
        <family val="1"/>
      </rPr>
      <t>(kary firma Trako - wykonanie III etapu opracowania publicznego transportu zbiorowego (kolejowego) w zach. cz. aglomeracji warszawskiej)</t>
    </r>
  </si>
  <si>
    <r>
      <t xml:space="preserve">wpływy z różnych dochodów            </t>
    </r>
    <r>
      <rPr>
        <i/>
        <sz val="9"/>
        <rFont val="Times New Roman"/>
        <family val="1"/>
      </rPr>
      <t>(zwrot niewykorzystanych srodków z roku ubiegłego)</t>
    </r>
  </si>
  <si>
    <r>
      <t xml:space="preserve">wpływy z usług                                   </t>
    </r>
    <r>
      <rPr>
        <i/>
        <sz val="9"/>
        <rFont val="Times New Roman"/>
        <family val="1"/>
      </rPr>
      <t xml:space="preserve">(odpłatność za udział w imprezach kulturalnych) </t>
    </r>
  </si>
  <si>
    <r>
      <t xml:space="preserve">grzywny  i inne kary pieniężne od osób fizycznych               </t>
    </r>
    <r>
      <rPr>
        <i/>
        <sz val="9"/>
        <rFont val="Times New Roman"/>
        <family val="1"/>
      </rPr>
      <t xml:space="preserve">                (kara za wybicie szyby)</t>
    </r>
  </si>
  <si>
    <r>
      <t xml:space="preserve">wpływy z opłaty produktowej  </t>
    </r>
    <r>
      <rPr>
        <i/>
        <sz val="9"/>
        <rFont val="Times New Roman"/>
        <family val="1"/>
      </rPr>
      <t>(wplywy wynikajace z ustawy o obowiazkach przedsiebiorców w zakresie gospodarowania odpadami oraz o opłacie produktowej)</t>
    </r>
  </si>
  <si>
    <r>
      <t xml:space="preserve">wplywy z usług                                  </t>
    </r>
    <r>
      <rPr>
        <i/>
        <sz val="9"/>
        <rFont val="Times New Roman"/>
        <family val="1"/>
      </rPr>
      <t xml:space="preserve"> (w związku ze zmniejszeniem ilości osób zobowiązanych do odplatności za usługi opiekuńcze)</t>
    </r>
  </si>
  <si>
    <r>
      <t xml:space="preserve">wpływy z róznych dochodów        </t>
    </r>
    <r>
      <rPr>
        <i/>
        <sz val="9"/>
        <rFont val="Times New Roman"/>
        <family val="1"/>
      </rPr>
      <t xml:space="preserve"> (odszkodowanie otrzymane z TUW oraz wyngrodzenia dla platnika z  tyt. rozliczeń z US)  </t>
    </r>
  </si>
  <si>
    <r>
      <t xml:space="preserve">wpływy z usług                                   </t>
    </r>
    <r>
      <rPr>
        <i/>
        <sz val="9"/>
        <rFont val="Times New Roman"/>
        <family val="1"/>
      </rPr>
      <t xml:space="preserve">(opłata stała  przedszkole Nowa Wieś 10 000 żł; przedszkole Michałowice 28 000 zł) </t>
    </r>
  </si>
  <si>
    <r>
      <t xml:space="preserve">odsetki od dotacji oraz platności wykorzystanych niezgodnie z przeznaczeniem lub wykorzystanych z naruszniem procedur o których mowa a rt,184 ustawy pobranych nienależnie lub w nadmiernej wysokosci                               </t>
    </r>
    <r>
      <rPr>
        <i/>
        <sz val="9"/>
        <rFont val="Times New Roman"/>
        <family val="1"/>
      </rPr>
      <t>(przedszkole niepubliczne)</t>
    </r>
  </si>
  <si>
    <r>
      <t xml:space="preserve">wpływy z różnych opłat  </t>
    </r>
    <r>
      <rPr>
        <i/>
        <sz val="9"/>
        <rFont val="Times New Roman"/>
        <family val="1"/>
      </rPr>
      <t>(wpłaty za duplikaty legitymacji i świadectw szkolnych) szkoły podstawowe</t>
    </r>
  </si>
  <si>
    <r>
      <t xml:space="preserve">wpływy z różnych opłat  </t>
    </r>
    <r>
      <rPr>
        <i/>
        <sz val="9"/>
        <rFont val="Times New Roman"/>
        <family val="1"/>
      </rPr>
      <t>(wpłaty za duplikaty legitymacji i świadectw szkolnych)- gimnazja</t>
    </r>
  </si>
  <si>
    <r>
      <t xml:space="preserve">wpływy z różnych dochodów </t>
    </r>
    <r>
      <rPr>
        <i/>
        <sz val="9"/>
        <rFont val="Times New Roman"/>
        <family val="1"/>
      </rPr>
      <t>(wpływy z tyt. wynagrodzenia dla płatnika z tyt. wykonywania zadań określonych przepisami prawa) szkoły podstawowe</t>
    </r>
  </si>
  <si>
    <r>
      <t xml:space="preserve">wpływy ze zwrotów dotacji oraz platności wykorzystanych niezgodnie z przeznaczeniem lub wykorzystanych z naruszniem procedur o których mowa a rt,184 ustawy pobranych nienależnie lub w nadmiernej wysokosci                               </t>
    </r>
    <r>
      <rPr>
        <i/>
        <sz val="9"/>
        <rFont val="Times New Roman"/>
        <family val="1"/>
      </rPr>
      <t>(przedszkole niepubliczne)</t>
    </r>
  </si>
  <si>
    <r>
      <t xml:space="preserve">wpływy z różnych dochodów </t>
    </r>
    <r>
      <rPr>
        <i/>
        <sz val="9"/>
        <rFont val="Times New Roman"/>
        <family val="1"/>
      </rPr>
      <t>(wpływy z tyt. wynagrodzenia dla płatnika z tyt. wykonywania zadań określonych przepisami prawa) przedszkola</t>
    </r>
  </si>
  <si>
    <r>
      <t xml:space="preserve">wpływy z różnych dochodów </t>
    </r>
    <r>
      <rPr>
        <i/>
        <sz val="9"/>
        <rFont val="Times New Roman"/>
        <family val="1"/>
      </rPr>
      <t>(wpływy z tyt. wynagrodzenia dla płatnika z tyt. wykonywania zadań określonych przepisami prawa) gimnazja</t>
    </r>
  </si>
  <si>
    <r>
      <t xml:space="preserve">wpływy z różnych dochodów </t>
    </r>
    <r>
      <rPr>
        <i/>
        <sz val="9"/>
        <rFont val="Times New Roman"/>
        <family val="1"/>
      </rPr>
      <t>(wpływy z tyt. wynagrodzenia dla płatnika z tyt. wykonywania zadań określonych przepisami prawa) LO</t>
    </r>
  </si>
  <si>
    <r>
      <t xml:space="preserve">pozostałe odsetki-odsetki od środków na rach.bankowych </t>
    </r>
    <r>
      <rPr>
        <i/>
        <sz val="9"/>
        <rFont val="Times New Roman"/>
        <family val="1"/>
      </rPr>
      <t>szkoły podstawowe</t>
    </r>
  </si>
  <si>
    <r>
      <t xml:space="preserve">pozostałe odsetki-odsetki od nieterminowych wpłat </t>
    </r>
    <r>
      <rPr>
        <i/>
        <sz val="9"/>
        <rFont val="Times New Roman"/>
        <family val="1"/>
      </rPr>
      <t>przedszkola</t>
    </r>
  </si>
  <si>
    <r>
      <t xml:space="preserve">dochody z najmu i dzierżawy składników majątkowych skarbu państwa, jst lub innych jednostek zaliczonych do sektora finansów publicznych oraz innych umów o podobnym charakterze - </t>
    </r>
    <r>
      <rPr>
        <i/>
        <sz val="9"/>
        <rFont val="Times New Roman"/>
        <family val="1"/>
      </rPr>
      <t>wynajem pomieszczeń szkolnych</t>
    </r>
  </si>
  <si>
    <r>
      <t xml:space="preserve">pozostałe odsetki-odsetki od środków na rach.bankowych </t>
    </r>
    <r>
      <rPr>
        <i/>
        <sz val="9"/>
        <rFont val="Times New Roman"/>
        <family val="1"/>
      </rPr>
      <t>przedszkola</t>
    </r>
  </si>
  <si>
    <r>
      <t xml:space="preserve">pozostałe odsetki-odsetki od środków na rach.bankowych </t>
    </r>
    <r>
      <rPr>
        <i/>
        <sz val="9"/>
        <rFont val="Times New Roman"/>
        <family val="1"/>
      </rPr>
      <t>ZOEAS</t>
    </r>
  </si>
  <si>
    <r>
      <t xml:space="preserve">wpływy z różnych dochodów  (rozliczebnia z lat ubiegłych) </t>
    </r>
    <r>
      <rPr>
        <i/>
        <sz val="9"/>
        <rFont val="Times New Roman"/>
        <family val="1"/>
      </rPr>
      <t>ZOEAS</t>
    </r>
  </si>
  <si>
    <r>
      <t xml:space="preserve">pozostałe odsetki-odsetki od środków na rach.bankowych </t>
    </r>
    <r>
      <rPr>
        <i/>
        <sz val="9"/>
        <rFont val="Times New Roman"/>
        <family val="1"/>
      </rPr>
      <t>gimnazja</t>
    </r>
  </si>
  <si>
    <r>
      <t xml:space="preserve">pozostałe odsetki-odsetki od środków na rach.bankowych </t>
    </r>
    <r>
      <rPr>
        <i/>
        <sz val="9"/>
        <rFont val="Times New Roman"/>
        <family val="1"/>
      </rPr>
      <t>LO</t>
    </r>
  </si>
  <si>
    <t xml:space="preserve">dochody z najmu i dzierżawy składników majątkowych skarbu państwa, jst lub innych jednostek zaliczonych do sektora finansów publicznych oraz innych umów o podobnym charakterze </t>
  </si>
  <si>
    <t>Plan po zmianach   86 434 323,73zł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</si>
</sst>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workbookViewId="0" topLeftCell="A68">
      <selection activeCell="J90" sqref="J90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1" width="11.2539062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23" customWidth="1"/>
    <col min="20" max="16384" width="9.125" style="1" customWidth="1"/>
  </cols>
  <sheetData>
    <row r="1" spans="5:14" ht="12">
      <c r="E1" s="2"/>
      <c r="F1" s="2"/>
      <c r="L1" s="2" t="s">
        <v>39</v>
      </c>
      <c r="M1" s="2"/>
      <c r="N1" s="2"/>
    </row>
    <row r="2" spans="5:14" ht="12">
      <c r="E2" s="2"/>
      <c r="F2" s="2"/>
      <c r="L2" s="2" t="s">
        <v>67</v>
      </c>
      <c r="M2" s="2"/>
      <c r="N2" s="2"/>
    </row>
    <row r="3" spans="5:14" ht="12">
      <c r="E3" s="2"/>
      <c r="F3" s="2"/>
      <c r="L3" s="2" t="s">
        <v>40</v>
      </c>
      <c r="M3" s="2"/>
      <c r="N3" s="2"/>
    </row>
    <row r="4" spans="5:14" ht="12">
      <c r="E4" s="2"/>
      <c r="F4" s="2"/>
      <c r="L4" s="2" t="s">
        <v>68</v>
      </c>
      <c r="M4" s="2"/>
      <c r="N4" s="2"/>
    </row>
    <row r="5" spans="1:14" ht="24.75" customHeight="1">
      <c r="A5" s="105" t="s">
        <v>66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8" ht="11.25" customHeight="1">
      <c r="A6" s="3"/>
      <c r="B6" s="3"/>
      <c r="C6" s="3"/>
      <c r="D6" s="4"/>
      <c r="E6" s="4"/>
      <c r="G6" s="1" t="s">
        <v>25</v>
      </c>
      <c r="M6" s="54" t="s">
        <v>46</v>
      </c>
      <c r="O6" s="5"/>
      <c r="P6" s="5"/>
      <c r="Q6" s="5"/>
      <c r="R6" s="6"/>
    </row>
    <row r="7" spans="1:18" ht="12.75" customHeight="1">
      <c r="A7" s="102" t="s">
        <v>38</v>
      </c>
      <c r="B7" s="102" t="s">
        <v>3</v>
      </c>
      <c r="C7" s="57"/>
      <c r="D7" s="58"/>
      <c r="E7" s="102" t="s">
        <v>36</v>
      </c>
      <c r="F7" s="59"/>
      <c r="G7" s="59"/>
      <c r="H7" s="59"/>
      <c r="I7" s="113" t="s">
        <v>41</v>
      </c>
      <c r="J7" s="109" t="s">
        <v>42</v>
      </c>
      <c r="K7" s="110"/>
      <c r="L7" s="113" t="s">
        <v>44</v>
      </c>
      <c r="M7" s="109" t="s">
        <v>42</v>
      </c>
      <c r="N7" s="110"/>
      <c r="O7" s="5"/>
      <c r="P7" s="5"/>
      <c r="Q7" s="5"/>
      <c r="R7" s="6"/>
    </row>
    <row r="8" spans="1:18" ht="14.25" customHeight="1">
      <c r="A8" s="103"/>
      <c r="B8" s="103"/>
      <c r="C8" s="60"/>
      <c r="D8" s="61"/>
      <c r="E8" s="103"/>
      <c r="F8" s="30"/>
      <c r="G8" s="30"/>
      <c r="H8" s="30"/>
      <c r="I8" s="95"/>
      <c r="J8" s="111"/>
      <c r="K8" s="112"/>
      <c r="L8" s="95"/>
      <c r="M8" s="111"/>
      <c r="N8" s="112"/>
      <c r="O8" s="5"/>
      <c r="P8" s="5"/>
      <c r="Q8" s="5"/>
      <c r="R8" s="6"/>
    </row>
    <row r="9" spans="1:18" ht="27" customHeight="1">
      <c r="A9" s="104"/>
      <c r="B9" s="104"/>
      <c r="C9" s="55"/>
      <c r="D9" s="56"/>
      <c r="E9" s="104"/>
      <c r="F9" s="53"/>
      <c r="G9" s="51" t="s">
        <v>1</v>
      </c>
      <c r="H9" s="56" t="s">
        <v>2</v>
      </c>
      <c r="I9" s="96"/>
      <c r="J9" s="51" t="s">
        <v>43</v>
      </c>
      <c r="K9" s="51" t="s">
        <v>51</v>
      </c>
      <c r="L9" s="96"/>
      <c r="M9" s="51" t="s">
        <v>45</v>
      </c>
      <c r="N9" s="51" t="s">
        <v>51</v>
      </c>
      <c r="O9" s="51"/>
      <c r="P9" s="52"/>
      <c r="Q9" s="52"/>
      <c r="R9" s="50"/>
    </row>
    <row r="10" spans="1:18" ht="15.75" customHeight="1">
      <c r="A10" s="88">
        <v>1</v>
      </c>
      <c r="B10" s="88">
        <v>2</v>
      </c>
      <c r="C10" s="88">
        <v>3</v>
      </c>
      <c r="D10" s="89">
        <v>4</v>
      </c>
      <c r="E10" s="89">
        <v>3</v>
      </c>
      <c r="F10" s="88">
        <v>6</v>
      </c>
      <c r="G10" s="88">
        <v>7</v>
      </c>
      <c r="H10" s="88">
        <v>8</v>
      </c>
      <c r="I10" s="88">
        <v>4</v>
      </c>
      <c r="J10" s="88">
        <v>5</v>
      </c>
      <c r="K10" s="88">
        <v>6</v>
      </c>
      <c r="L10" s="88">
        <v>7</v>
      </c>
      <c r="M10" s="88">
        <v>8</v>
      </c>
      <c r="N10" s="88">
        <v>9</v>
      </c>
      <c r="O10" s="7">
        <v>12</v>
      </c>
      <c r="P10" s="37">
        <v>13</v>
      </c>
      <c r="Q10" s="37">
        <v>14</v>
      </c>
      <c r="R10" s="7">
        <v>15</v>
      </c>
    </row>
    <row r="11" spans="1:18" ht="48" customHeight="1" hidden="1">
      <c r="A11" s="8">
        <v>3</v>
      </c>
      <c r="B11" s="9" t="s">
        <v>6</v>
      </c>
      <c r="C11" s="10" t="s">
        <v>7</v>
      </c>
      <c r="D11" s="8">
        <v>6290</v>
      </c>
      <c r="E11" s="11" t="s">
        <v>33</v>
      </c>
      <c r="F11" s="31">
        <f aca="true" t="shared" si="0" ref="F11:F16">SUM(G11+H11)</f>
        <v>23930</v>
      </c>
      <c r="G11" s="32">
        <v>0</v>
      </c>
      <c r="H11" s="32">
        <v>23930</v>
      </c>
      <c r="I11" s="64">
        <f aca="true" t="shared" si="1" ref="I11:I16">SUM(J11+K11)</f>
        <v>0</v>
      </c>
      <c r="J11" s="65"/>
      <c r="K11" s="65"/>
      <c r="L11" s="64">
        <f aca="true" t="shared" si="2" ref="L11:L18">SUM(M11+N11)</f>
        <v>0</v>
      </c>
      <c r="M11" s="64"/>
      <c r="N11" s="65"/>
      <c r="O11" s="33">
        <v>24422.23</v>
      </c>
      <c r="P11" s="33"/>
      <c r="Q11" s="33">
        <v>24422.23</v>
      </c>
      <c r="R11" s="34">
        <f aca="true" t="shared" si="3" ref="R11:R16">SUM(L11/F11)*100</f>
        <v>0</v>
      </c>
    </row>
    <row r="12" spans="1:25" s="30" customFormat="1" ht="48" customHeight="1" hidden="1">
      <c r="A12" s="8">
        <v>4</v>
      </c>
      <c r="B12" s="9" t="s">
        <v>6</v>
      </c>
      <c r="C12" s="10" t="s">
        <v>7</v>
      </c>
      <c r="D12" s="8">
        <v>6290</v>
      </c>
      <c r="E12" s="11" t="s">
        <v>26</v>
      </c>
      <c r="F12" s="31">
        <f t="shared" si="0"/>
        <v>231770</v>
      </c>
      <c r="G12" s="32">
        <v>0</v>
      </c>
      <c r="H12" s="32">
        <v>231770</v>
      </c>
      <c r="I12" s="64">
        <f t="shared" si="1"/>
        <v>0</v>
      </c>
      <c r="J12" s="65"/>
      <c r="K12" s="65"/>
      <c r="L12" s="64">
        <f t="shared" si="2"/>
        <v>0</v>
      </c>
      <c r="M12" s="64"/>
      <c r="N12" s="65"/>
      <c r="O12" s="33">
        <v>271865.87</v>
      </c>
      <c r="P12" s="33"/>
      <c r="Q12" s="33">
        <v>271865.87</v>
      </c>
      <c r="R12" s="34">
        <f t="shared" si="3"/>
        <v>0</v>
      </c>
      <c r="S12" s="23"/>
      <c r="T12" s="23"/>
      <c r="U12" s="23"/>
      <c r="V12" s="23"/>
      <c r="W12" s="23"/>
      <c r="X12" s="23"/>
      <c r="Y12" s="23"/>
    </row>
    <row r="13" spans="1:18" ht="46.5" customHeight="1" hidden="1">
      <c r="A13" s="18">
        <v>5</v>
      </c>
      <c r="B13" s="29" t="s">
        <v>6</v>
      </c>
      <c r="C13" s="20" t="s">
        <v>7</v>
      </c>
      <c r="D13" s="18">
        <v>6290</v>
      </c>
      <c r="E13" s="21" t="s">
        <v>27</v>
      </c>
      <c r="F13" s="35">
        <f t="shared" si="0"/>
        <v>77900</v>
      </c>
      <c r="G13" s="32">
        <v>0</v>
      </c>
      <c r="H13" s="36">
        <v>77900</v>
      </c>
      <c r="I13" s="64">
        <f t="shared" si="1"/>
        <v>0</v>
      </c>
      <c r="J13" s="66"/>
      <c r="K13" s="66"/>
      <c r="L13" s="64">
        <f t="shared" si="2"/>
        <v>0</v>
      </c>
      <c r="M13" s="67"/>
      <c r="N13" s="65"/>
      <c r="O13" s="38">
        <v>103540.06</v>
      </c>
      <c r="P13" s="38"/>
      <c r="Q13" s="38">
        <v>103540.06</v>
      </c>
      <c r="R13" s="34">
        <f t="shared" si="3"/>
        <v>0</v>
      </c>
    </row>
    <row r="14" spans="1:18" ht="50.25" customHeight="1" hidden="1">
      <c r="A14" s="8">
        <v>6</v>
      </c>
      <c r="B14" s="9" t="s">
        <v>6</v>
      </c>
      <c r="C14" s="10" t="s">
        <v>7</v>
      </c>
      <c r="D14" s="8">
        <v>6290</v>
      </c>
      <c r="E14" s="11" t="s">
        <v>28</v>
      </c>
      <c r="F14" s="31">
        <f t="shared" si="0"/>
        <v>16400</v>
      </c>
      <c r="G14" s="32">
        <v>0</v>
      </c>
      <c r="H14" s="32">
        <v>16400</v>
      </c>
      <c r="I14" s="64">
        <f t="shared" si="1"/>
        <v>0</v>
      </c>
      <c r="J14" s="65"/>
      <c r="K14" s="65"/>
      <c r="L14" s="64">
        <f t="shared" si="2"/>
        <v>0</v>
      </c>
      <c r="M14" s="64"/>
      <c r="N14" s="65"/>
      <c r="O14" s="33">
        <v>19870.03</v>
      </c>
      <c r="P14" s="33"/>
      <c r="Q14" s="33">
        <v>19870.03</v>
      </c>
      <c r="R14" s="34">
        <f t="shared" si="3"/>
        <v>0</v>
      </c>
    </row>
    <row r="15" spans="1:18" ht="72.75" customHeight="1" hidden="1">
      <c r="A15" s="8">
        <v>7</v>
      </c>
      <c r="B15" s="9" t="s">
        <v>6</v>
      </c>
      <c r="C15" s="10" t="s">
        <v>22</v>
      </c>
      <c r="D15" s="8">
        <v>2010</v>
      </c>
      <c r="E15" s="11" t="s">
        <v>23</v>
      </c>
      <c r="F15" s="31">
        <f t="shared" si="0"/>
        <v>3398</v>
      </c>
      <c r="G15" s="32">
        <v>3398</v>
      </c>
      <c r="H15" s="7"/>
      <c r="I15" s="64">
        <f t="shared" si="1"/>
        <v>0</v>
      </c>
      <c r="J15" s="65"/>
      <c r="K15" s="65"/>
      <c r="L15" s="64">
        <f t="shared" si="2"/>
        <v>0</v>
      </c>
      <c r="M15" s="64"/>
      <c r="N15" s="65"/>
      <c r="O15" s="33">
        <v>3397.83</v>
      </c>
      <c r="P15" s="33">
        <v>3397.83</v>
      </c>
      <c r="Q15" s="33"/>
      <c r="R15" s="34">
        <f t="shared" si="3"/>
        <v>0</v>
      </c>
    </row>
    <row r="16" spans="1:18" ht="87" customHeight="1" hidden="1">
      <c r="A16" s="15">
        <v>8</v>
      </c>
      <c r="B16" s="9" t="s">
        <v>6</v>
      </c>
      <c r="C16" s="10" t="s">
        <v>22</v>
      </c>
      <c r="D16" s="8">
        <v>2360</v>
      </c>
      <c r="E16" s="11" t="s">
        <v>34</v>
      </c>
      <c r="F16" s="31">
        <f t="shared" si="0"/>
        <v>0</v>
      </c>
      <c r="G16" s="32">
        <v>0</v>
      </c>
      <c r="H16" s="7">
        <v>0</v>
      </c>
      <c r="I16" s="64">
        <f t="shared" si="1"/>
        <v>0</v>
      </c>
      <c r="J16" s="65"/>
      <c r="K16" s="65"/>
      <c r="L16" s="64">
        <f t="shared" si="2"/>
        <v>0</v>
      </c>
      <c r="M16" s="64"/>
      <c r="N16" s="65"/>
      <c r="O16" s="33">
        <v>66.62</v>
      </c>
      <c r="P16" s="33">
        <v>66.62</v>
      </c>
      <c r="Q16" s="33"/>
      <c r="R16" s="34" t="e">
        <f t="shared" si="3"/>
        <v>#DIV/0!</v>
      </c>
    </row>
    <row r="17" spans="1:18" ht="24">
      <c r="A17" s="8">
        <v>1</v>
      </c>
      <c r="B17" s="9" t="s">
        <v>6</v>
      </c>
      <c r="C17" s="62"/>
      <c r="D17" s="63"/>
      <c r="E17" s="14" t="s">
        <v>70</v>
      </c>
      <c r="F17" s="31"/>
      <c r="G17" s="32"/>
      <c r="H17" s="7"/>
      <c r="I17" s="64">
        <v>0</v>
      </c>
      <c r="J17" s="65">
        <v>0</v>
      </c>
      <c r="K17" s="65">
        <v>0</v>
      </c>
      <c r="L17" s="64">
        <f t="shared" si="2"/>
        <v>3000</v>
      </c>
      <c r="M17" s="65">
        <v>3000</v>
      </c>
      <c r="N17" s="65">
        <v>0</v>
      </c>
      <c r="O17" s="33"/>
      <c r="P17" s="33"/>
      <c r="Q17" s="33"/>
      <c r="R17" s="34"/>
    </row>
    <row r="18" spans="1:18" ht="60">
      <c r="A18" s="8">
        <v>2</v>
      </c>
      <c r="B18" s="9" t="s">
        <v>6</v>
      </c>
      <c r="C18" s="62"/>
      <c r="D18" s="63"/>
      <c r="E18" s="68" t="s">
        <v>69</v>
      </c>
      <c r="F18" s="31"/>
      <c r="G18" s="32"/>
      <c r="H18" s="7"/>
      <c r="I18" s="64">
        <v>0</v>
      </c>
      <c r="J18" s="65">
        <v>0</v>
      </c>
      <c r="K18" s="65">
        <v>0</v>
      </c>
      <c r="L18" s="64">
        <f t="shared" si="2"/>
        <v>10300</v>
      </c>
      <c r="M18" s="65">
        <v>10300</v>
      </c>
      <c r="N18" s="65">
        <v>0</v>
      </c>
      <c r="O18" s="33"/>
      <c r="P18" s="33"/>
      <c r="Q18" s="33"/>
      <c r="R18" s="34"/>
    </row>
    <row r="19" spans="1:19" s="27" customFormat="1" ht="17.25" customHeight="1">
      <c r="A19" s="97" t="s">
        <v>4</v>
      </c>
      <c r="B19" s="114"/>
      <c r="C19" s="114"/>
      <c r="D19" s="115"/>
      <c r="E19" s="116"/>
      <c r="F19" s="39">
        <f>SUM(H19+G19)</f>
        <v>353398</v>
      </c>
      <c r="G19" s="39">
        <f>SUM(G11:G15)</f>
        <v>3398</v>
      </c>
      <c r="H19" s="39">
        <f>SUM(H11:H14)</f>
        <v>350000</v>
      </c>
      <c r="I19" s="64">
        <f>SUM(I11:I18)</f>
        <v>0</v>
      </c>
      <c r="J19" s="74">
        <f>SUM(J11:J18)</f>
        <v>0</v>
      </c>
      <c r="K19" s="64">
        <f>SUM(K11:K18)</f>
        <v>0</v>
      </c>
      <c r="L19" s="64">
        <f>SUM(M19+N19)</f>
        <v>13300</v>
      </c>
      <c r="M19" s="74">
        <f>SUM(M11:M18)</f>
        <v>13300</v>
      </c>
      <c r="N19" s="74">
        <f>SUM(N11:N18)</f>
        <v>0</v>
      </c>
      <c r="O19" s="40">
        <f>SUM(P19+Q19)</f>
        <v>423162.63999999996</v>
      </c>
      <c r="P19" s="40">
        <f>SUM(P11:P16)</f>
        <v>3464.45</v>
      </c>
      <c r="Q19" s="40">
        <f>SUM(Q11:Q16)</f>
        <v>419698.18999999994</v>
      </c>
      <c r="R19" s="34">
        <f>SUM(L19/F19)*100</f>
        <v>3.7634621588124437</v>
      </c>
      <c r="S19" s="46"/>
    </row>
    <row r="20" spans="1:19" s="27" customFormat="1" ht="96">
      <c r="A20" s="8">
        <v>1</v>
      </c>
      <c r="B20" s="12">
        <v>600</v>
      </c>
      <c r="C20" s="48"/>
      <c r="D20" s="49"/>
      <c r="E20" s="68" t="s">
        <v>87</v>
      </c>
      <c r="F20" s="39"/>
      <c r="G20" s="39"/>
      <c r="H20" s="39"/>
      <c r="I20" s="74">
        <f>SUM(J20+K20)</f>
        <v>0</v>
      </c>
      <c r="J20" s="65">
        <v>0</v>
      </c>
      <c r="K20" s="65">
        <v>0</v>
      </c>
      <c r="L20" s="64">
        <f>SUM(M20+N20)</f>
        <v>402</v>
      </c>
      <c r="M20" s="65">
        <v>402</v>
      </c>
      <c r="N20" s="65">
        <v>0</v>
      </c>
      <c r="O20" s="40"/>
      <c r="P20" s="40"/>
      <c r="Q20" s="40"/>
      <c r="R20" s="34"/>
      <c r="S20" s="46"/>
    </row>
    <row r="21" spans="1:19" s="27" customFormat="1" ht="25.5" customHeight="1">
      <c r="A21" s="15">
        <v>2</v>
      </c>
      <c r="B21" s="12">
        <v>600</v>
      </c>
      <c r="C21" s="48"/>
      <c r="D21" s="49"/>
      <c r="E21" s="84" t="s">
        <v>71</v>
      </c>
      <c r="F21" s="39"/>
      <c r="G21" s="39"/>
      <c r="H21" s="39"/>
      <c r="I21" s="74">
        <v>0</v>
      </c>
      <c r="J21" s="65">
        <v>0</v>
      </c>
      <c r="K21" s="65">
        <v>0</v>
      </c>
      <c r="L21" s="64">
        <f>SUM(M21+N21)</f>
        <v>13</v>
      </c>
      <c r="M21" s="65">
        <v>13</v>
      </c>
      <c r="N21" s="65">
        <v>0</v>
      </c>
      <c r="O21" s="40"/>
      <c r="P21" s="40"/>
      <c r="Q21" s="40"/>
      <c r="R21" s="34"/>
      <c r="S21" s="46"/>
    </row>
    <row r="22" spans="1:19" s="27" customFormat="1" ht="21.75" customHeight="1">
      <c r="A22" s="97" t="s">
        <v>37</v>
      </c>
      <c r="B22" s="114"/>
      <c r="C22" s="114"/>
      <c r="D22" s="115"/>
      <c r="E22" s="116"/>
      <c r="F22" s="39"/>
      <c r="G22" s="39"/>
      <c r="H22" s="39"/>
      <c r="I22" s="74">
        <f>SUM(J22+K22)</f>
        <v>0</v>
      </c>
      <c r="J22" s="74">
        <f>SUM(J20:J21)</f>
        <v>0</v>
      </c>
      <c r="K22" s="74">
        <f>SUM(K20:K21)</f>
        <v>0</v>
      </c>
      <c r="L22" s="64">
        <f>SUM(M22+N22)</f>
        <v>415</v>
      </c>
      <c r="M22" s="75">
        <f>SUM(M20:M21)</f>
        <v>415</v>
      </c>
      <c r="N22" s="65">
        <f>SUM(N20:N21)</f>
        <v>0</v>
      </c>
      <c r="O22" s="39" t="e">
        <f>SUM(#REF!)</f>
        <v>#REF!</v>
      </c>
      <c r="P22" s="39" t="e">
        <f>SUM(#REF!)</f>
        <v>#REF!</v>
      </c>
      <c r="Q22" s="39" t="e">
        <f>SUM(#REF!)</f>
        <v>#REF!</v>
      </c>
      <c r="R22" s="39" t="e">
        <f>SUM(#REF!)</f>
        <v>#REF!</v>
      </c>
      <c r="S22" s="46"/>
    </row>
    <row r="23" spans="1:18" ht="37.5" customHeight="1">
      <c r="A23" s="8">
        <v>1</v>
      </c>
      <c r="B23" s="12">
        <v>700</v>
      </c>
      <c r="C23" s="8">
        <v>70004</v>
      </c>
      <c r="D23" s="10" t="s">
        <v>11</v>
      </c>
      <c r="E23" s="14" t="s">
        <v>75</v>
      </c>
      <c r="F23" s="31">
        <f>SUM(G23+H23)</f>
        <v>0</v>
      </c>
      <c r="G23" s="7">
        <v>0</v>
      </c>
      <c r="H23" s="7">
        <v>0</v>
      </c>
      <c r="I23" s="64">
        <f aca="true" t="shared" si="4" ref="I23:I30">SUM(J23+K23)</f>
        <v>0</v>
      </c>
      <c r="J23" s="65">
        <v>0</v>
      </c>
      <c r="K23" s="65">
        <v>0</v>
      </c>
      <c r="L23" s="64">
        <f aca="true" t="shared" si="5" ref="L23:L30">SUM(M23+N23)</f>
        <v>6712</v>
      </c>
      <c r="M23" s="65">
        <v>6712</v>
      </c>
      <c r="N23" s="65">
        <v>0</v>
      </c>
      <c r="O23" s="33">
        <v>257.25</v>
      </c>
      <c r="P23" s="33">
        <v>257.25</v>
      </c>
      <c r="Q23" s="33"/>
      <c r="R23" s="34" t="e">
        <f>SUM(L23/F23)*100</f>
        <v>#DIV/0!</v>
      </c>
    </row>
    <row r="24" spans="1:18" ht="36">
      <c r="A24" s="8">
        <v>2</v>
      </c>
      <c r="B24" s="12">
        <v>700</v>
      </c>
      <c r="C24" s="8"/>
      <c r="D24" s="10"/>
      <c r="E24" s="14" t="s">
        <v>72</v>
      </c>
      <c r="F24" s="31"/>
      <c r="G24" s="7"/>
      <c r="H24" s="7"/>
      <c r="I24" s="64">
        <f t="shared" si="4"/>
        <v>0</v>
      </c>
      <c r="J24" s="65">
        <v>0</v>
      </c>
      <c r="K24" s="65">
        <v>0</v>
      </c>
      <c r="L24" s="64">
        <f t="shared" si="5"/>
        <v>24000</v>
      </c>
      <c r="M24" s="65">
        <v>24000</v>
      </c>
      <c r="N24" s="65">
        <v>0</v>
      </c>
      <c r="O24" s="33"/>
      <c r="P24" s="33"/>
      <c r="Q24" s="33"/>
      <c r="R24" s="34"/>
    </row>
    <row r="25" spans="1:18" ht="48">
      <c r="A25" s="8">
        <v>3</v>
      </c>
      <c r="B25" s="12">
        <v>700</v>
      </c>
      <c r="C25" s="8"/>
      <c r="D25" s="10"/>
      <c r="E25" s="14" t="s">
        <v>74</v>
      </c>
      <c r="F25" s="31"/>
      <c r="G25" s="7"/>
      <c r="H25" s="7"/>
      <c r="I25" s="64">
        <f t="shared" si="4"/>
        <v>0</v>
      </c>
      <c r="J25" s="65">
        <v>0</v>
      </c>
      <c r="K25" s="65">
        <v>0</v>
      </c>
      <c r="L25" s="64">
        <f t="shared" si="5"/>
        <v>67000</v>
      </c>
      <c r="M25" s="65">
        <v>0</v>
      </c>
      <c r="N25" s="65">
        <v>67000</v>
      </c>
      <c r="O25" s="33"/>
      <c r="P25" s="33"/>
      <c r="Q25" s="33"/>
      <c r="R25" s="34"/>
    </row>
    <row r="26" spans="1:18" ht="75" customHeight="1">
      <c r="A26" s="8">
        <v>4</v>
      </c>
      <c r="B26" s="12">
        <v>700</v>
      </c>
      <c r="C26" s="8"/>
      <c r="D26" s="10"/>
      <c r="E26" s="14" t="s">
        <v>111</v>
      </c>
      <c r="F26" s="31"/>
      <c r="G26" s="7"/>
      <c r="H26" s="7"/>
      <c r="I26" s="64">
        <f t="shared" si="4"/>
        <v>0</v>
      </c>
      <c r="J26" s="65">
        <v>0</v>
      </c>
      <c r="K26" s="65">
        <v>0</v>
      </c>
      <c r="L26" s="64">
        <f t="shared" si="5"/>
        <v>183000</v>
      </c>
      <c r="M26" s="65">
        <v>183000</v>
      </c>
      <c r="N26" s="65">
        <v>0</v>
      </c>
      <c r="O26" s="33"/>
      <c r="P26" s="33"/>
      <c r="Q26" s="33"/>
      <c r="R26" s="34"/>
    </row>
    <row r="27" spans="1:18" ht="84">
      <c r="A27" s="8">
        <v>5</v>
      </c>
      <c r="B27" s="12">
        <v>700</v>
      </c>
      <c r="C27" s="8">
        <v>70005</v>
      </c>
      <c r="D27" s="10" t="s">
        <v>10</v>
      </c>
      <c r="E27" s="13" t="s">
        <v>73</v>
      </c>
      <c r="F27" s="31">
        <f>SUM(G27+H27)</f>
        <v>374180</v>
      </c>
      <c r="G27" s="32"/>
      <c r="H27" s="32">
        <v>374180</v>
      </c>
      <c r="I27" s="64">
        <f t="shared" si="4"/>
        <v>0</v>
      </c>
      <c r="J27" s="65">
        <v>0</v>
      </c>
      <c r="K27" s="65">
        <v>0</v>
      </c>
      <c r="L27" s="64">
        <f t="shared" si="5"/>
        <v>46000</v>
      </c>
      <c r="M27" s="65">
        <v>0</v>
      </c>
      <c r="N27" s="65">
        <v>46000</v>
      </c>
      <c r="O27" s="33">
        <v>373207.61</v>
      </c>
      <c r="P27" s="33"/>
      <c r="Q27" s="33">
        <v>373207.61</v>
      </c>
      <c r="R27" s="34">
        <f>SUM(L27/F27)*100</f>
        <v>12.293548559516811</v>
      </c>
    </row>
    <row r="28" spans="1:18" ht="34.5" customHeight="1" hidden="1">
      <c r="A28" s="8">
        <v>7</v>
      </c>
      <c r="B28" s="12">
        <v>700</v>
      </c>
      <c r="C28" s="8">
        <v>70005</v>
      </c>
      <c r="D28" s="10" t="s">
        <v>29</v>
      </c>
      <c r="E28" s="26" t="s">
        <v>32</v>
      </c>
      <c r="F28" s="31">
        <f>SUM(G28+H28)</f>
        <v>26900</v>
      </c>
      <c r="G28" s="32">
        <v>0</v>
      </c>
      <c r="H28" s="32">
        <v>26900</v>
      </c>
      <c r="I28" s="64">
        <f t="shared" si="4"/>
        <v>0</v>
      </c>
      <c r="J28" s="65">
        <v>0</v>
      </c>
      <c r="K28" s="65">
        <v>0</v>
      </c>
      <c r="L28" s="64">
        <f t="shared" si="5"/>
        <v>0</v>
      </c>
      <c r="M28" s="65"/>
      <c r="N28" s="65">
        <v>0</v>
      </c>
      <c r="O28" s="33">
        <v>22019</v>
      </c>
      <c r="P28" s="33"/>
      <c r="Q28" s="33">
        <v>22019</v>
      </c>
      <c r="R28" s="34">
        <f>SUM(L28/F28)*100</f>
        <v>0</v>
      </c>
    </row>
    <row r="29" spans="1:18" ht="72">
      <c r="A29" s="8">
        <v>6</v>
      </c>
      <c r="B29" s="12">
        <v>700</v>
      </c>
      <c r="C29" s="8">
        <v>70005</v>
      </c>
      <c r="D29" s="10" t="s">
        <v>11</v>
      </c>
      <c r="E29" s="84" t="s">
        <v>76</v>
      </c>
      <c r="F29" s="31">
        <f>SUM(G29+H29)</f>
        <v>2745</v>
      </c>
      <c r="G29" s="32">
        <v>2745</v>
      </c>
      <c r="H29" s="32">
        <v>0</v>
      </c>
      <c r="I29" s="64">
        <f t="shared" si="4"/>
        <v>0</v>
      </c>
      <c r="J29" s="65">
        <v>0</v>
      </c>
      <c r="K29" s="65">
        <v>0</v>
      </c>
      <c r="L29" s="64">
        <f t="shared" si="5"/>
        <v>5147211</v>
      </c>
      <c r="M29" s="65">
        <v>5147211</v>
      </c>
      <c r="N29" s="65">
        <v>0</v>
      </c>
      <c r="O29" s="33">
        <v>4136.71</v>
      </c>
      <c r="P29" s="33">
        <v>4136.71</v>
      </c>
      <c r="Q29" s="33"/>
      <c r="R29" s="34">
        <f>SUM(L29/F29)*100</f>
        <v>187512.24043715847</v>
      </c>
    </row>
    <row r="30" spans="1:19" s="28" customFormat="1" ht="17.25" customHeight="1">
      <c r="A30" s="97" t="s">
        <v>5</v>
      </c>
      <c r="B30" s="114"/>
      <c r="C30" s="114"/>
      <c r="D30" s="115"/>
      <c r="E30" s="116"/>
      <c r="F30" s="39">
        <f>SUM(F23:F29)</f>
        <v>403825</v>
      </c>
      <c r="G30" s="41">
        <f>SUM(G23:G29)</f>
        <v>2745</v>
      </c>
      <c r="H30" s="41">
        <f>SUM(H27:H29)</f>
        <v>401080</v>
      </c>
      <c r="I30" s="64">
        <f t="shared" si="4"/>
        <v>0</v>
      </c>
      <c r="J30" s="75">
        <f>SUM(J23:J29)</f>
        <v>0</v>
      </c>
      <c r="K30" s="75">
        <f>SUM(K23:K29)</f>
        <v>0</v>
      </c>
      <c r="L30" s="64">
        <f t="shared" si="5"/>
        <v>5473923</v>
      </c>
      <c r="M30" s="75">
        <f aca="true" t="shared" si="6" ref="M30:R30">SUM(M23:M29)</f>
        <v>5360923</v>
      </c>
      <c r="N30" s="75">
        <f t="shared" si="6"/>
        <v>113000</v>
      </c>
      <c r="O30" s="41">
        <f t="shared" si="6"/>
        <v>399620.57</v>
      </c>
      <c r="P30" s="41">
        <f t="shared" si="6"/>
        <v>4393.96</v>
      </c>
      <c r="Q30" s="41">
        <f t="shared" si="6"/>
        <v>395226.61</v>
      </c>
      <c r="R30" s="41" t="e">
        <f t="shared" si="6"/>
        <v>#DIV/0!</v>
      </c>
      <c r="S30" s="47"/>
    </row>
    <row r="31" spans="1:18" ht="53.25" customHeight="1" hidden="1">
      <c r="A31" s="8">
        <v>1</v>
      </c>
      <c r="B31" s="12">
        <v>750</v>
      </c>
      <c r="C31" s="8">
        <v>75011</v>
      </c>
      <c r="D31" s="8">
        <v>2360</v>
      </c>
      <c r="E31" s="11" t="s">
        <v>0</v>
      </c>
      <c r="F31" s="31">
        <f>SUM(G31+H31)</f>
        <v>2438</v>
      </c>
      <c r="G31" s="32">
        <v>2438</v>
      </c>
      <c r="H31" s="7">
        <v>0</v>
      </c>
      <c r="I31" s="76"/>
      <c r="J31" s="77"/>
      <c r="K31" s="77"/>
      <c r="L31" s="76" t="e">
        <f>SUM(N31+#REF!)</f>
        <v>#REF!</v>
      </c>
      <c r="M31" s="76"/>
      <c r="N31" s="77"/>
      <c r="O31" s="33">
        <v>731</v>
      </c>
      <c r="P31" s="33">
        <v>731</v>
      </c>
      <c r="Q31" s="33"/>
      <c r="R31" s="34" t="e">
        <f>SUM(L31/F31)*100</f>
        <v>#REF!</v>
      </c>
    </row>
    <row r="32" spans="1:18" ht="26.25" customHeight="1" hidden="1">
      <c r="A32" s="8">
        <v>2</v>
      </c>
      <c r="B32" s="12">
        <v>756</v>
      </c>
      <c r="C32" s="8">
        <v>75601</v>
      </c>
      <c r="D32" s="10" t="s">
        <v>11</v>
      </c>
      <c r="E32" s="13" t="s">
        <v>35</v>
      </c>
      <c r="F32" s="31">
        <f>SUM(G32+H32)</f>
        <v>0</v>
      </c>
      <c r="G32" s="32">
        <v>0</v>
      </c>
      <c r="H32" s="32">
        <v>0</v>
      </c>
      <c r="I32" s="64">
        <f aca="true" t="shared" si="7" ref="I32:I41">SUM(J32+K32)</f>
        <v>0</v>
      </c>
      <c r="J32" s="65"/>
      <c r="K32" s="65"/>
      <c r="L32" s="64">
        <f aca="true" t="shared" si="8" ref="L32:L41">SUM(M32+N32)</f>
        <v>0</v>
      </c>
      <c r="M32" s="64"/>
      <c r="N32" s="65"/>
      <c r="O32" s="33">
        <v>5951.54</v>
      </c>
      <c r="P32" s="33">
        <v>5951.54</v>
      </c>
      <c r="Q32" s="33"/>
      <c r="R32" s="34" t="e">
        <f>SUM(L32/F32)*100</f>
        <v>#DIV/0!</v>
      </c>
    </row>
    <row r="33" spans="1:18" ht="36">
      <c r="A33" s="8">
        <v>1</v>
      </c>
      <c r="B33" s="12">
        <v>750</v>
      </c>
      <c r="C33" s="81"/>
      <c r="D33" s="82"/>
      <c r="E33" s="84" t="s">
        <v>86</v>
      </c>
      <c r="F33" s="31"/>
      <c r="G33" s="32"/>
      <c r="H33" s="32"/>
      <c r="I33" s="64">
        <v>0</v>
      </c>
      <c r="J33" s="65">
        <v>0</v>
      </c>
      <c r="K33" s="65">
        <v>0</v>
      </c>
      <c r="L33" s="64">
        <f>SUM(M33)</f>
        <v>2000</v>
      </c>
      <c r="M33" s="65">
        <v>2000</v>
      </c>
      <c r="N33" s="65">
        <v>0</v>
      </c>
      <c r="O33" s="33"/>
      <c r="P33" s="33"/>
      <c r="Q33" s="33"/>
      <c r="R33" s="34"/>
    </row>
    <row r="34" spans="1:18" ht="24">
      <c r="A34" s="15">
        <v>2</v>
      </c>
      <c r="B34" s="12">
        <v>750</v>
      </c>
      <c r="C34" s="48"/>
      <c r="D34" s="49"/>
      <c r="E34" s="84" t="s">
        <v>85</v>
      </c>
      <c r="F34" s="31"/>
      <c r="G34" s="32"/>
      <c r="H34" s="32"/>
      <c r="I34" s="64">
        <v>0</v>
      </c>
      <c r="J34" s="65">
        <v>0</v>
      </c>
      <c r="K34" s="65">
        <v>0</v>
      </c>
      <c r="L34" s="64">
        <f>SUM(M34)</f>
        <v>8000</v>
      </c>
      <c r="M34" s="65">
        <v>8000</v>
      </c>
      <c r="N34" s="65"/>
      <c r="O34" s="33"/>
      <c r="P34" s="33"/>
      <c r="Q34" s="33"/>
      <c r="R34" s="34"/>
    </row>
    <row r="35" spans="1:18" ht="16.5" customHeight="1">
      <c r="A35" s="98" t="s">
        <v>50</v>
      </c>
      <c r="B35" s="99"/>
      <c r="C35" s="99"/>
      <c r="D35" s="100"/>
      <c r="E35" s="101"/>
      <c r="F35" s="31"/>
      <c r="G35" s="32"/>
      <c r="H35" s="32"/>
      <c r="I35" s="64">
        <v>0</v>
      </c>
      <c r="J35" s="65">
        <v>0</v>
      </c>
      <c r="K35" s="65">
        <v>0</v>
      </c>
      <c r="L35" s="64">
        <f>SUM(L33:L34)</f>
        <v>10000</v>
      </c>
      <c r="M35" s="74">
        <f>SUM(M33+M34)</f>
        <v>10000</v>
      </c>
      <c r="N35" s="65">
        <v>0</v>
      </c>
      <c r="O35" s="33"/>
      <c r="P35" s="33"/>
      <c r="Q35" s="33"/>
      <c r="R35" s="34"/>
    </row>
    <row r="36" spans="1:18" ht="36">
      <c r="A36" s="8">
        <v>1</v>
      </c>
      <c r="B36" s="12">
        <v>756</v>
      </c>
      <c r="C36" s="8"/>
      <c r="D36" s="10"/>
      <c r="E36" s="80" t="s">
        <v>80</v>
      </c>
      <c r="F36" s="31"/>
      <c r="G36" s="32"/>
      <c r="H36" s="32"/>
      <c r="I36" s="64">
        <f t="shared" si="7"/>
        <v>0</v>
      </c>
      <c r="J36" s="65">
        <v>0</v>
      </c>
      <c r="K36" s="65">
        <v>0</v>
      </c>
      <c r="L36" s="64">
        <f t="shared" si="8"/>
        <v>3500</v>
      </c>
      <c r="M36" s="65">
        <v>3500</v>
      </c>
      <c r="N36" s="65">
        <v>0</v>
      </c>
      <c r="O36" s="33"/>
      <c r="P36" s="33"/>
      <c r="Q36" s="33"/>
      <c r="R36" s="34"/>
    </row>
    <row r="37" spans="1:18" ht="36">
      <c r="A37" s="8">
        <v>2</v>
      </c>
      <c r="B37" s="12">
        <v>756</v>
      </c>
      <c r="C37" s="8"/>
      <c r="D37" s="10"/>
      <c r="E37" s="13" t="s">
        <v>81</v>
      </c>
      <c r="F37" s="31"/>
      <c r="G37" s="32"/>
      <c r="H37" s="32"/>
      <c r="I37" s="64">
        <f t="shared" si="7"/>
        <v>0</v>
      </c>
      <c r="J37" s="65">
        <v>0</v>
      </c>
      <c r="K37" s="65">
        <v>0</v>
      </c>
      <c r="L37" s="64">
        <f t="shared" si="8"/>
        <v>19000</v>
      </c>
      <c r="M37" s="65">
        <v>19000</v>
      </c>
      <c r="N37" s="65">
        <v>0</v>
      </c>
      <c r="O37" s="33"/>
      <c r="P37" s="33"/>
      <c r="Q37" s="33"/>
      <c r="R37" s="34"/>
    </row>
    <row r="38" spans="1:18" ht="48">
      <c r="A38" s="8">
        <v>3</v>
      </c>
      <c r="B38" s="12">
        <v>756</v>
      </c>
      <c r="C38" s="8">
        <v>75618</v>
      </c>
      <c r="D38" s="10" t="s">
        <v>9</v>
      </c>
      <c r="E38" s="13" t="s">
        <v>77</v>
      </c>
      <c r="F38" s="31">
        <f>SUM(G38+H38)</f>
        <v>295000</v>
      </c>
      <c r="G38" s="32">
        <v>295000</v>
      </c>
      <c r="H38" s="32">
        <v>0</v>
      </c>
      <c r="I38" s="64">
        <f t="shared" si="7"/>
        <v>58500</v>
      </c>
      <c r="J38" s="65">
        <v>58500</v>
      </c>
      <c r="K38" s="65">
        <v>0</v>
      </c>
      <c r="L38" s="64">
        <f t="shared" si="8"/>
        <v>0</v>
      </c>
      <c r="M38" s="65">
        <v>0</v>
      </c>
      <c r="N38" s="65">
        <v>0</v>
      </c>
      <c r="O38" s="33">
        <v>3043.85</v>
      </c>
      <c r="P38" s="33">
        <v>3043.85</v>
      </c>
      <c r="Q38" s="33"/>
      <c r="R38" s="34">
        <f>SUM(L38/F38)*100</f>
        <v>0</v>
      </c>
    </row>
    <row r="39" spans="1:18" ht="36">
      <c r="A39" s="8">
        <v>4</v>
      </c>
      <c r="B39" s="12">
        <v>756</v>
      </c>
      <c r="C39" s="8">
        <v>75618</v>
      </c>
      <c r="D39" s="10" t="s">
        <v>11</v>
      </c>
      <c r="E39" s="80" t="s">
        <v>78</v>
      </c>
      <c r="F39" s="31">
        <f>SUM(G39+H39)</f>
        <v>19200</v>
      </c>
      <c r="G39" s="32">
        <v>19200</v>
      </c>
      <c r="H39" s="32">
        <v>0</v>
      </c>
      <c r="I39" s="64">
        <f t="shared" si="7"/>
        <v>0</v>
      </c>
      <c r="J39" s="65">
        <v>0</v>
      </c>
      <c r="K39" s="65">
        <v>0</v>
      </c>
      <c r="L39" s="64">
        <f t="shared" si="8"/>
        <v>1000</v>
      </c>
      <c r="M39" s="65">
        <v>1000</v>
      </c>
      <c r="N39" s="65">
        <v>0</v>
      </c>
      <c r="O39" s="33">
        <v>20993.81</v>
      </c>
      <c r="P39" s="33">
        <v>20993.81</v>
      </c>
      <c r="Q39" s="33"/>
      <c r="R39" s="34">
        <f>SUM(L39/F39)*100</f>
        <v>5.208333333333334</v>
      </c>
    </row>
    <row r="40" spans="1:18" ht="48">
      <c r="A40" s="8">
        <v>5</v>
      </c>
      <c r="B40" s="12">
        <v>756</v>
      </c>
      <c r="C40" s="8">
        <v>75621</v>
      </c>
      <c r="D40" s="10" t="s">
        <v>12</v>
      </c>
      <c r="E40" s="80" t="s">
        <v>79</v>
      </c>
      <c r="F40" s="31">
        <f>SUM(G40+H40)</f>
        <v>39062865</v>
      </c>
      <c r="G40" s="32">
        <v>39062865</v>
      </c>
      <c r="H40" s="32">
        <v>0</v>
      </c>
      <c r="I40" s="64">
        <f t="shared" si="7"/>
        <v>0</v>
      </c>
      <c r="J40" s="65">
        <v>0</v>
      </c>
      <c r="K40" s="65">
        <v>0</v>
      </c>
      <c r="L40" s="64">
        <f t="shared" si="8"/>
        <v>35000</v>
      </c>
      <c r="M40" s="65">
        <v>35000</v>
      </c>
      <c r="N40" s="65">
        <v>0</v>
      </c>
      <c r="O40" s="33">
        <v>15761034</v>
      </c>
      <c r="P40" s="33">
        <v>15761034</v>
      </c>
      <c r="Q40" s="33"/>
      <c r="R40" s="34">
        <f>SUM(L40/F40)*100</f>
        <v>0.08959916278542293</v>
      </c>
    </row>
    <row r="41" spans="1:19" s="28" customFormat="1" ht="53.25" customHeight="1">
      <c r="A41" s="98" t="s">
        <v>16</v>
      </c>
      <c r="B41" s="99"/>
      <c r="C41" s="99"/>
      <c r="D41" s="100"/>
      <c r="E41" s="101"/>
      <c r="F41" s="39">
        <f>SUM(F32:F40)</f>
        <v>39377065</v>
      </c>
      <c r="G41" s="41">
        <f>SUM(G32:G40)</f>
        <v>39377065</v>
      </c>
      <c r="H41" s="41">
        <f>SUM(H32:H40)</f>
        <v>0</v>
      </c>
      <c r="I41" s="64">
        <f t="shared" si="7"/>
        <v>58500</v>
      </c>
      <c r="J41" s="75">
        <f>SUM(J36:J40)</f>
        <v>58500</v>
      </c>
      <c r="K41" s="75">
        <f>SUM(K32:K40)</f>
        <v>0</v>
      </c>
      <c r="L41" s="64">
        <f t="shared" si="8"/>
        <v>58500</v>
      </c>
      <c r="M41" s="75">
        <f>SUM(M36:M40)</f>
        <v>58500</v>
      </c>
      <c r="N41" s="75">
        <f>SUM(N32:N40)</f>
        <v>0</v>
      </c>
      <c r="O41" s="42">
        <f>SUM(O32:O40)</f>
        <v>15791023.2</v>
      </c>
      <c r="P41" s="42">
        <f>SUM(P32:P40)</f>
        <v>15791023.2</v>
      </c>
      <c r="Q41" s="44">
        <v>0</v>
      </c>
      <c r="R41" s="34">
        <f>SUM(L41/F41)*100</f>
        <v>0.1485636372340092</v>
      </c>
      <c r="S41" s="47"/>
    </row>
    <row r="42" spans="1:19" s="28" customFormat="1" ht="72">
      <c r="A42" s="15">
        <v>1</v>
      </c>
      <c r="B42" s="12">
        <v>758</v>
      </c>
      <c r="C42" s="86"/>
      <c r="D42" s="87"/>
      <c r="E42" s="83" t="s">
        <v>83</v>
      </c>
      <c r="F42" s="39"/>
      <c r="G42" s="41"/>
      <c r="H42" s="41"/>
      <c r="I42" s="64">
        <f>SUM(J42+K42)</f>
        <v>0</v>
      </c>
      <c r="J42" s="75">
        <v>0</v>
      </c>
      <c r="K42" s="75">
        <v>0</v>
      </c>
      <c r="L42" s="64">
        <f>SUM(M42+N42)</f>
        <v>4994</v>
      </c>
      <c r="M42" s="65">
        <v>0</v>
      </c>
      <c r="N42" s="75">
        <v>4994</v>
      </c>
      <c r="O42" s="42"/>
      <c r="P42" s="42"/>
      <c r="Q42" s="44"/>
      <c r="R42" s="34"/>
      <c r="S42" s="47"/>
    </row>
    <row r="43" spans="1:19" s="28" customFormat="1" ht="60">
      <c r="A43" s="15">
        <v>2</v>
      </c>
      <c r="B43" s="12">
        <v>758</v>
      </c>
      <c r="C43" s="69"/>
      <c r="D43" s="70"/>
      <c r="E43" s="83" t="s">
        <v>82</v>
      </c>
      <c r="F43" s="39"/>
      <c r="G43" s="41"/>
      <c r="H43" s="41"/>
      <c r="I43" s="64">
        <f>SUM(J43+K43)</f>
        <v>0</v>
      </c>
      <c r="J43" s="75">
        <v>0</v>
      </c>
      <c r="K43" s="75">
        <v>0</v>
      </c>
      <c r="L43" s="64">
        <f>SUM(M43+N43)</f>
        <v>63298</v>
      </c>
      <c r="M43" s="65">
        <v>0</v>
      </c>
      <c r="N43" s="75">
        <v>63298</v>
      </c>
      <c r="O43" s="42"/>
      <c r="P43" s="42"/>
      <c r="Q43" s="44"/>
      <c r="R43" s="34"/>
      <c r="S43" s="47"/>
    </row>
    <row r="44" spans="1:19" s="28" customFormat="1" ht="60">
      <c r="A44" s="15">
        <v>3</v>
      </c>
      <c r="B44" s="12">
        <v>758</v>
      </c>
      <c r="C44" s="69"/>
      <c r="D44" s="70"/>
      <c r="E44" s="83" t="s">
        <v>84</v>
      </c>
      <c r="F44" s="39"/>
      <c r="G44" s="41"/>
      <c r="H44" s="41"/>
      <c r="I44" s="64">
        <f>SUM(J44+K44)</f>
        <v>0</v>
      </c>
      <c r="J44" s="75">
        <v>0</v>
      </c>
      <c r="K44" s="75">
        <v>0</v>
      </c>
      <c r="L44" s="64">
        <f>SUM(M44+N44)</f>
        <v>1726</v>
      </c>
      <c r="M44" s="65">
        <v>0</v>
      </c>
      <c r="N44" s="75">
        <v>1726</v>
      </c>
      <c r="O44" s="42"/>
      <c r="P44" s="42"/>
      <c r="Q44" s="44"/>
      <c r="R44" s="34"/>
      <c r="S44" s="47"/>
    </row>
    <row r="45" spans="1:19" s="28" customFormat="1" ht="20.25" customHeight="1">
      <c r="A45" s="98" t="s">
        <v>62</v>
      </c>
      <c r="B45" s="99"/>
      <c r="C45" s="99"/>
      <c r="D45" s="100"/>
      <c r="E45" s="101"/>
      <c r="F45" s="39"/>
      <c r="G45" s="41"/>
      <c r="H45" s="41"/>
      <c r="I45" s="64">
        <f>SUM(J45+K45)</f>
        <v>0</v>
      </c>
      <c r="J45" s="75">
        <v>0</v>
      </c>
      <c r="K45" s="75">
        <v>0</v>
      </c>
      <c r="L45" s="64">
        <f>SUM(M45+N45)</f>
        <v>70018</v>
      </c>
      <c r="M45" s="75">
        <f>SUM(M42:M44)</f>
        <v>0</v>
      </c>
      <c r="N45" s="75">
        <f>SUM(N42:N44)</f>
        <v>70018</v>
      </c>
      <c r="O45" s="42"/>
      <c r="P45" s="42"/>
      <c r="Q45" s="44"/>
      <c r="R45" s="34"/>
      <c r="S45" s="47"/>
    </row>
    <row r="46" spans="1:18" ht="36" customHeight="1">
      <c r="A46" s="15">
        <v>1</v>
      </c>
      <c r="B46" s="12">
        <v>801</v>
      </c>
      <c r="C46" s="8">
        <v>80101</v>
      </c>
      <c r="D46" s="10" t="s">
        <v>18</v>
      </c>
      <c r="E46" s="68" t="s">
        <v>96</v>
      </c>
      <c r="F46" s="39">
        <f>SUM(G46)</f>
        <v>780</v>
      </c>
      <c r="G46" s="41">
        <v>780</v>
      </c>
      <c r="H46" s="41">
        <v>0</v>
      </c>
      <c r="I46" s="74">
        <f>SUM(J46+K46)</f>
        <v>180</v>
      </c>
      <c r="J46" s="75">
        <v>180</v>
      </c>
      <c r="K46" s="75">
        <v>0</v>
      </c>
      <c r="L46" s="64">
        <f>SUM(M46+N46)</f>
        <v>0</v>
      </c>
      <c r="M46" s="65">
        <v>0</v>
      </c>
      <c r="N46" s="75">
        <v>0</v>
      </c>
      <c r="O46" s="33">
        <v>373</v>
      </c>
      <c r="P46" s="33">
        <v>373</v>
      </c>
      <c r="Q46" s="33"/>
      <c r="R46" s="34">
        <f>SUM(L46/F46)*100</f>
        <v>0</v>
      </c>
    </row>
    <row r="47" spans="1:18" ht="36.75" customHeight="1">
      <c r="A47" s="8">
        <v>2</v>
      </c>
      <c r="B47" s="12">
        <v>801</v>
      </c>
      <c r="C47" s="8" t="s">
        <v>53</v>
      </c>
      <c r="D47" s="10"/>
      <c r="E47" s="84" t="s">
        <v>103</v>
      </c>
      <c r="F47" s="39"/>
      <c r="G47" s="41"/>
      <c r="H47" s="41"/>
      <c r="I47" s="74">
        <f aca="true" t="shared" si="9" ref="I47:I62">SUM(J47+K47)</f>
        <v>0</v>
      </c>
      <c r="J47" s="75">
        <v>0</v>
      </c>
      <c r="K47" s="75">
        <v>0</v>
      </c>
      <c r="L47" s="64">
        <f aca="true" t="shared" si="10" ref="L47:L62">SUM(M47+N47)</f>
        <v>1900</v>
      </c>
      <c r="M47" s="65">
        <v>1900</v>
      </c>
      <c r="N47" s="75">
        <v>0</v>
      </c>
      <c r="O47" s="33"/>
      <c r="P47" s="33"/>
      <c r="Q47" s="33"/>
      <c r="R47" s="34"/>
    </row>
    <row r="48" spans="1:18" ht="36">
      <c r="A48" s="8">
        <v>3</v>
      </c>
      <c r="B48" s="12">
        <v>801</v>
      </c>
      <c r="C48" s="8" t="s">
        <v>54</v>
      </c>
      <c r="D48" s="10"/>
      <c r="E48" s="68" t="s">
        <v>97</v>
      </c>
      <c r="F48" s="39"/>
      <c r="G48" s="41"/>
      <c r="H48" s="41"/>
      <c r="I48" s="74">
        <f t="shared" si="9"/>
        <v>100</v>
      </c>
      <c r="J48" s="75">
        <v>100</v>
      </c>
      <c r="K48" s="75">
        <v>0</v>
      </c>
      <c r="L48" s="64">
        <f t="shared" si="10"/>
        <v>0</v>
      </c>
      <c r="M48" s="65">
        <v>0</v>
      </c>
      <c r="N48" s="75">
        <v>0</v>
      </c>
      <c r="O48" s="33"/>
      <c r="P48" s="33"/>
      <c r="Q48" s="33"/>
      <c r="R48" s="34"/>
    </row>
    <row r="49" spans="1:18" ht="24" customHeight="1">
      <c r="A49" s="8">
        <v>4</v>
      </c>
      <c r="B49" s="12">
        <v>801</v>
      </c>
      <c r="C49" s="8" t="s">
        <v>21</v>
      </c>
      <c r="D49" s="10"/>
      <c r="E49" s="84" t="s">
        <v>104</v>
      </c>
      <c r="F49" s="39"/>
      <c r="G49" s="41"/>
      <c r="H49" s="41"/>
      <c r="I49" s="74">
        <f t="shared" si="9"/>
        <v>0</v>
      </c>
      <c r="J49" s="75">
        <v>0</v>
      </c>
      <c r="K49" s="75">
        <v>0</v>
      </c>
      <c r="L49" s="64">
        <f t="shared" si="10"/>
        <v>90</v>
      </c>
      <c r="M49" s="65">
        <v>90</v>
      </c>
      <c r="N49" s="75">
        <v>0</v>
      </c>
      <c r="O49" s="33"/>
      <c r="P49" s="33"/>
      <c r="Q49" s="33"/>
      <c r="R49" s="34"/>
    </row>
    <row r="50" spans="1:18" ht="62.25" customHeight="1">
      <c r="A50" s="8">
        <v>5</v>
      </c>
      <c r="B50" s="12">
        <v>801</v>
      </c>
      <c r="C50" s="8" t="s">
        <v>55</v>
      </c>
      <c r="D50" s="10"/>
      <c r="E50" s="84" t="s">
        <v>98</v>
      </c>
      <c r="F50" s="39"/>
      <c r="G50" s="41"/>
      <c r="H50" s="41"/>
      <c r="I50" s="74">
        <f t="shared" si="9"/>
        <v>100</v>
      </c>
      <c r="J50" s="75">
        <v>100</v>
      </c>
      <c r="K50" s="75">
        <v>0</v>
      </c>
      <c r="L50" s="64">
        <f t="shared" si="10"/>
        <v>221</v>
      </c>
      <c r="M50" s="65">
        <v>221</v>
      </c>
      <c r="N50" s="75">
        <v>0</v>
      </c>
      <c r="O50" s="33"/>
      <c r="P50" s="33"/>
      <c r="Q50" s="33"/>
      <c r="R50" s="34"/>
    </row>
    <row r="51" spans="1:18" ht="86.25" customHeight="1">
      <c r="A51" s="8">
        <v>6</v>
      </c>
      <c r="B51" s="12">
        <v>801</v>
      </c>
      <c r="C51" s="8" t="s">
        <v>56</v>
      </c>
      <c r="D51" s="10"/>
      <c r="E51" s="84" t="s">
        <v>105</v>
      </c>
      <c r="F51" s="39"/>
      <c r="G51" s="41"/>
      <c r="H51" s="41"/>
      <c r="I51" s="74">
        <f t="shared" si="9"/>
        <v>0</v>
      </c>
      <c r="J51" s="75">
        <v>0</v>
      </c>
      <c r="K51" s="75">
        <v>0</v>
      </c>
      <c r="L51" s="64">
        <f t="shared" si="10"/>
        <v>108</v>
      </c>
      <c r="M51" s="65">
        <v>108</v>
      </c>
      <c r="N51" s="75">
        <v>0</v>
      </c>
      <c r="O51" s="33"/>
      <c r="P51" s="33"/>
      <c r="Q51" s="33"/>
      <c r="R51" s="34"/>
    </row>
    <row r="52" spans="1:18" ht="101.25" customHeight="1">
      <c r="A52" s="8">
        <v>7</v>
      </c>
      <c r="B52" s="12">
        <v>801</v>
      </c>
      <c r="C52" s="8" t="s">
        <v>57</v>
      </c>
      <c r="D52" s="10"/>
      <c r="E52" s="84" t="s">
        <v>95</v>
      </c>
      <c r="F52" s="39"/>
      <c r="G52" s="41"/>
      <c r="H52" s="41"/>
      <c r="I52" s="74">
        <f t="shared" si="9"/>
        <v>0</v>
      </c>
      <c r="J52" s="75">
        <v>0</v>
      </c>
      <c r="K52" s="75">
        <v>0</v>
      </c>
      <c r="L52" s="64">
        <f t="shared" si="10"/>
        <v>100</v>
      </c>
      <c r="M52" s="65">
        <v>100</v>
      </c>
      <c r="N52" s="75">
        <v>0</v>
      </c>
      <c r="O52" s="33"/>
      <c r="P52" s="33"/>
      <c r="Q52" s="33"/>
      <c r="R52" s="34"/>
    </row>
    <row r="53" spans="1:18" ht="95.25" customHeight="1">
      <c r="A53" s="8">
        <v>8</v>
      </c>
      <c r="B53" s="12">
        <v>801</v>
      </c>
      <c r="C53" s="8" t="s">
        <v>58</v>
      </c>
      <c r="D53" s="10"/>
      <c r="E53" s="84" t="s">
        <v>99</v>
      </c>
      <c r="F53" s="39"/>
      <c r="G53" s="41"/>
      <c r="H53" s="41"/>
      <c r="I53" s="74">
        <f t="shared" si="9"/>
        <v>0</v>
      </c>
      <c r="J53" s="75">
        <v>0</v>
      </c>
      <c r="K53" s="75">
        <v>0</v>
      </c>
      <c r="L53" s="64">
        <f t="shared" si="10"/>
        <v>6610</v>
      </c>
      <c r="M53" s="65">
        <v>6610</v>
      </c>
      <c r="N53" s="75">
        <v>0</v>
      </c>
      <c r="O53" s="33"/>
      <c r="P53" s="33"/>
      <c r="Q53" s="33"/>
      <c r="R53" s="34"/>
    </row>
    <row r="54" spans="1:18" ht="36.75" customHeight="1">
      <c r="A54" s="8">
        <v>9</v>
      </c>
      <c r="B54" s="12">
        <v>801</v>
      </c>
      <c r="C54" s="8" t="s">
        <v>54</v>
      </c>
      <c r="D54" s="10"/>
      <c r="E54" s="84" t="s">
        <v>106</v>
      </c>
      <c r="F54" s="39"/>
      <c r="G54" s="41"/>
      <c r="H54" s="41"/>
      <c r="I54" s="74">
        <f t="shared" si="9"/>
        <v>0</v>
      </c>
      <c r="J54" s="75">
        <v>0</v>
      </c>
      <c r="K54" s="75">
        <v>0</v>
      </c>
      <c r="L54" s="64">
        <f t="shared" si="10"/>
        <v>1120</v>
      </c>
      <c r="M54" s="65">
        <v>1120</v>
      </c>
      <c r="N54" s="75">
        <v>0</v>
      </c>
      <c r="O54" s="33"/>
      <c r="P54" s="33"/>
      <c r="Q54" s="33"/>
      <c r="R54" s="34"/>
    </row>
    <row r="55" spans="1:18" ht="63.75" customHeight="1">
      <c r="A55" s="8">
        <v>10</v>
      </c>
      <c r="B55" s="12">
        <v>801</v>
      </c>
      <c r="C55" s="8" t="s">
        <v>54</v>
      </c>
      <c r="D55" s="10"/>
      <c r="E55" s="84" t="s">
        <v>100</v>
      </c>
      <c r="F55" s="39"/>
      <c r="G55" s="41"/>
      <c r="H55" s="41"/>
      <c r="I55" s="74">
        <f t="shared" si="9"/>
        <v>0</v>
      </c>
      <c r="J55" s="75">
        <v>0</v>
      </c>
      <c r="K55" s="75">
        <v>0</v>
      </c>
      <c r="L55" s="64">
        <f t="shared" si="10"/>
        <v>2778</v>
      </c>
      <c r="M55" s="65">
        <v>2778</v>
      </c>
      <c r="N55" s="75">
        <v>0</v>
      </c>
      <c r="O55" s="33"/>
      <c r="P55" s="33"/>
      <c r="Q55" s="33"/>
      <c r="R55" s="34"/>
    </row>
    <row r="56" spans="1:18" ht="48">
      <c r="A56" s="8">
        <v>11</v>
      </c>
      <c r="B56" s="12">
        <v>801</v>
      </c>
      <c r="C56" s="8" t="s">
        <v>56</v>
      </c>
      <c r="D56" s="10"/>
      <c r="E56" s="84" t="s">
        <v>94</v>
      </c>
      <c r="F56" s="39"/>
      <c r="G56" s="41"/>
      <c r="H56" s="41"/>
      <c r="I56" s="74">
        <f t="shared" si="9"/>
        <v>38000</v>
      </c>
      <c r="J56" s="75">
        <v>38000</v>
      </c>
      <c r="K56" s="75">
        <v>0</v>
      </c>
      <c r="L56" s="64">
        <f t="shared" si="10"/>
        <v>0</v>
      </c>
      <c r="M56" s="65">
        <v>0</v>
      </c>
      <c r="N56" s="75">
        <v>0</v>
      </c>
      <c r="O56" s="33"/>
      <c r="P56" s="33"/>
      <c r="Q56" s="33"/>
      <c r="R56" s="34"/>
    </row>
    <row r="57" spans="1:18" ht="24" customHeight="1">
      <c r="A57" s="8">
        <v>12</v>
      </c>
      <c r="B57" s="12">
        <v>801</v>
      </c>
      <c r="C57" s="8" t="s">
        <v>59</v>
      </c>
      <c r="D57" s="10"/>
      <c r="E57" s="84" t="s">
        <v>107</v>
      </c>
      <c r="F57" s="39"/>
      <c r="G57" s="41"/>
      <c r="H57" s="41"/>
      <c r="I57" s="74">
        <f t="shared" si="9"/>
        <v>0</v>
      </c>
      <c r="J57" s="75">
        <v>0</v>
      </c>
      <c r="K57" s="75">
        <v>0</v>
      </c>
      <c r="L57" s="64">
        <f t="shared" si="10"/>
        <v>900</v>
      </c>
      <c r="M57" s="65">
        <v>900</v>
      </c>
      <c r="N57" s="75">
        <v>0</v>
      </c>
      <c r="O57" s="33"/>
      <c r="P57" s="33"/>
      <c r="Q57" s="33"/>
      <c r="R57" s="34"/>
    </row>
    <row r="58" spans="1:18" ht="25.5" customHeight="1">
      <c r="A58" s="8">
        <v>13</v>
      </c>
      <c r="B58" s="12">
        <v>801</v>
      </c>
      <c r="C58" s="8" t="s">
        <v>60</v>
      </c>
      <c r="D58" s="10"/>
      <c r="E58" s="85" t="s">
        <v>108</v>
      </c>
      <c r="F58" s="39"/>
      <c r="G58" s="41"/>
      <c r="H58" s="41"/>
      <c r="I58" s="74">
        <f t="shared" si="9"/>
        <v>0</v>
      </c>
      <c r="J58" s="75">
        <v>0</v>
      </c>
      <c r="K58" s="75">
        <v>0</v>
      </c>
      <c r="L58" s="64">
        <f t="shared" si="10"/>
        <v>639</v>
      </c>
      <c r="M58" s="65">
        <v>639</v>
      </c>
      <c r="N58" s="75">
        <v>0</v>
      </c>
      <c r="O58" s="33"/>
      <c r="P58" s="33"/>
      <c r="Q58" s="33"/>
      <c r="R58" s="34"/>
    </row>
    <row r="59" spans="1:18" ht="33.75" customHeight="1">
      <c r="A59" s="8">
        <v>14</v>
      </c>
      <c r="B59" s="12">
        <v>801</v>
      </c>
      <c r="C59" s="8" t="s">
        <v>61</v>
      </c>
      <c r="D59" s="10"/>
      <c r="E59" s="84" t="s">
        <v>109</v>
      </c>
      <c r="F59" s="39"/>
      <c r="G59" s="41"/>
      <c r="H59" s="41"/>
      <c r="I59" s="74">
        <f t="shared" si="9"/>
        <v>0</v>
      </c>
      <c r="J59" s="75">
        <v>0</v>
      </c>
      <c r="K59" s="75">
        <v>0</v>
      </c>
      <c r="L59" s="64">
        <f t="shared" si="10"/>
        <v>800</v>
      </c>
      <c r="M59" s="65">
        <v>800</v>
      </c>
      <c r="N59" s="75">
        <v>0</v>
      </c>
      <c r="O59" s="33"/>
      <c r="P59" s="33"/>
      <c r="Q59" s="33"/>
      <c r="R59" s="34"/>
    </row>
    <row r="60" spans="1:18" ht="28.5" customHeight="1">
      <c r="A60" s="8">
        <v>15</v>
      </c>
      <c r="B60" s="12">
        <v>801</v>
      </c>
      <c r="C60" s="8" t="s">
        <v>61</v>
      </c>
      <c r="D60" s="10"/>
      <c r="E60" s="84" t="s">
        <v>110</v>
      </c>
      <c r="F60" s="39"/>
      <c r="G60" s="41"/>
      <c r="H60" s="41"/>
      <c r="I60" s="74">
        <f>SUM(J60+K60)</f>
        <v>0</v>
      </c>
      <c r="J60" s="75">
        <v>0</v>
      </c>
      <c r="K60" s="75">
        <v>0</v>
      </c>
      <c r="L60" s="64">
        <f>SUM(M60+N60)</f>
        <v>200</v>
      </c>
      <c r="M60" s="65">
        <v>200</v>
      </c>
      <c r="N60" s="75">
        <v>0</v>
      </c>
      <c r="O60" s="33"/>
      <c r="P60" s="33"/>
      <c r="Q60" s="33"/>
      <c r="R60" s="34"/>
    </row>
    <row r="61" spans="1:18" ht="59.25" customHeight="1">
      <c r="A61" s="8">
        <v>16</v>
      </c>
      <c r="B61" s="12">
        <v>801</v>
      </c>
      <c r="C61" s="8" t="s">
        <v>54</v>
      </c>
      <c r="D61" s="10"/>
      <c r="E61" s="84" t="s">
        <v>101</v>
      </c>
      <c r="F61" s="39"/>
      <c r="G61" s="41"/>
      <c r="H61" s="41"/>
      <c r="I61" s="74">
        <f t="shared" si="9"/>
        <v>45</v>
      </c>
      <c r="J61" s="75">
        <v>45</v>
      </c>
      <c r="K61" s="75">
        <v>0</v>
      </c>
      <c r="L61" s="64">
        <f t="shared" si="10"/>
        <v>0</v>
      </c>
      <c r="M61" s="65"/>
      <c r="N61" s="75">
        <v>0</v>
      </c>
      <c r="O61" s="33"/>
      <c r="P61" s="33"/>
      <c r="Q61" s="33"/>
      <c r="R61" s="34"/>
    </row>
    <row r="62" spans="1:18" ht="48">
      <c r="A62" s="8">
        <v>17</v>
      </c>
      <c r="B62" s="12">
        <v>801</v>
      </c>
      <c r="C62" s="8" t="s">
        <v>54</v>
      </c>
      <c r="D62" s="10"/>
      <c r="E62" s="84" t="s">
        <v>102</v>
      </c>
      <c r="F62" s="39"/>
      <c r="G62" s="41"/>
      <c r="H62" s="41"/>
      <c r="I62" s="74">
        <f t="shared" si="9"/>
        <v>30</v>
      </c>
      <c r="J62" s="75">
        <v>30</v>
      </c>
      <c r="K62" s="75">
        <v>0</v>
      </c>
      <c r="L62" s="64">
        <f t="shared" si="10"/>
        <v>0</v>
      </c>
      <c r="M62" s="65"/>
      <c r="N62" s="75">
        <v>0</v>
      </c>
      <c r="O62" s="33"/>
      <c r="P62" s="33"/>
      <c r="Q62" s="33"/>
      <c r="R62" s="34"/>
    </row>
    <row r="63" spans="1:19" s="28" customFormat="1" ht="15.75" customHeight="1">
      <c r="A63" s="97" t="s">
        <v>15</v>
      </c>
      <c r="B63" s="114"/>
      <c r="C63" s="114"/>
      <c r="D63" s="115"/>
      <c r="E63" s="116"/>
      <c r="F63" s="39">
        <f>SUM(F46:F46)</f>
        <v>780</v>
      </c>
      <c r="G63" s="41">
        <f>SUM(G46:G46)</f>
        <v>780</v>
      </c>
      <c r="H63" s="39" t="e">
        <f>SUM(#REF!)</f>
        <v>#REF!</v>
      </c>
      <c r="I63" s="64">
        <f>SUM(J63+K63)</f>
        <v>38455</v>
      </c>
      <c r="J63" s="74">
        <f>SUM(J46:J62)</f>
        <v>38455</v>
      </c>
      <c r="K63" s="74">
        <f>SUM(K46:K62)</f>
        <v>0</v>
      </c>
      <c r="L63" s="64">
        <f>SUM(M63+N63)</f>
        <v>15466</v>
      </c>
      <c r="M63" s="74">
        <f>SUM(M46:M62)</f>
        <v>15466</v>
      </c>
      <c r="N63" s="74">
        <f>SUM(N46:N62)</f>
        <v>0</v>
      </c>
      <c r="O63" s="40">
        <f>SUM(O46:O46)</f>
        <v>373</v>
      </c>
      <c r="P63" s="40">
        <f>SUM(P46:P46)</f>
        <v>373</v>
      </c>
      <c r="Q63" s="45">
        <v>0</v>
      </c>
      <c r="R63" s="34">
        <f aca="true" t="shared" si="11" ref="R63:R74">SUM(L63/F63)*100</f>
        <v>1982.8205128205127</v>
      </c>
      <c r="S63" s="47"/>
    </row>
    <row r="64" spans="1:18" ht="56.25" customHeight="1" hidden="1">
      <c r="A64" s="8">
        <v>1</v>
      </c>
      <c r="B64" s="12">
        <v>851</v>
      </c>
      <c r="C64" s="8">
        <v>85195</v>
      </c>
      <c r="D64" s="10" t="s">
        <v>14</v>
      </c>
      <c r="E64" s="13" t="s">
        <v>30</v>
      </c>
      <c r="F64" s="31">
        <f>SUM(G64+H64)</f>
        <v>120</v>
      </c>
      <c r="G64" s="32">
        <v>120</v>
      </c>
      <c r="H64" s="41">
        <v>0</v>
      </c>
      <c r="I64" s="78"/>
      <c r="J64" s="79"/>
      <c r="K64" s="79"/>
      <c r="L64" s="76" t="e">
        <f>SUM(N64+#REF!)</f>
        <v>#REF!</v>
      </c>
      <c r="M64" s="76"/>
      <c r="N64" s="77">
        <v>0</v>
      </c>
      <c r="O64" s="33">
        <v>120</v>
      </c>
      <c r="P64" s="33">
        <v>120</v>
      </c>
      <c r="Q64" s="33"/>
      <c r="R64" s="34" t="e">
        <f t="shared" si="11"/>
        <v>#REF!</v>
      </c>
    </row>
    <row r="65" spans="1:19" s="28" customFormat="1" ht="16.5" customHeight="1" hidden="1">
      <c r="A65" s="97" t="s">
        <v>31</v>
      </c>
      <c r="B65" s="114"/>
      <c r="C65" s="114"/>
      <c r="D65" s="115"/>
      <c r="E65" s="116"/>
      <c r="F65" s="39">
        <f>SUM(G65+H65)</f>
        <v>120</v>
      </c>
      <c r="G65" s="41">
        <f>SUM(G64)</f>
        <v>120</v>
      </c>
      <c r="H65" s="39">
        <v>0</v>
      </c>
      <c r="I65" s="78"/>
      <c r="J65" s="78"/>
      <c r="K65" s="78"/>
      <c r="L65" s="78" t="e">
        <f>SUM(N65+#REF!)</f>
        <v>#REF!</v>
      </c>
      <c r="M65" s="78"/>
      <c r="N65" s="79">
        <f>SUM(N64)</f>
        <v>0</v>
      </c>
      <c r="O65" s="40">
        <f>SUM(O64)</f>
        <v>120</v>
      </c>
      <c r="P65" s="40">
        <f>SUM(P64)</f>
        <v>120</v>
      </c>
      <c r="Q65" s="40"/>
      <c r="R65" s="34" t="e">
        <f t="shared" si="11"/>
        <v>#REF!</v>
      </c>
      <c r="S65" s="47"/>
    </row>
    <row r="66" spans="1:18" ht="72">
      <c r="A66" s="8">
        <v>1</v>
      </c>
      <c r="B66" s="12">
        <v>852</v>
      </c>
      <c r="C66" s="8">
        <v>85213</v>
      </c>
      <c r="D66" s="10" t="s">
        <v>14</v>
      </c>
      <c r="E66" s="13" t="s">
        <v>65</v>
      </c>
      <c r="F66" s="31">
        <f>SUM(G66+H66)</f>
        <v>13400</v>
      </c>
      <c r="G66" s="32">
        <v>13400</v>
      </c>
      <c r="H66" s="41">
        <v>0</v>
      </c>
      <c r="I66" s="74">
        <f>SUM(J66+K66)</f>
        <v>0</v>
      </c>
      <c r="J66" s="75">
        <v>0</v>
      </c>
      <c r="K66" s="75">
        <v>0</v>
      </c>
      <c r="L66" s="64">
        <f>SUM(M66+N66)</f>
        <v>2500</v>
      </c>
      <c r="M66" s="65">
        <v>2500</v>
      </c>
      <c r="N66" s="65">
        <v>0</v>
      </c>
      <c r="O66" s="33">
        <v>6690</v>
      </c>
      <c r="P66" s="33">
        <v>6690</v>
      </c>
      <c r="Q66" s="33"/>
      <c r="R66" s="34">
        <f t="shared" si="11"/>
        <v>18.65671641791045</v>
      </c>
    </row>
    <row r="67" spans="1:18" ht="38.25" customHeight="1" hidden="1">
      <c r="A67" s="8">
        <v>12</v>
      </c>
      <c r="B67" s="12">
        <v>852</v>
      </c>
      <c r="C67" s="8">
        <v>85295</v>
      </c>
      <c r="D67" s="10" t="s">
        <v>13</v>
      </c>
      <c r="E67" s="13" t="s">
        <v>20</v>
      </c>
      <c r="F67" s="31">
        <f>SUM(G67+H67)</f>
        <v>45000</v>
      </c>
      <c r="G67" s="32">
        <v>45000</v>
      </c>
      <c r="H67" s="41">
        <v>0</v>
      </c>
      <c r="I67" s="74">
        <f>SUM(J67+K67)</f>
        <v>0</v>
      </c>
      <c r="J67" s="75">
        <v>0</v>
      </c>
      <c r="K67" s="75">
        <v>0</v>
      </c>
      <c r="L67" s="64">
        <f>SUM(M67+N67)</f>
        <v>0</v>
      </c>
      <c r="M67" s="64"/>
      <c r="N67" s="65"/>
      <c r="O67" s="33">
        <v>31500</v>
      </c>
      <c r="P67" s="33">
        <v>31500</v>
      </c>
      <c r="Q67" s="33"/>
      <c r="R67" s="34">
        <f t="shared" si="11"/>
        <v>0</v>
      </c>
    </row>
    <row r="68" spans="1:18" ht="51.75" customHeight="1">
      <c r="A68" s="15">
        <v>2</v>
      </c>
      <c r="B68" s="12">
        <v>852</v>
      </c>
      <c r="C68" s="63"/>
      <c r="D68" s="62"/>
      <c r="E68" s="26" t="s">
        <v>93</v>
      </c>
      <c r="F68" s="31"/>
      <c r="G68" s="32"/>
      <c r="H68" s="41"/>
      <c r="I68" s="74">
        <f>SUM(J68+K68)</f>
        <v>0</v>
      </c>
      <c r="J68" s="75">
        <v>0</v>
      </c>
      <c r="K68" s="75">
        <v>0</v>
      </c>
      <c r="L68" s="64">
        <f>SUM(M68)</f>
        <v>2505</v>
      </c>
      <c r="M68" s="65">
        <v>2505</v>
      </c>
      <c r="N68" s="65">
        <v>0</v>
      </c>
      <c r="O68" s="33"/>
      <c r="P68" s="33"/>
      <c r="Q68" s="33"/>
      <c r="R68" s="34"/>
    </row>
    <row r="69" spans="1:18" ht="38.25" customHeight="1">
      <c r="A69" s="8">
        <v>3</v>
      </c>
      <c r="B69" s="12">
        <v>852</v>
      </c>
      <c r="C69" s="63"/>
      <c r="D69" s="62"/>
      <c r="E69" s="94" t="s">
        <v>92</v>
      </c>
      <c r="F69" s="31"/>
      <c r="G69" s="32"/>
      <c r="H69" s="41"/>
      <c r="I69" s="74">
        <f>SUM(J69+K69)</f>
        <v>2505</v>
      </c>
      <c r="J69" s="75">
        <v>2505</v>
      </c>
      <c r="K69" s="75">
        <v>0</v>
      </c>
      <c r="L69" s="64">
        <f>SUM(M69)</f>
        <v>0</v>
      </c>
      <c r="M69" s="65">
        <v>0</v>
      </c>
      <c r="N69" s="65">
        <v>0</v>
      </c>
      <c r="O69" s="33"/>
      <c r="P69" s="33"/>
      <c r="Q69" s="33"/>
      <c r="R69" s="34"/>
    </row>
    <row r="70" spans="1:19" s="28" customFormat="1" ht="18" customHeight="1">
      <c r="A70" s="97" t="s">
        <v>17</v>
      </c>
      <c r="B70" s="114"/>
      <c r="C70" s="114"/>
      <c r="D70" s="115"/>
      <c r="E70" s="116"/>
      <c r="F70" s="39">
        <f>SUM(F66:F67)</f>
        <v>58400</v>
      </c>
      <c r="G70" s="41">
        <f>SUM(G66:G67)</f>
        <v>58400</v>
      </c>
      <c r="H70" s="41">
        <v>0</v>
      </c>
      <c r="I70" s="64">
        <f>SUM(J70+K70)</f>
        <v>2505</v>
      </c>
      <c r="J70" s="75">
        <f>SUM(J66:J69)</f>
        <v>2505</v>
      </c>
      <c r="K70" s="75">
        <f>SUM(K66:K66)</f>
        <v>0</v>
      </c>
      <c r="L70" s="64">
        <f>SUM(M70+N70)</f>
        <v>5005</v>
      </c>
      <c r="M70" s="75">
        <f>SUM(M66:M68)</f>
        <v>5005</v>
      </c>
      <c r="N70" s="75">
        <f>SUM(N66:N66)</f>
        <v>0</v>
      </c>
      <c r="O70" s="40">
        <f>SUM(O66:O67)</f>
        <v>38190</v>
      </c>
      <c r="P70" s="40">
        <f>SUM(P66:P67)</f>
        <v>38190</v>
      </c>
      <c r="Q70" s="45" t="e">
        <f>SUM(#REF!)</f>
        <v>#REF!</v>
      </c>
      <c r="R70" s="34">
        <f t="shared" si="11"/>
        <v>8.570205479452055</v>
      </c>
      <c r="S70" s="47"/>
    </row>
    <row r="71" spans="1:18" ht="39" customHeight="1" hidden="1">
      <c r="A71" s="17">
        <v>1</v>
      </c>
      <c r="B71" s="12">
        <v>854</v>
      </c>
      <c r="C71" s="8">
        <v>85415</v>
      </c>
      <c r="D71" s="8">
        <v>2030</v>
      </c>
      <c r="E71" s="11" t="s">
        <v>24</v>
      </c>
      <c r="F71" s="31">
        <f>SUM(G71+H71)</f>
        <v>5135</v>
      </c>
      <c r="G71" s="41">
        <v>5135</v>
      </c>
      <c r="H71" s="41">
        <v>0</v>
      </c>
      <c r="I71" s="78"/>
      <c r="J71" s="79"/>
      <c r="K71" s="79"/>
      <c r="L71" s="64">
        <f>SUM(M71+N71)</f>
        <v>0</v>
      </c>
      <c r="M71" s="76"/>
      <c r="N71" s="79">
        <v>0</v>
      </c>
      <c r="O71" s="33">
        <v>5135</v>
      </c>
      <c r="P71" s="33">
        <v>5135</v>
      </c>
      <c r="Q71" s="33"/>
      <c r="R71" s="34">
        <f t="shared" si="11"/>
        <v>0</v>
      </c>
    </row>
    <row r="72" spans="1:19" s="28" customFormat="1" ht="15.75" customHeight="1" hidden="1">
      <c r="A72" s="97" t="s">
        <v>19</v>
      </c>
      <c r="B72" s="115"/>
      <c r="C72" s="115"/>
      <c r="D72" s="115"/>
      <c r="E72" s="116"/>
      <c r="F72" s="39">
        <f>SUM(G72+H72)</f>
        <v>5135</v>
      </c>
      <c r="G72" s="41">
        <f>SUM(G71:G71)</f>
        <v>5135</v>
      </c>
      <c r="H72" s="41">
        <v>0</v>
      </c>
      <c r="I72" s="78"/>
      <c r="J72" s="79"/>
      <c r="K72" s="79"/>
      <c r="L72" s="64">
        <f>SUM(M72+N72)</f>
        <v>0</v>
      </c>
      <c r="M72" s="78"/>
      <c r="N72" s="79">
        <f>SUM(N71:N71)</f>
        <v>0</v>
      </c>
      <c r="O72" s="40">
        <f>SUM(O71:O71)</f>
        <v>5135</v>
      </c>
      <c r="P72" s="40">
        <f>SUM(P71:P71)</f>
        <v>5135</v>
      </c>
      <c r="Q72" s="45">
        <v>0</v>
      </c>
      <c r="R72" s="34">
        <f t="shared" si="11"/>
        <v>0</v>
      </c>
      <c r="S72" s="47"/>
    </row>
    <row r="73" spans="1:18" ht="60">
      <c r="A73" s="18">
        <v>1</v>
      </c>
      <c r="B73" s="19">
        <v>900</v>
      </c>
      <c r="C73" s="18">
        <v>92109</v>
      </c>
      <c r="D73" s="20" t="s">
        <v>8</v>
      </c>
      <c r="E73" s="13" t="s">
        <v>91</v>
      </c>
      <c r="F73" s="31">
        <f>SUM(G73+H73)</f>
        <v>4500</v>
      </c>
      <c r="G73" s="32">
        <v>4500</v>
      </c>
      <c r="H73" s="32">
        <v>0</v>
      </c>
      <c r="I73" s="64">
        <f>SUM(J73+K73)</f>
        <v>0</v>
      </c>
      <c r="J73" s="65">
        <v>0</v>
      </c>
      <c r="K73" s="65">
        <v>0</v>
      </c>
      <c r="L73" s="64">
        <f>SUM(M73)</f>
        <v>9390</v>
      </c>
      <c r="M73" s="65">
        <v>9390</v>
      </c>
      <c r="N73" s="65">
        <v>0</v>
      </c>
      <c r="O73" s="33">
        <v>2065</v>
      </c>
      <c r="P73" s="33">
        <v>2065</v>
      </c>
      <c r="Q73" s="33"/>
      <c r="R73" s="34">
        <f t="shared" si="11"/>
        <v>208.66666666666666</v>
      </c>
    </row>
    <row r="74" spans="1:19" s="28" customFormat="1" ht="24" customHeight="1">
      <c r="A74" s="98" t="s">
        <v>52</v>
      </c>
      <c r="B74" s="99"/>
      <c r="C74" s="99"/>
      <c r="D74" s="100"/>
      <c r="E74" s="101"/>
      <c r="F74" s="39">
        <f>SUM(G74+H74)</f>
        <v>4500</v>
      </c>
      <c r="G74" s="41">
        <f aca="true" t="shared" si="12" ref="G74:P74">SUM(G73)</f>
        <v>4500</v>
      </c>
      <c r="H74" s="39">
        <f t="shared" si="12"/>
        <v>0</v>
      </c>
      <c r="I74" s="64">
        <f>SUM(J74+K74)</f>
        <v>0</v>
      </c>
      <c r="J74" s="74">
        <f>SUM(J73)</f>
        <v>0</v>
      </c>
      <c r="K74" s="74">
        <f t="shared" si="12"/>
        <v>0</v>
      </c>
      <c r="L74" s="64">
        <f>SUM(M74+N74)</f>
        <v>9390</v>
      </c>
      <c r="M74" s="74">
        <f>SUM(M73:M73)</f>
        <v>9390</v>
      </c>
      <c r="N74" s="74">
        <f t="shared" si="12"/>
        <v>0</v>
      </c>
      <c r="O74" s="40">
        <f t="shared" si="12"/>
        <v>2065</v>
      </c>
      <c r="P74" s="40">
        <f t="shared" si="12"/>
        <v>2065</v>
      </c>
      <c r="Q74" s="40"/>
      <c r="R74" s="34">
        <f t="shared" si="11"/>
        <v>208.66666666666666</v>
      </c>
      <c r="S74" s="47"/>
    </row>
    <row r="75" spans="1:19" s="28" customFormat="1" ht="42.75" customHeight="1">
      <c r="A75" s="90">
        <v>1</v>
      </c>
      <c r="B75" s="91">
        <v>921</v>
      </c>
      <c r="C75" s="69" t="s">
        <v>63</v>
      </c>
      <c r="D75" s="70"/>
      <c r="E75" s="13" t="s">
        <v>88</v>
      </c>
      <c r="F75" s="39"/>
      <c r="G75" s="41"/>
      <c r="H75" s="39"/>
      <c r="I75" s="64">
        <v>0</v>
      </c>
      <c r="J75" s="74">
        <v>0</v>
      </c>
      <c r="K75" s="74">
        <v>0</v>
      </c>
      <c r="L75" s="64">
        <f>SUM(M75+N75)</f>
        <v>423</v>
      </c>
      <c r="M75" s="65">
        <v>423</v>
      </c>
      <c r="N75" s="65">
        <v>0</v>
      </c>
      <c r="O75" s="40"/>
      <c r="P75" s="40"/>
      <c r="Q75" s="40"/>
      <c r="R75" s="34"/>
      <c r="S75" s="47"/>
    </row>
    <row r="76" spans="1:19" s="28" customFormat="1" ht="36">
      <c r="A76" s="92">
        <v>2</v>
      </c>
      <c r="B76" s="91">
        <v>921</v>
      </c>
      <c r="C76" s="69"/>
      <c r="D76" s="70"/>
      <c r="E76" s="16" t="s">
        <v>89</v>
      </c>
      <c r="F76" s="39"/>
      <c r="G76" s="41"/>
      <c r="H76" s="39"/>
      <c r="I76" s="64">
        <v>0</v>
      </c>
      <c r="J76" s="74">
        <v>0</v>
      </c>
      <c r="K76" s="74">
        <v>0</v>
      </c>
      <c r="L76" s="64">
        <f>SUM(M76+N76)</f>
        <v>3000</v>
      </c>
      <c r="M76" s="65">
        <v>3000</v>
      </c>
      <c r="N76" s="65">
        <v>0</v>
      </c>
      <c r="O76" s="40"/>
      <c r="P76" s="40"/>
      <c r="Q76" s="40"/>
      <c r="R76" s="34"/>
      <c r="S76" s="47"/>
    </row>
    <row r="77" spans="1:19" s="28" customFormat="1" ht="24" customHeight="1">
      <c r="A77" s="98" t="s">
        <v>64</v>
      </c>
      <c r="B77" s="121"/>
      <c r="C77" s="121"/>
      <c r="D77" s="121"/>
      <c r="E77" s="122"/>
      <c r="F77" s="39"/>
      <c r="G77" s="41"/>
      <c r="H77" s="39"/>
      <c r="I77" s="64">
        <v>0</v>
      </c>
      <c r="J77" s="74">
        <v>0</v>
      </c>
      <c r="K77" s="74">
        <v>0</v>
      </c>
      <c r="L77" s="64">
        <f>SUM(M77+N77)</f>
        <v>3423</v>
      </c>
      <c r="M77" s="65">
        <f>SUM(M75+M76)</f>
        <v>3423</v>
      </c>
      <c r="N77" s="65">
        <v>0</v>
      </c>
      <c r="O77" s="40"/>
      <c r="P77" s="40"/>
      <c r="Q77" s="40"/>
      <c r="R77" s="34"/>
      <c r="S77" s="47"/>
    </row>
    <row r="78" spans="1:19" s="28" customFormat="1" ht="35.25" customHeight="1">
      <c r="A78" s="72">
        <v>1</v>
      </c>
      <c r="B78" s="73">
        <v>926</v>
      </c>
      <c r="C78" s="69" t="s">
        <v>48</v>
      </c>
      <c r="D78" s="70"/>
      <c r="E78" s="16" t="s">
        <v>90</v>
      </c>
      <c r="F78" s="39"/>
      <c r="G78" s="41"/>
      <c r="H78" s="39"/>
      <c r="I78" s="64">
        <f>SUM(J78+K78)</f>
        <v>0</v>
      </c>
      <c r="J78" s="75">
        <v>0</v>
      </c>
      <c r="K78" s="65">
        <v>0</v>
      </c>
      <c r="L78" s="74">
        <f>SUM(M78+N78)</f>
        <v>260</v>
      </c>
      <c r="M78" s="65">
        <v>260</v>
      </c>
      <c r="N78" s="74">
        <v>0</v>
      </c>
      <c r="O78" s="40"/>
      <c r="P78" s="40"/>
      <c r="Q78" s="40"/>
      <c r="R78" s="34"/>
      <c r="S78" s="47"/>
    </row>
    <row r="79" spans="1:19" s="28" customFormat="1" ht="24" customHeight="1">
      <c r="A79" s="98" t="s">
        <v>49</v>
      </c>
      <c r="B79" s="121"/>
      <c r="C79" s="121"/>
      <c r="D79" s="121"/>
      <c r="E79" s="122"/>
      <c r="F79" s="39"/>
      <c r="G79" s="41"/>
      <c r="H79" s="39"/>
      <c r="I79" s="64">
        <f>SUM(I78:I78)</f>
        <v>0</v>
      </c>
      <c r="J79" s="74">
        <f>SUM(J78:J78)</f>
        <v>0</v>
      </c>
      <c r="K79" s="74">
        <f>SUM(K78:K78)</f>
        <v>0</v>
      </c>
      <c r="L79" s="64">
        <f>SUM(L78)</f>
        <v>260</v>
      </c>
      <c r="M79" s="74">
        <f>SUM(M78:M78)</f>
        <v>260</v>
      </c>
      <c r="N79" s="74">
        <f>SUM(N78)</f>
        <v>0</v>
      </c>
      <c r="O79" s="40"/>
      <c r="P79" s="40"/>
      <c r="Q79" s="40"/>
      <c r="R79" s="34"/>
      <c r="S79" s="47"/>
    </row>
    <row r="80" spans="1:18" ht="23.25" customHeight="1">
      <c r="A80" s="117" t="s">
        <v>47</v>
      </c>
      <c r="B80" s="118"/>
      <c r="C80" s="118"/>
      <c r="D80" s="119"/>
      <c r="E80" s="120"/>
      <c r="F80" s="43" t="e">
        <f>SUM(H80+G80)</f>
        <v>#REF!</v>
      </c>
      <c r="G80" s="43" t="e">
        <f>SUM(G19+G30+#REF!+#REF!+#REF!+G41+#REF!+G63+G65+G70+G72+G74)</f>
        <v>#REF!</v>
      </c>
      <c r="H80" s="43" t="e">
        <f>SUM(H19+H30+#REF!+#REF!+#REF!+H41+#REF!+H63+H65+H70+H72+H74)</f>
        <v>#REF!</v>
      </c>
      <c r="I80" s="64">
        <f>SUM(J80+K80)</f>
        <v>99460</v>
      </c>
      <c r="J80" s="64">
        <f>SUM(J19+J22+J30+J35+J41+J45+J63+J70+J74+J77+J79)</f>
        <v>99460</v>
      </c>
      <c r="K80" s="64">
        <f>SUM(K19+K22+K30+K35+K41+K45+K63+K70+K74+K77+K79)</f>
        <v>0</v>
      </c>
      <c r="L80" s="64">
        <f>SUM(M80:N80)</f>
        <v>5659700</v>
      </c>
      <c r="M80" s="64">
        <f>SUM(M19+M22+M30+M35+M41+M45+M63+M70+M74+M77+M79)</f>
        <v>5476682</v>
      </c>
      <c r="N80" s="64">
        <f>SUM(N19+N22+N30+N35+N41+N45+N63+N70+N74+N77+N79)</f>
        <v>183018</v>
      </c>
      <c r="O80" s="43" t="e">
        <f>SUM(O19+O22+O30+O41+O63+O70+#REF!+O74)</f>
        <v>#REF!</v>
      </c>
      <c r="P80" s="43" t="e">
        <f>SUM(P19+P22+P30+P41+P63+P70+#REF!+P74)</f>
        <v>#REF!</v>
      </c>
      <c r="Q80" s="43" t="e">
        <f>SUM(Q19+Q22+Q30+Q41+Q63+Q70+#REF!+Q74)</f>
        <v>#REF!</v>
      </c>
      <c r="R80" s="43" t="e">
        <f>SUM(R19+R22+R30+R41+R63+R70+#REF!+R74)</f>
        <v>#REF!</v>
      </c>
    </row>
    <row r="81" spans="1:3" ht="12">
      <c r="A81" s="22"/>
      <c r="B81" s="22"/>
      <c r="C81" s="22"/>
    </row>
    <row r="82" spans="1:9" ht="12.75">
      <c r="A82" s="107" t="s">
        <v>112</v>
      </c>
      <c r="B82" s="108"/>
      <c r="C82" s="108"/>
      <c r="D82" s="108"/>
      <c r="E82" s="108"/>
      <c r="F82" s="108"/>
      <c r="G82" s="108"/>
      <c r="H82" s="108"/>
      <c r="I82" s="108"/>
    </row>
    <row r="83" spans="1:3" ht="12">
      <c r="A83" s="22"/>
      <c r="B83" s="22"/>
      <c r="C83" s="22"/>
    </row>
    <row r="84" spans="1:12" ht="12">
      <c r="A84" s="22"/>
      <c r="B84" s="22"/>
      <c r="C84" s="22"/>
      <c r="L84" s="93"/>
    </row>
    <row r="85" spans="1:3" ht="12">
      <c r="A85" s="22"/>
      <c r="B85" s="22"/>
      <c r="C85" s="22"/>
    </row>
    <row r="86" spans="1:9" ht="12">
      <c r="A86" s="22"/>
      <c r="B86" s="22"/>
      <c r="C86" s="22"/>
      <c r="I86" s="71"/>
    </row>
    <row r="87" spans="1:3" ht="12">
      <c r="A87" s="22"/>
      <c r="B87" s="22"/>
      <c r="C87" s="22"/>
    </row>
    <row r="88" spans="1:3" ht="12">
      <c r="A88" s="22"/>
      <c r="B88" s="22"/>
      <c r="C88" s="22"/>
    </row>
    <row r="89" spans="1:10" ht="12">
      <c r="A89" s="22"/>
      <c r="B89" s="22"/>
      <c r="C89" s="22"/>
      <c r="J89" s="71"/>
    </row>
    <row r="90" spans="1:3" ht="12">
      <c r="A90" s="22"/>
      <c r="B90" s="22"/>
      <c r="C90" s="22"/>
    </row>
    <row r="91" spans="1:12" ht="12">
      <c r="A91" s="22"/>
      <c r="B91" s="22"/>
      <c r="C91" s="22"/>
      <c r="L91" s="93"/>
    </row>
    <row r="92" spans="1:3" ht="12">
      <c r="A92" s="22"/>
      <c r="B92" s="22"/>
      <c r="C92" s="22"/>
    </row>
    <row r="93" spans="1:3" ht="12">
      <c r="A93" s="22"/>
      <c r="B93" s="22"/>
      <c r="C93" s="22"/>
    </row>
    <row r="94" spans="1:3" ht="12">
      <c r="A94" s="22"/>
      <c r="B94" s="22"/>
      <c r="C94" s="22"/>
    </row>
    <row r="95" spans="1:3" ht="12">
      <c r="A95" s="22"/>
      <c r="B95" s="22"/>
      <c r="C95" s="22"/>
    </row>
    <row r="96" spans="1:3" ht="12">
      <c r="A96" s="22"/>
      <c r="B96" s="22"/>
      <c r="C96" s="22"/>
    </row>
    <row r="97" spans="1:3" ht="12">
      <c r="A97" s="22"/>
      <c r="B97" s="22"/>
      <c r="C97" s="22"/>
    </row>
    <row r="98" spans="1:3" ht="12">
      <c r="A98" s="22"/>
      <c r="B98" s="22"/>
      <c r="C98" s="22"/>
    </row>
    <row r="99" spans="1:3" ht="12">
      <c r="A99" s="22"/>
      <c r="B99" s="22"/>
      <c r="C99" s="22"/>
    </row>
    <row r="100" spans="1:3" ht="12">
      <c r="A100" s="22"/>
      <c r="B100" s="22"/>
      <c r="C100" s="22"/>
    </row>
    <row r="101" spans="1:3" ht="12">
      <c r="A101" s="22"/>
      <c r="B101" s="22"/>
      <c r="C101" s="22"/>
    </row>
    <row r="102" spans="1:3" ht="12">
      <c r="A102" s="22"/>
      <c r="B102" s="22"/>
      <c r="C102" s="22"/>
    </row>
    <row r="103" spans="1:3" ht="12">
      <c r="A103" s="22"/>
      <c r="B103" s="22"/>
      <c r="C103" s="22"/>
    </row>
    <row r="104" spans="1:3" ht="12">
      <c r="A104" s="22"/>
      <c r="B104" s="22"/>
      <c r="C104" s="22"/>
    </row>
    <row r="105" spans="1:3" ht="12">
      <c r="A105" s="22"/>
      <c r="B105" s="22"/>
      <c r="C105" s="22"/>
    </row>
    <row r="106" spans="1:3" ht="12">
      <c r="A106" s="22"/>
      <c r="B106" s="22"/>
      <c r="C106" s="22"/>
    </row>
    <row r="107" spans="1:3" ht="12">
      <c r="A107" s="22"/>
      <c r="B107" s="22"/>
      <c r="C107" s="22"/>
    </row>
    <row r="108" spans="1:3" ht="12">
      <c r="A108" s="22"/>
      <c r="B108" s="22"/>
      <c r="C108" s="22"/>
    </row>
    <row r="109" spans="1:3" ht="12">
      <c r="A109" s="22"/>
      <c r="B109" s="22"/>
      <c r="C109" s="22"/>
    </row>
    <row r="110" spans="1:3" ht="12">
      <c r="A110" s="22"/>
      <c r="B110" s="22"/>
      <c r="C110" s="22"/>
    </row>
    <row r="111" spans="1:3" ht="12">
      <c r="A111" s="22"/>
      <c r="B111" s="22"/>
      <c r="C111" s="22"/>
    </row>
    <row r="112" spans="1:3" ht="12">
      <c r="A112" s="22"/>
      <c r="B112" s="22"/>
      <c r="C112" s="22"/>
    </row>
    <row r="113" spans="1:3" ht="12">
      <c r="A113" s="22"/>
      <c r="B113" s="22"/>
      <c r="C113" s="22"/>
    </row>
    <row r="114" spans="1:3" ht="12">
      <c r="A114" s="22"/>
      <c r="B114" s="22"/>
      <c r="C114" s="22"/>
    </row>
    <row r="115" spans="1:3" ht="12">
      <c r="A115" s="22"/>
      <c r="B115" s="22"/>
      <c r="C115" s="22"/>
    </row>
    <row r="116" spans="1:3" ht="12">
      <c r="A116" s="22"/>
      <c r="B116" s="22"/>
      <c r="C116" s="22"/>
    </row>
    <row r="117" spans="1:3" ht="12">
      <c r="A117" s="22"/>
      <c r="B117" s="22"/>
      <c r="C117" s="22"/>
    </row>
    <row r="118" spans="1:3" ht="12">
      <c r="A118" s="22"/>
      <c r="B118" s="22"/>
      <c r="C118" s="22"/>
    </row>
    <row r="119" spans="1:3" ht="12">
      <c r="A119" s="22"/>
      <c r="B119" s="22"/>
      <c r="C119" s="22"/>
    </row>
    <row r="120" spans="1:3" ht="12">
      <c r="A120" s="22"/>
      <c r="B120" s="22"/>
      <c r="C120" s="22"/>
    </row>
    <row r="121" spans="1:3" ht="12">
      <c r="A121" s="22"/>
      <c r="B121" s="22"/>
      <c r="C121" s="22"/>
    </row>
    <row r="122" spans="1:3" ht="12">
      <c r="A122" s="22"/>
      <c r="B122" s="22"/>
      <c r="C122" s="22"/>
    </row>
    <row r="123" spans="1:3" ht="12">
      <c r="A123" s="22"/>
      <c r="B123" s="22"/>
      <c r="C123" s="22"/>
    </row>
    <row r="124" spans="1:3" ht="12">
      <c r="A124" s="22"/>
      <c r="B124" s="22"/>
      <c r="C124" s="22"/>
    </row>
    <row r="125" spans="1:3" ht="12">
      <c r="A125" s="22"/>
      <c r="B125" s="22"/>
      <c r="C125" s="22"/>
    </row>
    <row r="126" spans="1:3" ht="12">
      <c r="A126" s="22"/>
      <c r="B126" s="22"/>
      <c r="C126" s="22"/>
    </row>
    <row r="127" spans="1:3" ht="12">
      <c r="A127" s="22"/>
      <c r="B127" s="22"/>
      <c r="C127" s="22"/>
    </row>
    <row r="128" spans="1:3" ht="12">
      <c r="A128" s="22"/>
      <c r="B128" s="22"/>
      <c r="C128" s="22"/>
    </row>
    <row r="129" spans="1:3" ht="12">
      <c r="A129" s="22"/>
      <c r="B129" s="22"/>
      <c r="C129" s="22"/>
    </row>
    <row r="130" spans="1:3" ht="12">
      <c r="A130" s="22"/>
      <c r="B130" s="22"/>
      <c r="C130" s="22"/>
    </row>
    <row r="131" spans="1:3" ht="12">
      <c r="A131" s="22"/>
      <c r="B131" s="22"/>
      <c r="C131" s="22"/>
    </row>
    <row r="132" spans="1:3" ht="12">
      <c r="A132" s="22"/>
      <c r="B132" s="22"/>
      <c r="C132" s="22"/>
    </row>
    <row r="133" spans="1:3" ht="12">
      <c r="A133" s="22"/>
      <c r="B133" s="22"/>
      <c r="C133" s="22"/>
    </row>
    <row r="134" spans="1:3" ht="12">
      <c r="A134" s="22"/>
      <c r="B134" s="22"/>
      <c r="C134" s="22"/>
    </row>
    <row r="135" spans="1:3" ht="12">
      <c r="A135" s="22"/>
      <c r="B135" s="22"/>
      <c r="C135" s="22"/>
    </row>
    <row r="136" spans="1:3" ht="12">
      <c r="A136" s="22"/>
      <c r="B136" s="22"/>
      <c r="C136" s="22"/>
    </row>
    <row r="137" spans="1:3" ht="12">
      <c r="A137" s="22"/>
      <c r="B137" s="22"/>
      <c r="C137" s="22"/>
    </row>
    <row r="138" spans="1:3" ht="12">
      <c r="A138" s="22"/>
      <c r="B138" s="22"/>
      <c r="C138" s="22"/>
    </row>
    <row r="139" spans="1:3" ht="12">
      <c r="A139" s="22"/>
      <c r="B139" s="22"/>
      <c r="C139" s="22"/>
    </row>
    <row r="140" spans="1:3" ht="12">
      <c r="A140" s="22"/>
      <c r="B140" s="22"/>
      <c r="C140" s="22"/>
    </row>
    <row r="141" spans="1:3" ht="12">
      <c r="A141" s="22"/>
      <c r="B141" s="22"/>
      <c r="C141" s="22"/>
    </row>
    <row r="142" spans="1:3" ht="12">
      <c r="A142" s="22"/>
      <c r="B142" s="22"/>
      <c r="C142" s="22"/>
    </row>
    <row r="143" spans="1:3" ht="12">
      <c r="A143" s="22"/>
      <c r="B143" s="22"/>
      <c r="C143" s="22"/>
    </row>
    <row r="144" spans="1:3" ht="12">
      <c r="A144" s="22"/>
      <c r="B144" s="22"/>
      <c r="C144" s="22"/>
    </row>
    <row r="145" spans="1:3" ht="12">
      <c r="A145" s="22"/>
      <c r="B145" s="22"/>
      <c r="C145" s="22"/>
    </row>
    <row r="146" spans="1:3" ht="12">
      <c r="A146" s="24"/>
      <c r="B146" s="24"/>
      <c r="C146" s="24"/>
    </row>
    <row r="147" spans="1:3" ht="12">
      <c r="A147" s="24"/>
      <c r="B147" s="24"/>
      <c r="C147" s="24"/>
    </row>
    <row r="148" spans="1:3" ht="12">
      <c r="A148" s="24"/>
      <c r="B148" s="24"/>
      <c r="C148" s="24"/>
    </row>
    <row r="149" spans="1:3" ht="12">
      <c r="A149" s="24"/>
      <c r="B149" s="24"/>
      <c r="C149" s="24"/>
    </row>
    <row r="150" spans="1:3" ht="12">
      <c r="A150" s="24"/>
      <c r="B150" s="24"/>
      <c r="C150" s="24"/>
    </row>
    <row r="151" spans="1:3" ht="12">
      <c r="A151" s="24"/>
      <c r="B151" s="24"/>
      <c r="C151" s="24"/>
    </row>
    <row r="152" spans="1:3" ht="12">
      <c r="A152" s="24"/>
      <c r="B152" s="24"/>
      <c r="C152" s="24"/>
    </row>
    <row r="153" spans="1:3" ht="12">
      <c r="A153" s="24"/>
      <c r="B153" s="24"/>
      <c r="C153" s="24"/>
    </row>
    <row r="154" spans="1:3" ht="12">
      <c r="A154" s="24"/>
      <c r="B154" s="24"/>
      <c r="C154" s="24"/>
    </row>
    <row r="155" spans="1:3" ht="12">
      <c r="A155" s="25"/>
      <c r="B155" s="25"/>
      <c r="C155" s="25"/>
    </row>
  </sheetData>
  <mergeCells count="23">
    <mergeCell ref="A63:E63"/>
    <mergeCell ref="A80:E80"/>
    <mergeCell ref="A70:E70"/>
    <mergeCell ref="A74:E74"/>
    <mergeCell ref="A72:E72"/>
    <mergeCell ref="A79:E79"/>
    <mergeCell ref="A77:E77"/>
    <mergeCell ref="A82:I82"/>
    <mergeCell ref="J7:K8"/>
    <mergeCell ref="L7:L9"/>
    <mergeCell ref="M7:N8"/>
    <mergeCell ref="A19:E19"/>
    <mergeCell ref="A30:E30"/>
    <mergeCell ref="A22:E22"/>
    <mergeCell ref="I7:I9"/>
    <mergeCell ref="A35:E35"/>
    <mergeCell ref="A65:E65"/>
    <mergeCell ref="A45:E45"/>
    <mergeCell ref="B7:B9"/>
    <mergeCell ref="A7:A9"/>
    <mergeCell ref="A5:N5"/>
    <mergeCell ref="E7:E9"/>
    <mergeCell ref="A41:E41"/>
  </mergeCells>
  <printOptions horizontalCentered="1"/>
  <pageMargins left="0.2362204724409449" right="0.15748031496062992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84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2012-10-10T08:37:05Z</cp:lastPrinted>
  <dcterms:created xsi:type="dcterms:W3CDTF">2001-09-07T12:46:35Z</dcterms:created>
  <dcterms:modified xsi:type="dcterms:W3CDTF">2012-10-10T09:53:43Z</dcterms:modified>
  <cp:category/>
  <cp:version/>
  <cp:contentType/>
  <cp:contentStatus/>
</cp:coreProperties>
</file>