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<sst xmlns="http://schemas.openxmlformats.org/spreadsheetml/2006/main" count="707" uniqueCount="147">
  <si>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</si>
  <si>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</si>
  <si>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</si>
  <si>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</si>
  <si>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</si>
  <si>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</si>
  <si>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</si>
  <si>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</si>
  <si>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</si>
  <si>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</si>
  <si>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</si>
  <si>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</si>
  <si>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</si>
  <si>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</si>
  <si>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</si>
  <si>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</si>
  <si>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</si>
  <si>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</si>
  <si>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</si>
  <si>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</si>
  <si>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</si>
  <si>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</si>
  <si>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</si>
  <si>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</si>
  <si>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</si>
  <si>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</si>
  <si>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</si>
  <si>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</si>
  <si>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</si>
  <si>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</si>
  <si>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</si>
  <si>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</si>
  <si>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</si>
  <si>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</si>
  <si>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</si>
  <si>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</si>
  <si>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</si>
  <si>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</si>
  <si>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</si>
  <si>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</si>
  <si>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</si>
  <si>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</si>
  <si>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</si>
  <si>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</si>
  <si>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</si>
  <si>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</si>
  <si>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</si>
  <si>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</si>
  <si>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</si>
  <si>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</si>
  <si>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</si>
  <si>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</si>
  <si>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</si>
  <si>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</si>
  <si>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</si>
  <si>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</si>
  <si>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</si>
  <si>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</si>
  <si>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</si>
  <si>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</si>
  <si>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</si>
  <si>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</si>
  <si>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</si>
  <si>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</si>
  <si>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</si>
  <si>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</si>
  <si>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</si>
  <si>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</si>
  <si>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</si>
  <si>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</si>
  <si>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</si>
  <si>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</si>
  <si>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</si>
  <si>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</si>
  <si>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</si>
  <si>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</si>
  <si>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</si>
  <si>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</si>
  <si>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</si>
  <si>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</si>
  <si>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</si>
  <si>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</si>
  <si>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</si>
  <si>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</si>
  <si>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</si>
  <si>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</si>
  <si>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</si>
  <si>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</si>
  <si>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</si>
  <si>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</si>
  <si>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</si>
  <si>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</si>
  <si>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</si>
  <si>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</si>
  <si>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</si>
  <si>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</si>
  <si>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</si>
  <si>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</si>
  <si>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</si>
  <si>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</si>
  <si>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</si>
  <si>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</si>
  <si>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</si>
  <si>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</si>
  <si>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</si>
  <si>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</si>
  <si>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</si>
  <si>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</si>
  <si>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</si>
  <si>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 Inne formy wychowania przedszkolnego</t>
  </si>
  <si>
    <t xml:space="preserve">wynagrodzenia i składki od nich naliczone </t>
  </si>
  <si>
    <t xml:space="preserve">dotacje na zadania bieżące </t>
  </si>
  <si>
    <t xml:space="preserve">wydatki związane z realizacją ich statutowych zadań   </t>
  </si>
  <si>
    <r>
      <t>dotacje na zadania bieżące</t>
    </r>
    <r>
      <rPr>
        <i/>
        <sz val="9"/>
        <rFont val="Times New Roman"/>
        <family val="1"/>
      </rPr>
      <t xml:space="preserve"> </t>
    </r>
  </si>
  <si>
    <t>(w zł)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</si>
  <si>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</si>
  <si>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</si>
  <si>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Obiekty sportowe</t>
  </si>
  <si>
    <t>Dokonać zmian w planie wydatków gminy na rok 2012 stanowiącym tabelę nr 2 do Uchwały Budżetowej na rok 2012 Gminy Michałowice Nr XII/119/2012 z dnia 21 grudnia  2011 r. w sposób następujący:</t>
  </si>
  <si>
    <t xml:space="preserve">700 Gospodarka mieszkaniowa  </t>
  </si>
  <si>
    <t>853 Pozostałe zadania w zakresie polityki społecznej</t>
  </si>
  <si>
    <t xml:space="preserve">dotacje na zadania bieżące  </t>
  </si>
  <si>
    <t>Drogi publiczne powiatowe</t>
  </si>
  <si>
    <t>Żłobki</t>
  </si>
  <si>
    <t xml:space="preserve">926  Kultura fizyczna  </t>
  </si>
  <si>
    <t xml:space="preserve">wydatki związane z realizacją ich statutowych zadań </t>
  </si>
  <si>
    <t>do Uchwały Nr    /    /2012</t>
  </si>
  <si>
    <t>z dnia           2012 r.</t>
  </si>
  <si>
    <t>Przeciwdziałanie alkoholizmowi</t>
  </si>
  <si>
    <t>851 Ochrona zdrowia</t>
  </si>
  <si>
    <r>
      <t xml:space="preserve">wydatki związane z realizacją ich statutowych zadań </t>
    </r>
    <r>
      <rPr>
        <i/>
        <sz val="9"/>
        <rFont val="Times New Roman"/>
        <family val="1"/>
      </rPr>
      <t xml:space="preserve">(na realizacje programów profilaktycznych)  </t>
    </r>
  </si>
  <si>
    <t>Gimnazja</t>
  </si>
  <si>
    <t xml:space="preserve"> Oddziały przedszkolne w zskołach podstawowych </t>
  </si>
  <si>
    <t>Proponowane zmiany w dziale 801 wynikaja ze szczegółowego przeanalizowania wykonania wydatków biezacych z 9 m-cy br, są korekta do planu finansowego placowek oświatowych które są związne z zabezpieczeniem środków na bieżącą działalność i wynikają z niewykorzystania środków min. pprzez placowki niepubliczne ze wzgledu na zmniejszoną liczbę dzieci uczęszczajacych do tych placówek.</t>
  </si>
  <si>
    <t>854 Edukacyjna opieka wychowawcza</t>
  </si>
  <si>
    <t>Kolonie i obozy oraz inne formy wypoczynku dla dzieci i młodzieży szkolnej a także szkolenia młodziezy</t>
  </si>
  <si>
    <t>Proponowane zmiany w dziale 853 wynikaja ze szczegółowego przeanalizowania wykonania wydatków biezacych z 9 m-cy br,  i związane są  z niewykorzystaniem środków min. pprzez placowki niepubliczne ze wzgledu na zmniejszoną liczbę dzieci uczęszczajacych do tych placówek.</t>
  </si>
  <si>
    <t>Proponowane zmiany w dziale 854 wynikaja ze szczegółowego przeanalizowania wykonania wydatków bieżących z 9 m-cy br,  i są korektą do planu finansowego placówek.</t>
  </si>
  <si>
    <r>
      <t xml:space="preserve">dotacje na zadania bieżące </t>
    </r>
    <r>
      <rPr>
        <i/>
        <sz val="9"/>
        <rFont val="Times New Roman"/>
        <family val="1"/>
      </rPr>
      <t xml:space="preserve">(usługi transportowe linia autobusowa Warszawa-Opacz  zmniejszyć o kwotę 28000zł;
usługi transportowe linia autobusowa Warszawa-Piastów zmniejszyć o kwotę 50000zł;
realizacja umowy o wspólnym bilecie WKD-ZTM zmniejszyć o kwotę 35000zł) </t>
    </r>
  </si>
  <si>
    <r>
      <t xml:space="preserve">wydatki związane z realizacją ich statutowych zadań   </t>
    </r>
    <r>
      <rPr>
        <i/>
        <sz val="9"/>
        <rFont val="Times New Roman"/>
        <family val="1"/>
      </rPr>
      <t>(usługi transportowe linia autobusowa Pruszków-Komorów zmniejszyć o kwotę 3000zł)</t>
    </r>
  </si>
  <si>
    <r>
      <t>wydatki związane z realizacją ich statutowych zadań   (</t>
    </r>
    <r>
      <rPr>
        <i/>
        <sz val="9"/>
        <rFont val="Times New Roman"/>
        <family val="1"/>
      </rPr>
      <t xml:space="preserve">opłata za zajęcie pasa drogowego –drogi publiczne  powiatowe zmniejszyć o kwotę 4000zł)        </t>
    </r>
  </si>
  <si>
    <r>
      <t xml:space="preserve">wydatki związane z realizacją ich statutowych zadań  </t>
    </r>
    <r>
      <rPr>
        <i/>
        <sz val="9"/>
        <rFont val="Times New Roman"/>
        <family val="1"/>
      </rPr>
      <t xml:space="preserve">(ubezpieczenie dróg i urządzeń w drogach zmniejszyć o kwotę 1500zł; remont dróg i ulic o nawierzchni tłuczniowej, żużlowej na terenie gminy   zmniejszyć o kwotę 30000zł) 
          </t>
    </r>
  </si>
  <si>
    <r>
      <t xml:space="preserve">wydatki związane z realizacją ich statutowych zadań  </t>
    </r>
    <r>
      <rPr>
        <i/>
        <sz val="9"/>
        <rFont val="Times New Roman"/>
        <family val="1"/>
      </rPr>
      <t xml:space="preserve">(czyszczenie kratek kanalizacji deszczowej   zmniejszyć o kwotę 34000zł; uporządkowanie terenów przyległych do  przystanków WKD    zmniejszyć o kwotę 10000zł; opłata za odprowadzanie wód opadowych do rzeki Raszynka i Utrata   zmniejszyć o kwotę 2900zł)
          </t>
    </r>
  </si>
  <si>
    <r>
      <t xml:space="preserve">wynagrodzenia i składki od nich naliczone </t>
    </r>
    <r>
      <rPr>
        <i/>
        <sz val="9"/>
        <rFont val="Times New Roman"/>
        <family val="1"/>
      </rPr>
      <t>(umowy zlecenia –nadzór nad utrzymaniem czystości i porządku-4 strefy rekreacji  zmniejszyć o kwotę 48000zł)</t>
    </r>
  </si>
  <si>
    <r>
      <t xml:space="preserve">wydatki związane z realizacją ich statutowych zadań 
</t>
    </r>
    <r>
      <rPr>
        <i/>
        <sz val="9"/>
        <rFont val="Times New Roman"/>
        <family val="1"/>
      </rPr>
      <t xml:space="preserve">(zakup zabawek na placach zabaw w Regułach i Sokołowie  zmniejszyć o kwotę 9000zł;  zakupy materiałów i wyposażenia na strefach rekreacji   zmniejszyć o kwotę 45000zł;
energia, woda - 4strefy rekreacji   zmniejszyć o kwotę 8000zł; remonty i przeglądy urządzeń w ogródkach jordanowskich, placach zabaw  zmniejszyć o kwotę 22000zł; utworzyć zadanie konserwacja zieleni na strefach rekreacji  kwotą 14000zł; wymiana piasku w piaskownicach w ogródkach jordanowskich zmniejszyć o  kwotę 7000zł)
</t>
    </r>
  </si>
  <si>
    <r>
      <t xml:space="preserve">wydatki związane z realizacją ich statutowych zadań </t>
    </r>
    <r>
      <rPr>
        <i/>
        <sz val="9"/>
        <rFont val="Times New Roman"/>
        <family val="1"/>
      </rPr>
      <t>(zakup wieńców, zniczy zmniejszyć o kwotę 2000zł; utrzymanie Miejsc Pamięci Narodowej w Opaczy-Kolonii, w Michałowicach, w Komorowie oraz zabytkowych pomników w Pęcicach zmniejszyć o kwotę 15000zł)</t>
    </r>
    <r>
      <rPr>
        <sz val="9"/>
        <rFont val="Times New Roman"/>
        <family val="1"/>
      </rPr>
      <t xml:space="preserve">
</t>
    </r>
  </si>
  <si>
    <t xml:space="preserve">Plan po zmianach   90 480 805,73zł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</si>
</sst>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3" fontId="6" fillId="0" borderId="0" xfId="0" applyNumberFormat="1" applyFont="1" applyAlignment="1">
      <alignment/>
    </xf>
    <xf numFmtId="0" fontId="0" fillId="2" borderId="0" xfId="0" applyFill="1" applyAlignment="1">
      <alignment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8">
      <selection activeCell="M82" sqref="M82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3" width="25.625" style="0" customWidth="1"/>
    <col min="4" max="4" width="10.625" style="0" customWidth="1"/>
    <col min="5" max="5" width="9.875" style="0" customWidth="1"/>
    <col min="7" max="7" width="10.75390625" style="0" customWidth="1"/>
    <col min="8" max="9" width="10.00390625" style="0" bestFit="1" customWidth="1"/>
    <col min="12" max="13" width="10.1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126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127</v>
      </c>
      <c r="H5" s="6"/>
      <c r="I5" s="6"/>
    </row>
    <row r="6" spans="1:9" ht="31.5" customHeight="1">
      <c r="A6" s="86" t="s">
        <v>118</v>
      </c>
      <c r="B6" s="87"/>
      <c r="C6" s="87"/>
      <c r="D6" s="87"/>
      <c r="E6" s="87"/>
      <c r="F6" s="87"/>
      <c r="G6" s="87"/>
      <c r="H6" s="87"/>
      <c r="I6" s="87"/>
    </row>
    <row r="7" spans="1:9" ht="12.75">
      <c r="A7" s="8"/>
      <c r="B7" s="8"/>
      <c r="C7" s="8"/>
      <c r="D7" s="9"/>
      <c r="E7" s="9"/>
      <c r="F7" s="9"/>
      <c r="G7" s="9"/>
      <c r="H7" s="55" t="s">
        <v>114</v>
      </c>
      <c r="I7" s="9"/>
    </row>
    <row r="8" spans="1:9" ht="12.75">
      <c r="A8" s="88" t="s">
        <v>6</v>
      </c>
      <c r="B8" s="88" t="s">
        <v>102</v>
      </c>
      <c r="C8" s="90" t="s">
        <v>5</v>
      </c>
      <c r="D8" s="92" t="s">
        <v>107</v>
      </c>
      <c r="E8" s="94" t="s">
        <v>8</v>
      </c>
      <c r="F8" s="95"/>
      <c r="G8" s="92" t="s">
        <v>108</v>
      </c>
      <c r="H8" s="97" t="s">
        <v>8</v>
      </c>
      <c r="I8" s="98"/>
    </row>
    <row r="9" spans="1:9" ht="12.75">
      <c r="A9" s="89"/>
      <c r="B9" s="89"/>
      <c r="C9" s="91"/>
      <c r="D9" s="93"/>
      <c r="E9" s="14" t="s">
        <v>9</v>
      </c>
      <c r="F9" s="14" t="s">
        <v>93</v>
      </c>
      <c r="G9" s="9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63">
        <f>SUM(E11+F11)</f>
        <v>67000</v>
      </c>
      <c r="E11" s="63">
        <f>SUM(E12)</f>
        <v>0</v>
      </c>
      <c r="F11" s="63">
        <f>SUM(F12)</f>
        <v>67000</v>
      </c>
      <c r="G11" s="63">
        <f>SUM(H11+I11)</f>
        <v>120000</v>
      </c>
      <c r="H11" s="63">
        <f>SUM(H12)</f>
        <v>0</v>
      </c>
      <c r="I11" s="63">
        <f>SUM(I12)</f>
        <v>120000</v>
      </c>
    </row>
    <row r="12" spans="1:9" ht="84">
      <c r="A12" s="18"/>
      <c r="B12" s="19"/>
      <c r="C12" s="46" t="s">
        <v>115</v>
      </c>
      <c r="D12" s="64">
        <f>SUM(E12+F12)</f>
        <v>67000</v>
      </c>
      <c r="E12" s="64">
        <v>0</v>
      </c>
      <c r="F12" s="65">
        <v>67000</v>
      </c>
      <c r="G12" s="64">
        <f>SUM(H12+I12)</f>
        <v>120000</v>
      </c>
      <c r="H12" s="64">
        <v>0</v>
      </c>
      <c r="I12" s="65">
        <v>120000</v>
      </c>
    </row>
    <row r="13" spans="1:9" ht="15" customHeight="1">
      <c r="A13" s="22" t="s">
        <v>10</v>
      </c>
      <c r="B13" s="23"/>
      <c r="C13" s="24"/>
      <c r="D13" s="63">
        <f aca="true" t="shared" si="0" ref="D13:I13">SUM(D11)</f>
        <v>67000</v>
      </c>
      <c r="E13" s="63">
        <f t="shared" si="0"/>
        <v>0</v>
      </c>
      <c r="F13" s="63">
        <f t="shared" si="0"/>
        <v>67000</v>
      </c>
      <c r="G13" s="63">
        <f t="shared" si="0"/>
        <v>120000</v>
      </c>
      <c r="H13" s="63">
        <f t="shared" si="0"/>
        <v>0</v>
      </c>
      <c r="I13" s="63">
        <f t="shared" si="0"/>
        <v>120000</v>
      </c>
    </row>
    <row r="14" spans="1:9" ht="15" customHeight="1">
      <c r="A14" s="16">
        <v>600</v>
      </c>
      <c r="B14" s="23">
        <v>60004</v>
      </c>
      <c r="C14" s="24" t="s">
        <v>28</v>
      </c>
      <c r="D14" s="64">
        <f>SUM(E14+F14)</f>
        <v>116000</v>
      </c>
      <c r="E14" s="64">
        <f>SUM(E15)</f>
        <v>116000</v>
      </c>
      <c r="F14" s="64">
        <f>SUM(F15)</f>
        <v>0</v>
      </c>
      <c r="G14" s="64">
        <f>SUM(H14+I14)</f>
        <v>0</v>
      </c>
      <c r="H14" s="65">
        <f>SUM(H15)</f>
        <v>0</v>
      </c>
      <c r="I14" s="64">
        <f>SUM(I15)</f>
        <v>0</v>
      </c>
    </row>
    <row r="15" spans="1:9" ht="24">
      <c r="A15" s="24"/>
      <c r="B15" s="24"/>
      <c r="C15" s="46" t="s">
        <v>81</v>
      </c>
      <c r="D15" s="64">
        <f>SUM(E15)</f>
        <v>116000</v>
      </c>
      <c r="E15" s="65">
        <f>SUM(E16+E17)</f>
        <v>116000</v>
      </c>
      <c r="F15" s="64">
        <f>SUM(F16)</f>
        <v>0</v>
      </c>
      <c r="G15" s="64">
        <f>SUM(H15)</f>
        <v>0</v>
      </c>
      <c r="H15" s="65">
        <f>SUM(H16+H17)</f>
        <v>0</v>
      </c>
      <c r="I15" s="64">
        <f>SUM(I16)</f>
        <v>0</v>
      </c>
    </row>
    <row r="16" spans="1:9" ht="120">
      <c r="A16" s="24"/>
      <c r="B16" s="24"/>
      <c r="C16" s="46" t="s">
        <v>138</v>
      </c>
      <c r="D16" s="64">
        <f>SUM(E16+F16)</f>
        <v>113000</v>
      </c>
      <c r="E16" s="65">
        <f>78000+35000</f>
        <v>113000</v>
      </c>
      <c r="F16" s="64">
        <v>0</v>
      </c>
      <c r="G16" s="64">
        <f aca="true" t="shared" si="1" ref="G16:G24">SUM(H16+I16)</f>
        <v>0</v>
      </c>
      <c r="H16" s="65">
        <v>0</v>
      </c>
      <c r="I16" s="64">
        <f>SUM(J16+K16)</f>
        <v>0</v>
      </c>
    </row>
    <row r="17" spans="1:9" ht="60">
      <c r="A17" s="24"/>
      <c r="B17" s="24"/>
      <c r="C17" s="46" t="s">
        <v>139</v>
      </c>
      <c r="D17" s="64">
        <f>SUM(E17+F17)</f>
        <v>3000</v>
      </c>
      <c r="E17" s="65">
        <v>3000</v>
      </c>
      <c r="F17" s="64">
        <v>0</v>
      </c>
      <c r="G17" s="64">
        <f t="shared" si="1"/>
        <v>0</v>
      </c>
      <c r="H17" s="65">
        <v>0</v>
      </c>
      <c r="I17" s="64">
        <v>0</v>
      </c>
    </row>
    <row r="18" spans="1:9" ht="12.75">
      <c r="A18" s="24"/>
      <c r="B18" s="24">
        <v>60014</v>
      </c>
      <c r="C18" s="66" t="s">
        <v>122</v>
      </c>
      <c r="D18" s="64">
        <f>SUM(E18)</f>
        <v>4000</v>
      </c>
      <c r="E18" s="65">
        <f>SUM(E19)</f>
        <v>4000</v>
      </c>
      <c r="F18" s="64">
        <v>0</v>
      </c>
      <c r="G18" s="64">
        <f>SUM(H18:I18)</f>
        <v>0</v>
      </c>
      <c r="H18" s="65">
        <v>0</v>
      </c>
      <c r="I18" s="64">
        <f>SUM(I19)</f>
        <v>0</v>
      </c>
    </row>
    <row r="19" spans="1:9" ht="24">
      <c r="A19" s="24"/>
      <c r="B19" s="24"/>
      <c r="C19" s="58" t="s">
        <v>81</v>
      </c>
      <c r="D19" s="64">
        <f aca="true" t="shared" si="2" ref="D19:D24">SUM(E19+F19)</f>
        <v>4000</v>
      </c>
      <c r="E19" s="65">
        <f>SUM(E20)</f>
        <v>4000</v>
      </c>
      <c r="F19" s="64">
        <v>0</v>
      </c>
      <c r="G19" s="64">
        <f>SUM(H19+I19)</f>
        <v>0</v>
      </c>
      <c r="H19" s="65">
        <f>SUM(H20)</f>
        <v>0</v>
      </c>
      <c r="I19" s="65">
        <v>0</v>
      </c>
    </row>
    <row r="20" spans="1:9" ht="60">
      <c r="A20" s="24"/>
      <c r="B20" s="24"/>
      <c r="C20" s="58" t="s">
        <v>140</v>
      </c>
      <c r="D20" s="64">
        <f t="shared" si="2"/>
        <v>4000</v>
      </c>
      <c r="E20" s="65">
        <v>4000</v>
      </c>
      <c r="F20" s="64">
        <v>0</v>
      </c>
      <c r="G20" s="64">
        <f>SUM(H20+I20)</f>
        <v>0</v>
      </c>
      <c r="H20" s="65">
        <v>0</v>
      </c>
      <c r="I20" s="65">
        <v>0</v>
      </c>
    </row>
    <row r="21" spans="1:9" ht="21" customHeight="1">
      <c r="A21" s="24"/>
      <c r="B21" s="24">
        <v>60016</v>
      </c>
      <c r="C21" s="66" t="s">
        <v>29</v>
      </c>
      <c r="D21" s="64">
        <f t="shared" si="2"/>
        <v>431500</v>
      </c>
      <c r="E21" s="65">
        <f>SUM(E22+E24)</f>
        <v>31500</v>
      </c>
      <c r="F21" s="65">
        <f>SUM(F22+F24)</f>
        <v>400000</v>
      </c>
      <c r="G21" s="64">
        <f t="shared" si="1"/>
        <v>322000</v>
      </c>
      <c r="H21" s="65">
        <f>SUM(H22)</f>
        <v>0</v>
      </c>
      <c r="I21" s="65">
        <f>SUM(I24)</f>
        <v>322000</v>
      </c>
    </row>
    <row r="22" spans="1:9" ht="24.75" customHeight="1">
      <c r="A22" s="24"/>
      <c r="B22" s="24"/>
      <c r="C22" s="58" t="s">
        <v>81</v>
      </c>
      <c r="D22" s="64">
        <f t="shared" si="2"/>
        <v>31500</v>
      </c>
      <c r="E22" s="65">
        <f>SUM(E23)</f>
        <v>31500</v>
      </c>
      <c r="F22" s="64">
        <v>0</v>
      </c>
      <c r="G22" s="64">
        <f t="shared" si="1"/>
        <v>0</v>
      </c>
      <c r="H22" s="65">
        <f>SUM(H23)</f>
        <v>0</v>
      </c>
      <c r="I22" s="65">
        <v>0</v>
      </c>
    </row>
    <row r="23" spans="1:9" ht="108">
      <c r="A23" s="24"/>
      <c r="B23" s="24"/>
      <c r="C23" s="58" t="s">
        <v>141</v>
      </c>
      <c r="D23" s="64">
        <f t="shared" si="2"/>
        <v>31500</v>
      </c>
      <c r="E23" s="65">
        <v>31500</v>
      </c>
      <c r="F23" s="64">
        <v>0</v>
      </c>
      <c r="G23" s="64">
        <f t="shared" si="1"/>
        <v>0</v>
      </c>
      <c r="H23" s="65">
        <v>0</v>
      </c>
      <c r="I23" s="65">
        <v>0</v>
      </c>
    </row>
    <row r="24" spans="1:9" ht="86.25" customHeight="1">
      <c r="A24" s="24"/>
      <c r="B24" s="24"/>
      <c r="C24" s="58" t="s">
        <v>116</v>
      </c>
      <c r="D24" s="64">
        <f t="shared" si="2"/>
        <v>400000</v>
      </c>
      <c r="E24" s="65">
        <v>0</v>
      </c>
      <c r="F24" s="64">
        <v>400000</v>
      </c>
      <c r="G24" s="64">
        <f t="shared" si="1"/>
        <v>322000</v>
      </c>
      <c r="H24" s="65"/>
      <c r="I24" s="65">
        <v>322000</v>
      </c>
    </row>
    <row r="25" spans="1:9" ht="12.75">
      <c r="A25" s="24"/>
      <c r="B25" s="24">
        <v>60095</v>
      </c>
      <c r="C25" s="66" t="s">
        <v>30</v>
      </c>
      <c r="D25" s="64">
        <f>SUM(E25:F25)</f>
        <v>46900</v>
      </c>
      <c r="E25" s="65">
        <f>SUM(E26)</f>
        <v>46900</v>
      </c>
      <c r="F25" s="65">
        <f>SUM(F26)</f>
        <v>0</v>
      </c>
      <c r="G25" s="64">
        <f>SUM(I25:J25)</f>
        <v>0</v>
      </c>
      <c r="H25" s="65">
        <v>0</v>
      </c>
      <c r="I25" s="65">
        <v>0</v>
      </c>
    </row>
    <row r="26" spans="1:9" ht="24">
      <c r="A26" s="24"/>
      <c r="B26" s="24"/>
      <c r="C26" s="58" t="s">
        <v>81</v>
      </c>
      <c r="D26" s="64">
        <f>SUM(E26+F26)</f>
        <v>46900</v>
      </c>
      <c r="E26" s="65">
        <f>SUM(E27)</f>
        <v>46900</v>
      </c>
      <c r="F26" s="64">
        <v>0</v>
      </c>
      <c r="G26" s="64">
        <f>SUM(H26+I26)</f>
        <v>0</v>
      </c>
      <c r="H26" s="65">
        <f>SUM(H27)</f>
        <v>0</v>
      </c>
      <c r="I26" s="65">
        <v>0</v>
      </c>
    </row>
    <row r="27" spans="1:9" ht="129" customHeight="1">
      <c r="A27" s="24"/>
      <c r="B27" s="24"/>
      <c r="C27" s="58" t="s">
        <v>142</v>
      </c>
      <c r="D27" s="64">
        <f>SUM(E27+F27)</f>
        <v>46900</v>
      </c>
      <c r="E27" s="65">
        <v>46900</v>
      </c>
      <c r="F27" s="64">
        <v>0</v>
      </c>
      <c r="G27" s="64">
        <f>SUM(H27+I27)</f>
        <v>0</v>
      </c>
      <c r="H27" s="65">
        <v>0</v>
      </c>
      <c r="I27" s="65">
        <v>0</v>
      </c>
    </row>
    <row r="28" spans="1:13" ht="15" customHeight="1">
      <c r="A28" s="83" t="s">
        <v>11</v>
      </c>
      <c r="B28" s="84"/>
      <c r="C28" s="85"/>
      <c r="D28" s="64">
        <f>SUM(E28+F28)</f>
        <v>598400</v>
      </c>
      <c r="E28" s="64">
        <f>SUM(E14+E18+E21+E25)</f>
        <v>198400</v>
      </c>
      <c r="F28" s="64">
        <f>SUM(F14+F18+F21+F25)</f>
        <v>400000</v>
      </c>
      <c r="G28" s="64">
        <f aca="true" t="shared" si="3" ref="G28:G33">SUM(H28+I28)</f>
        <v>322000</v>
      </c>
      <c r="H28" s="64">
        <f>SUM(H25+H21+H14)</f>
        <v>0</v>
      </c>
      <c r="I28" s="64">
        <f>SUM(I14+I18+I21+I25)</f>
        <v>322000</v>
      </c>
      <c r="M28" s="61"/>
    </row>
    <row r="29" spans="1:13" ht="24">
      <c r="A29" s="24">
        <v>700</v>
      </c>
      <c r="B29" s="24">
        <v>70004</v>
      </c>
      <c r="C29" s="59" t="s">
        <v>31</v>
      </c>
      <c r="D29" s="63">
        <f>SUM(E29+F29)</f>
        <v>0</v>
      </c>
      <c r="E29" s="63">
        <f>SUM(E30)</f>
        <v>0</v>
      </c>
      <c r="F29" s="63">
        <f>SUM(F30)</f>
        <v>0</v>
      </c>
      <c r="G29" s="63">
        <f>SUM(H29+I29)</f>
        <v>24000</v>
      </c>
      <c r="H29" s="63">
        <f>SUM(H30)</f>
        <v>0</v>
      </c>
      <c r="I29" s="63">
        <f>SUM(I30)</f>
        <v>24000</v>
      </c>
      <c r="M29" s="61"/>
    </row>
    <row r="30" spans="1:13" ht="81" customHeight="1">
      <c r="A30" s="24"/>
      <c r="B30" s="57"/>
      <c r="C30" s="46" t="s">
        <v>115</v>
      </c>
      <c r="D30" s="64">
        <f>SUM(F30)</f>
        <v>0</v>
      </c>
      <c r="E30" s="65">
        <v>0</v>
      </c>
      <c r="F30" s="65">
        <v>0</v>
      </c>
      <c r="G30" s="64">
        <f>SUM(I30)</f>
        <v>24000</v>
      </c>
      <c r="H30" s="65">
        <v>0</v>
      </c>
      <c r="I30" s="65">
        <v>24000</v>
      </c>
      <c r="M30" s="61"/>
    </row>
    <row r="31" spans="1:13" ht="24.75" customHeight="1">
      <c r="A31" s="56"/>
      <c r="B31" s="57">
        <v>70005</v>
      </c>
      <c r="C31" s="67" t="s">
        <v>69</v>
      </c>
      <c r="D31" s="63">
        <f>SUM(E31+F31)</f>
        <v>200000</v>
      </c>
      <c r="E31" s="63">
        <v>0</v>
      </c>
      <c r="F31" s="63">
        <f>SUM(F32)</f>
        <v>200000</v>
      </c>
      <c r="G31" s="63">
        <f t="shared" si="3"/>
        <v>0</v>
      </c>
      <c r="H31" s="62">
        <f>SUM(H32)</f>
        <v>0</v>
      </c>
      <c r="I31" s="63">
        <f>SUM(I32)</f>
        <v>0</v>
      </c>
      <c r="M31" s="61"/>
    </row>
    <row r="32" spans="1:13" ht="83.25" customHeight="1">
      <c r="A32" s="24"/>
      <c r="B32" s="24"/>
      <c r="C32" s="59" t="s">
        <v>116</v>
      </c>
      <c r="D32" s="64">
        <f>SUM(E32+F32)</f>
        <v>200000</v>
      </c>
      <c r="E32" s="65">
        <v>0</v>
      </c>
      <c r="F32" s="65">
        <v>200000</v>
      </c>
      <c r="G32" s="64">
        <f t="shared" si="3"/>
        <v>0</v>
      </c>
      <c r="H32" s="65">
        <v>0</v>
      </c>
      <c r="I32" s="65">
        <v>0</v>
      </c>
      <c r="M32" s="61"/>
    </row>
    <row r="33" spans="1:13" ht="15" customHeight="1">
      <c r="A33" s="80" t="s">
        <v>119</v>
      </c>
      <c r="B33" s="81"/>
      <c r="C33" s="82"/>
      <c r="D33" s="63">
        <f>SUM(D29+D31)</f>
        <v>200000</v>
      </c>
      <c r="E33" s="63">
        <f>SUM(E31+E29)</f>
        <v>0</v>
      </c>
      <c r="F33" s="63">
        <f>SUM(F31+F29)</f>
        <v>200000</v>
      </c>
      <c r="G33" s="63">
        <f t="shared" si="3"/>
        <v>24000</v>
      </c>
      <c r="H33" s="62">
        <f>SUM(H31+H29)</f>
        <v>0</v>
      </c>
      <c r="I33" s="62">
        <f>SUM(I31+I29)</f>
        <v>24000</v>
      </c>
      <c r="M33" s="61"/>
    </row>
    <row r="34" spans="1:9" ht="15.75" customHeight="1">
      <c r="A34" s="12">
        <v>801</v>
      </c>
      <c r="B34" s="33">
        <v>80101</v>
      </c>
      <c r="C34" s="29" t="s">
        <v>45</v>
      </c>
      <c r="D34" s="63">
        <f>SUM(D35)</f>
        <v>0</v>
      </c>
      <c r="E34" s="62">
        <f>SUM(E35)</f>
        <v>0</v>
      </c>
      <c r="F34" s="63">
        <f>SUM(F35)</f>
        <v>0</v>
      </c>
      <c r="G34" s="63">
        <f>SUM(H34:I34)</f>
        <v>75480</v>
      </c>
      <c r="H34" s="63">
        <f>SUM(H35)</f>
        <v>75480</v>
      </c>
      <c r="I34" s="63">
        <f>SUM(I35)</f>
        <v>0</v>
      </c>
    </row>
    <row r="35" spans="1:9" ht="24">
      <c r="A35" s="12"/>
      <c r="B35" s="33"/>
      <c r="C35" s="46" t="s">
        <v>81</v>
      </c>
      <c r="D35" s="63">
        <f>SUM(E35+F35)</f>
        <v>0</v>
      </c>
      <c r="E35" s="62">
        <f>SUM(E36)</f>
        <v>0</v>
      </c>
      <c r="F35" s="62">
        <f>SUM(F36)</f>
        <v>0</v>
      </c>
      <c r="G35" s="63">
        <f>SUM(H35)</f>
        <v>75480</v>
      </c>
      <c r="H35" s="62">
        <f>SUM(H36:H36)</f>
        <v>75480</v>
      </c>
      <c r="I35" s="63">
        <f>SUM(I36)</f>
        <v>0</v>
      </c>
    </row>
    <row r="36" spans="1:9" ht="27.75" customHeight="1">
      <c r="A36" s="12"/>
      <c r="B36" s="33"/>
      <c r="C36" s="46" t="s">
        <v>112</v>
      </c>
      <c r="D36" s="63">
        <v>0</v>
      </c>
      <c r="E36" s="63">
        <v>0</v>
      </c>
      <c r="F36" s="63">
        <v>0</v>
      </c>
      <c r="G36" s="63">
        <f>SUM(H36+I36)</f>
        <v>75480</v>
      </c>
      <c r="H36" s="62">
        <f>5480+70000</f>
        <v>75480</v>
      </c>
      <c r="I36" s="62">
        <v>0</v>
      </c>
    </row>
    <row r="37" spans="1:9" ht="24">
      <c r="A37" s="16"/>
      <c r="B37" s="16">
        <v>80103</v>
      </c>
      <c r="C37" s="29" t="s">
        <v>132</v>
      </c>
      <c r="D37" s="63">
        <f aca="true" t="shared" si="4" ref="D37:I38">SUM(D38)</f>
        <v>14800</v>
      </c>
      <c r="E37" s="62">
        <f t="shared" si="4"/>
        <v>14800</v>
      </c>
      <c r="F37" s="63">
        <f t="shared" si="4"/>
        <v>0</v>
      </c>
      <c r="G37" s="63">
        <f t="shared" si="4"/>
        <v>0</v>
      </c>
      <c r="H37" s="62">
        <f t="shared" si="4"/>
        <v>0</v>
      </c>
      <c r="I37" s="63">
        <f t="shared" si="4"/>
        <v>0</v>
      </c>
    </row>
    <row r="38" spans="1:9" ht="21.75" customHeight="1">
      <c r="A38" s="16"/>
      <c r="B38" s="16"/>
      <c r="C38" s="46" t="s">
        <v>81</v>
      </c>
      <c r="D38" s="63">
        <f t="shared" si="4"/>
        <v>14800</v>
      </c>
      <c r="E38" s="62">
        <f t="shared" si="4"/>
        <v>14800</v>
      </c>
      <c r="F38" s="63">
        <f t="shared" si="4"/>
        <v>0</v>
      </c>
      <c r="G38" s="63">
        <f t="shared" si="4"/>
        <v>0</v>
      </c>
      <c r="H38" s="62">
        <f t="shared" si="4"/>
        <v>0</v>
      </c>
      <c r="I38" s="63">
        <f t="shared" si="4"/>
        <v>0</v>
      </c>
    </row>
    <row r="39" spans="1:9" ht="18" customHeight="1">
      <c r="A39" s="16"/>
      <c r="B39" s="16"/>
      <c r="C39" s="46" t="s">
        <v>111</v>
      </c>
      <c r="D39" s="64">
        <f>SUM(E39+F39)</f>
        <v>14800</v>
      </c>
      <c r="E39" s="65">
        <v>14800</v>
      </c>
      <c r="F39" s="64">
        <v>0</v>
      </c>
      <c r="G39" s="64">
        <f>SUM(H39+I39)</f>
        <v>0</v>
      </c>
      <c r="H39" s="65">
        <v>0</v>
      </c>
      <c r="I39" s="64">
        <f>SUM(J39+K39)</f>
        <v>0</v>
      </c>
    </row>
    <row r="40" spans="1:12" ht="24">
      <c r="A40" s="27"/>
      <c r="B40" s="27">
        <v>80104</v>
      </c>
      <c r="C40" s="28" t="s">
        <v>84</v>
      </c>
      <c r="D40" s="63">
        <f>SUM(E40:F40)</f>
        <v>282600</v>
      </c>
      <c r="E40" s="62">
        <f>SUM(E42:E42)</f>
        <v>249600</v>
      </c>
      <c r="F40" s="62">
        <f>SUM(F43)</f>
        <v>33000</v>
      </c>
      <c r="G40" s="63">
        <f>SUM(H40+I40)</f>
        <v>12000</v>
      </c>
      <c r="H40" s="63">
        <f>SUM(H41)</f>
        <v>12000</v>
      </c>
      <c r="I40" s="63">
        <f>SUM(I41+I43)</f>
        <v>0</v>
      </c>
      <c r="L40" s="68"/>
    </row>
    <row r="41" spans="1:9" ht="24">
      <c r="A41" s="16"/>
      <c r="B41" s="33"/>
      <c r="C41" s="46" t="s">
        <v>81</v>
      </c>
      <c r="D41" s="63">
        <f>SUM(E41)</f>
        <v>249600</v>
      </c>
      <c r="E41" s="62">
        <f>SUM(E42:E42)</f>
        <v>249600</v>
      </c>
      <c r="F41" s="63">
        <f>SUM(F42)</f>
        <v>0</v>
      </c>
      <c r="G41" s="63">
        <f>SUM(H41)</f>
        <v>12000</v>
      </c>
      <c r="H41" s="63">
        <f>SUM(H42:H42)</f>
        <v>12000</v>
      </c>
      <c r="I41" s="63">
        <v>0</v>
      </c>
    </row>
    <row r="42" spans="1:9" ht="15" customHeight="1">
      <c r="A42" s="16"/>
      <c r="B42" s="33"/>
      <c r="C42" s="46" t="s">
        <v>113</v>
      </c>
      <c r="D42" s="64">
        <f>SUM(E42+F42)</f>
        <v>249600</v>
      </c>
      <c r="E42" s="65">
        <v>249600</v>
      </c>
      <c r="F42" s="63">
        <v>0</v>
      </c>
      <c r="G42" s="63">
        <f>SUM(H42+I42)</f>
        <v>12000</v>
      </c>
      <c r="H42" s="62">
        <v>12000</v>
      </c>
      <c r="I42" s="63">
        <f>SUM(J42+K42)</f>
        <v>0</v>
      </c>
    </row>
    <row r="43" spans="1:9" ht="81" customHeight="1">
      <c r="A43" s="16"/>
      <c r="B43" s="33"/>
      <c r="C43" s="59" t="s">
        <v>116</v>
      </c>
      <c r="D43" s="64">
        <f>SUM(E43+F43)</f>
        <v>33000</v>
      </c>
      <c r="E43" s="65">
        <v>0</v>
      </c>
      <c r="F43" s="65">
        <v>33000</v>
      </c>
      <c r="G43" s="64">
        <f>SUM(H43:I43)</f>
        <v>0</v>
      </c>
      <c r="H43" s="65">
        <v>0</v>
      </c>
      <c r="I43" s="65">
        <v>0</v>
      </c>
    </row>
    <row r="44" spans="1:9" ht="24">
      <c r="A44" s="16"/>
      <c r="B44" s="16">
        <v>80106</v>
      </c>
      <c r="C44" s="29" t="s">
        <v>109</v>
      </c>
      <c r="D44" s="63">
        <f aca="true" t="shared" si="5" ref="D44:I45">SUM(D45)</f>
        <v>63660</v>
      </c>
      <c r="E44" s="62">
        <f t="shared" si="5"/>
        <v>63660</v>
      </c>
      <c r="F44" s="63">
        <f t="shared" si="5"/>
        <v>0</v>
      </c>
      <c r="G44" s="63">
        <f t="shared" si="5"/>
        <v>0</v>
      </c>
      <c r="H44" s="62">
        <f t="shared" si="5"/>
        <v>0</v>
      </c>
      <c r="I44" s="63">
        <f t="shared" si="5"/>
        <v>0</v>
      </c>
    </row>
    <row r="45" spans="1:9" ht="24">
      <c r="A45" s="16"/>
      <c r="B45" s="16"/>
      <c r="C45" s="46" t="s">
        <v>81</v>
      </c>
      <c r="D45" s="63">
        <f t="shared" si="5"/>
        <v>63660</v>
      </c>
      <c r="E45" s="62">
        <f t="shared" si="5"/>
        <v>63660</v>
      </c>
      <c r="F45" s="63">
        <f t="shared" si="5"/>
        <v>0</v>
      </c>
      <c r="G45" s="63">
        <f t="shared" si="5"/>
        <v>0</v>
      </c>
      <c r="H45" s="62">
        <f t="shared" si="5"/>
        <v>0</v>
      </c>
      <c r="I45" s="63">
        <f t="shared" si="5"/>
        <v>0</v>
      </c>
    </row>
    <row r="46" spans="1:9" ht="17.25" customHeight="1">
      <c r="A46" s="16"/>
      <c r="B46" s="16"/>
      <c r="C46" s="46" t="s">
        <v>111</v>
      </c>
      <c r="D46" s="64">
        <f>SUM(E46+F46)</f>
        <v>63660</v>
      </c>
      <c r="E46" s="65">
        <v>63660</v>
      </c>
      <c r="F46" s="64">
        <v>0</v>
      </c>
      <c r="G46" s="64">
        <f>SUM(H46+I46)</f>
        <v>0</v>
      </c>
      <c r="H46" s="65">
        <v>0</v>
      </c>
      <c r="I46" s="64">
        <f>SUM(J46+K46)</f>
        <v>0</v>
      </c>
    </row>
    <row r="47" spans="1:9" ht="12.75">
      <c r="A47" s="16"/>
      <c r="B47" s="33">
        <v>80110</v>
      </c>
      <c r="C47" s="29" t="s">
        <v>131</v>
      </c>
      <c r="D47" s="63">
        <f aca="true" t="shared" si="6" ref="D47:I47">SUM(D48)</f>
        <v>0</v>
      </c>
      <c r="E47" s="62">
        <f t="shared" si="6"/>
        <v>0</v>
      </c>
      <c r="F47" s="63">
        <f t="shared" si="6"/>
        <v>0</v>
      </c>
      <c r="G47" s="63">
        <f t="shared" si="6"/>
        <v>2900</v>
      </c>
      <c r="H47" s="63">
        <f t="shared" si="6"/>
        <v>2900</v>
      </c>
      <c r="I47" s="63">
        <f t="shared" si="6"/>
        <v>0</v>
      </c>
    </row>
    <row r="48" spans="1:9" ht="24">
      <c r="A48" s="16"/>
      <c r="B48" s="33"/>
      <c r="C48" s="46" t="s">
        <v>81</v>
      </c>
      <c r="D48" s="63">
        <f>SUM(E48+F48)</f>
        <v>0</v>
      </c>
      <c r="E48" s="62">
        <f>SUM(E49:E49)</f>
        <v>0</v>
      </c>
      <c r="F48" s="62">
        <f>SUM(F49:F49)</f>
        <v>0</v>
      </c>
      <c r="G48" s="63">
        <f aca="true" t="shared" si="7" ref="G48:G55">SUM(H48+I48)</f>
        <v>2900</v>
      </c>
      <c r="H48" s="62">
        <f>SUM(H49)</f>
        <v>2900</v>
      </c>
      <c r="I48" s="62">
        <f>SUM(I49)</f>
        <v>0</v>
      </c>
    </row>
    <row r="49" spans="1:13" ht="24">
      <c r="A49" s="16"/>
      <c r="B49" s="33"/>
      <c r="C49" s="46" t="s">
        <v>112</v>
      </c>
      <c r="D49" s="63">
        <f>SUM(E49+F49)</f>
        <v>0</v>
      </c>
      <c r="E49" s="62">
        <v>0</v>
      </c>
      <c r="F49" s="62">
        <v>0</v>
      </c>
      <c r="G49" s="63">
        <f t="shared" si="7"/>
        <v>2900</v>
      </c>
      <c r="H49" s="62">
        <v>2900</v>
      </c>
      <c r="I49" s="62">
        <v>0</v>
      </c>
      <c r="M49" s="68"/>
    </row>
    <row r="50" spans="1:9" ht="18" customHeight="1">
      <c r="A50" s="83" t="s">
        <v>19</v>
      </c>
      <c r="B50" s="84"/>
      <c r="C50" s="85"/>
      <c r="D50" s="63">
        <f>SUM(E50:F50)</f>
        <v>361060</v>
      </c>
      <c r="E50" s="63">
        <f>SUM(E34+E40+E44+E47+E37)</f>
        <v>328060</v>
      </c>
      <c r="F50" s="63">
        <f>SUM(F34+F40+F44+F47)</f>
        <v>33000</v>
      </c>
      <c r="G50" s="63">
        <f t="shared" si="7"/>
        <v>90380</v>
      </c>
      <c r="H50" s="63">
        <f>SUM(H34+H40+H44+H47)</f>
        <v>90380</v>
      </c>
      <c r="I50" s="63">
        <f>SUM(I34+I40+I44+I47)</f>
        <v>0</v>
      </c>
    </row>
    <row r="51" spans="1:9" ht="34.5" customHeight="1">
      <c r="A51" s="77" t="s">
        <v>133</v>
      </c>
      <c r="B51" s="78"/>
      <c r="C51" s="78"/>
      <c r="D51" s="78"/>
      <c r="E51" s="78"/>
      <c r="F51" s="78"/>
      <c r="G51" s="78"/>
      <c r="H51" s="78"/>
      <c r="I51" s="79"/>
    </row>
    <row r="52" spans="1:9" ht="18" customHeight="1">
      <c r="A52" s="24">
        <v>851</v>
      </c>
      <c r="B52" s="24">
        <v>85154</v>
      </c>
      <c r="C52" s="24" t="s">
        <v>128</v>
      </c>
      <c r="D52" s="63">
        <f aca="true" t="shared" si="8" ref="D52:D59">SUM(E52+F52)</f>
        <v>0</v>
      </c>
      <c r="E52" s="62">
        <f>SUM(E53)</f>
        <v>0</v>
      </c>
      <c r="F52" s="62">
        <f>SUM(F53)</f>
        <v>0</v>
      </c>
      <c r="G52" s="63">
        <f t="shared" si="7"/>
        <v>19000</v>
      </c>
      <c r="H52" s="62">
        <f>SUM(H53)</f>
        <v>19000</v>
      </c>
      <c r="I52" s="62">
        <v>0</v>
      </c>
    </row>
    <row r="53" spans="1:9" ht="24">
      <c r="A53" s="24"/>
      <c r="B53" s="24"/>
      <c r="C53" s="46" t="s">
        <v>81</v>
      </c>
      <c r="D53" s="63">
        <f t="shared" si="8"/>
        <v>0</v>
      </c>
      <c r="E53" s="62">
        <f>SUM(E54)</f>
        <v>0</v>
      </c>
      <c r="F53" s="62">
        <v>0</v>
      </c>
      <c r="G53" s="63">
        <f t="shared" si="7"/>
        <v>19000</v>
      </c>
      <c r="H53" s="62">
        <f>SUM(H54)</f>
        <v>19000</v>
      </c>
      <c r="I53" s="62">
        <v>0</v>
      </c>
    </row>
    <row r="54" spans="1:9" ht="36">
      <c r="A54" s="24"/>
      <c r="B54" s="24"/>
      <c r="C54" s="46" t="s">
        <v>130</v>
      </c>
      <c r="D54" s="63">
        <f t="shared" si="8"/>
        <v>0</v>
      </c>
      <c r="E54" s="62">
        <v>0</v>
      </c>
      <c r="F54" s="62">
        <v>0</v>
      </c>
      <c r="G54" s="63">
        <f t="shared" si="7"/>
        <v>19000</v>
      </c>
      <c r="H54" s="62">
        <v>19000</v>
      </c>
      <c r="I54" s="62">
        <v>0</v>
      </c>
    </row>
    <row r="55" spans="1:9" ht="12.75">
      <c r="A55" s="80" t="s">
        <v>129</v>
      </c>
      <c r="B55" s="81"/>
      <c r="C55" s="82"/>
      <c r="D55" s="63">
        <f t="shared" si="8"/>
        <v>0</v>
      </c>
      <c r="E55" s="62">
        <f>SUM(E52)</f>
        <v>0</v>
      </c>
      <c r="F55" s="62">
        <f>SUM(F52)</f>
        <v>0</v>
      </c>
      <c r="G55" s="63">
        <f t="shared" si="7"/>
        <v>19000</v>
      </c>
      <c r="H55" s="62">
        <f>SUM(H52)</f>
        <v>19000</v>
      </c>
      <c r="I55" s="62">
        <f>SUM(I52)</f>
        <v>0</v>
      </c>
    </row>
    <row r="56" spans="1:9" ht="18.75" customHeight="1">
      <c r="A56" s="24">
        <v>853</v>
      </c>
      <c r="B56" s="24">
        <v>85305</v>
      </c>
      <c r="C56" s="24" t="s">
        <v>123</v>
      </c>
      <c r="D56" s="63">
        <f t="shared" si="8"/>
        <v>45000</v>
      </c>
      <c r="E56" s="62">
        <f>SUM(E57)</f>
        <v>45000</v>
      </c>
      <c r="F56" s="62">
        <f>SUM(F57)</f>
        <v>0</v>
      </c>
      <c r="G56" s="63">
        <f>SUM(H56+I56)</f>
        <v>5700</v>
      </c>
      <c r="H56" s="62">
        <f>SUM(H57)</f>
        <v>5700</v>
      </c>
      <c r="I56" s="62">
        <v>0</v>
      </c>
    </row>
    <row r="57" spans="1:9" ht="23.25" customHeight="1">
      <c r="A57" s="24"/>
      <c r="B57" s="24"/>
      <c r="C57" s="46" t="s">
        <v>81</v>
      </c>
      <c r="D57" s="63">
        <f t="shared" si="8"/>
        <v>45000</v>
      </c>
      <c r="E57" s="62">
        <f>SUM(E58)</f>
        <v>45000</v>
      </c>
      <c r="F57" s="62">
        <v>0</v>
      </c>
      <c r="G57" s="63">
        <f>SUM(H57+I57)</f>
        <v>5700</v>
      </c>
      <c r="H57" s="62">
        <f>SUM(H58)</f>
        <v>5700</v>
      </c>
      <c r="I57" s="62">
        <v>0</v>
      </c>
    </row>
    <row r="58" spans="1:9" ht="12.75" customHeight="1">
      <c r="A58" s="24"/>
      <c r="B58" s="24"/>
      <c r="C58" s="46" t="s">
        <v>121</v>
      </c>
      <c r="D58" s="63">
        <f t="shared" si="8"/>
        <v>45000</v>
      </c>
      <c r="E58" s="62">
        <v>45000</v>
      </c>
      <c r="F58" s="62">
        <v>0</v>
      </c>
      <c r="G58" s="63">
        <f>SUM(H58+I58)</f>
        <v>5700</v>
      </c>
      <c r="H58" s="62">
        <v>5700</v>
      </c>
      <c r="I58" s="62">
        <v>0</v>
      </c>
    </row>
    <row r="59" spans="1:9" ht="27.75" customHeight="1">
      <c r="A59" s="80" t="s">
        <v>120</v>
      </c>
      <c r="B59" s="81"/>
      <c r="C59" s="82"/>
      <c r="D59" s="63">
        <f t="shared" si="8"/>
        <v>45000</v>
      </c>
      <c r="E59" s="62">
        <f>SUM(E56)</f>
        <v>45000</v>
      </c>
      <c r="F59" s="62">
        <f>SUM(F56)</f>
        <v>0</v>
      </c>
      <c r="G59" s="63">
        <f>SUM(H59+I59)</f>
        <v>5700</v>
      </c>
      <c r="H59" s="62">
        <f>SUM(H56)</f>
        <v>5700</v>
      </c>
      <c r="I59" s="62">
        <f>SUM(I56)</f>
        <v>0</v>
      </c>
    </row>
    <row r="60" spans="1:9" ht="39" customHeight="1">
      <c r="A60" s="77" t="s">
        <v>136</v>
      </c>
      <c r="B60" s="78"/>
      <c r="C60" s="78"/>
      <c r="D60" s="78"/>
      <c r="E60" s="78"/>
      <c r="F60" s="78"/>
      <c r="G60" s="78"/>
      <c r="H60" s="78"/>
      <c r="I60" s="79"/>
    </row>
    <row r="61" spans="1:9" ht="48">
      <c r="A61" s="69">
        <v>854</v>
      </c>
      <c r="B61" s="39">
        <v>85412</v>
      </c>
      <c r="C61" s="51" t="s">
        <v>135</v>
      </c>
      <c r="D61" s="63">
        <f aca="true" t="shared" si="9" ref="D61:I62">SUM(D62)</f>
        <v>31500</v>
      </c>
      <c r="E61" s="62">
        <f t="shared" si="9"/>
        <v>31500</v>
      </c>
      <c r="F61" s="63">
        <f t="shared" si="9"/>
        <v>0</v>
      </c>
      <c r="G61" s="63">
        <f t="shared" si="9"/>
        <v>0</v>
      </c>
      <c r="H61" s="63">
        <f t="shared" si="9"/>
        <v>0</v>
      </c>
      <c r="I61" s="63">
        <f t="shared" si="9"/>
        <v>0</v>
      </c>
    </row>
    <row r="62" spans="1:9" ht="21" customHeight="1">
      <c r="A62" s="16"/>
      <c r="B62" s="27"/>
      <c r="C62" s="46" t="s">
        <v>81</v>
      </c>
      <c r="D62" s="63">
        <f>SUM(E62)</f>
        <v>31500</v>
      </c>
      <c r="E62" s="62">
        <f>SUM(E63:E64)</f>
        <v>31500</v>
      </c>
      <c r="F62" s="63">
        <f t="shared" si="9"/>
        <v>0</v>
      </c>
      <c r="G62" s="63">
        <f>SUM(H62)</f>
        <v>0</v>
      </c>
      <c r="H62" s="62">
        <f>SUM(H63:H64)</f>
        <v>0</v>
      </c>
      <c r="I62" s="63">
        <f t="shared" si="9"/>
        <v>0</v>
      </c>
    </row>
    <row r="63" spans="1:9" ht="24">
      <c r="A63" s="16"/>
      <c r="B63" s="27"/>
      <c r="C63" s="46" t="s">
        <v>110</v>
      </c>
      <c r="D63" s="63">
        <f>SUM(E63+F63)</f>
        <v>3500</v>
      </c>
      <c r="E63" s="62">
        <v>3500</v>
      </c>
      <c r="F63" s="63">
        <v>0</v>
      </c>
      <c r="G63" s="63">
        <f>SUM(H63+I63)</f>
        <v>0</v>
      </c>
      <c r="H63" s="62">
        <v>0</v>
      </c>
      <c r="I63" s="63">
        <f>SUM(J63+K63)</f>
        <v>0</v>
      </c>
    </row>
    <row r="64" spans="1:9" ht="24.75" customHeight="1">
      <c r="A64" s="16"/>
      <c r="B64" s="27"/>
      <c r="C64" s="46" t="s">
        <v>112</v>
      </c>
      <c r="D64" s="63">
        <f>SUM(E64)</f>
        <v>28000</v>
      </c>
      <c r="E64" s="62">
        <v>28000</v>
      </c>
      <c r="F64" s="63">
        <v>0</v>
      </c>
      <c r="G64" s="63">
        <f>SUM(H64+I64)</f>
        <v>0</v>
      </c>
      <c r="H64" s="62">
        <v>0</v>
      </c>
      <c r="I64" s="63">
        <v>0</v>
      </c>
    </row>
    <row r="65" spans="1:9" ht="24.75" customHeight="1">
      <c r="A65" s="16"/>
      <c r="B65" s="33">
        <v>85415</v>
      </c>
      <c r="C65" s="29" t="s">
        <v>60</v>
      </c>
      <c r="D65" s="63">
        <f aca="true" t="shared" si="10" ref="D65:I65">SUM(D66)</f>
        <v>3880</v>
      </c>
      <c r="E65" s="62">
        <f t="shared" si="10"/>
        <v>3880</v>
      </c>
      <c r="F65" s="63">
        <f t="shared" si="10"/>
        <v>0</v>
      </c>
      <c r="G65" s="63">
        <f t="shared" si="10"/>
        <v>0</v>
      </c>
      <c r="H65" s="63">
        <f t="shared" si="10"/>
        <v>0</v>
      </c>
      <c r="I65" s="63">
        <f t="shared" si="10"/>
        <v>0</v>
      </c>
    </row>
    <row r="66" spans="1:9" ht="24.75" customHeight="1">
      <c r="A66" s="16"/>
      <c r="B66" s="33"/>
      <c r="C66" s="46" t="s">
        <v>81</v>
      </c>
      <c r="D66" s="63">
        <f>SUM(E66+F66)</f>
        <v>3880</v>
      </c>
      <c r="E66" s="62">
        <f>SUM(E67:E67)</f>
        <v>3880</v>
      </c>
      <c r="F66" s="62">
        <f>SUM(F67:F67)</f>
        <v>0</v>
      </c>
      <c r="G66" s="63">
        <f>SUM(H66+I66)</f>
        <v>0</v>
      </c>
      <c r="H66" s="62">
        <f>SUM(H67)</f>
        <v>0</v>
      </c>
      <c r="I66" s="62">
        <f>SUM(I67)</f>
        <v>0</v>
      </c>
    </row>
    <row r="67" spans="1:9" ht="24.75" customHeight="1">
      <c r="A67" s="16"/>
      <c r="B67" s="33"/>
      <c r="C67" s="46" t="s">
        <v>83</v>
      </c>
      <c r="D67" s="63">
        <f>SUM(E67+F67)</f>
        <v>3880</v>
      </c>
      <c r="E67" s="62">
        <v>3880</v>
      </c>
      <c r="F67" s="62">
        <v>0</v>
      </c>
      <c r="G67" s="63">
        <f>SUM(H67+I67)</f>
        <v>0</v>
      </c>
      <c r="H67" s="62">
        <v>0</v>
      </c>
      <c r="I67" s="62">
        <v>0</v>
      </c>
    </row>
    <row r="68" spans="1:9" ht="18" customHeight="1">
      <c r="A68" s="80" t="s">
        <v>134</v>
      </c>
      <c r="B68" s="81"/>
      <c r="C68" s="82"/>
      <c r="D68" s="70">
        <f>SUM(E68+F68)</f>
        <v>35380</v>
      </c>
      <c r="E68" s="70">
        <f>SUM(E61+E65)</f>
        <v>35380</v>
      </c>
      <c r="F68" s="70">
        <v>0</v>
      </c>
      <c r="G68" s="63">
        <f>SUM(H68+I68)</f>
        <v>0</v>
      </c>
      <c r="H68" s="62">
        <v>0</v>
      </c>
      <c r="I68" s="62">
        <v>0</v>
      </c>
    </row>
    <row r="69" spans="1:9" ht="31.5" customHeight="1">
      <c r="A69" s="77" t="s">
        <v>137</v>
      </c>
      <c r="B69" s="78"/>
      <c r="C69" s="78"/>
      <c r="D69" s="78"/>
      <c r="E69" s="78"/>
      <c r="F69" s="78"/>
      <c r="G69" s="78"/>
      <c r="H69" s="78"/>
      <c r="I69" s="79"/>
    </row>
    <row r="70" spans="1:9" ht="17.25" customHeight="1">
      <c r="A70" s="16">
        <v>900</v>
      </c>
      <c r="B70" s="16">
        <v>90015</v>
      </c>
      <c r="C70" s="16" t="s">
        <v>64</v>
      </c>
      <c r="D70" s="63">
        <f>SUM(E70:F70)</f>
        <v>15000</v>
      </c>
      <c r="E70" s="63">
        <f>SUM(E71)</f>
        <v>0</v>
      </c>
      <c r="F70" s="63">
        <f>SUM(F73)</f>
        <v>15000</v>
      </c>
      <c r="G70" s="63">
        <f>SUM(H70:I70)</f>
        <v>15000</v>
      </c>
      <c r="H70" s="63">
        <f>SUM(H71)</f>
        <v>15000</v>
      </c>
      <c r="I70" s="63">
        <f>SUM(I73)</f>
        <v>0</v>
      </c>
    </row>
    <row r="71" spans="1:9" ht="24">
      <c r="A71" s="16"/>
      <c r="B71" s="16"/>
      <c r="C71" s="46" t="s">
        <v>81</v>
      </c>
      <c r="D71" s="63">
        <f>SUM(E71)</f>
        <v>0</v>
      </c>
      <c r="E71" s="63">
        <f>SUM(E72)</f>
        <v>0</v>
      </c>
      <c r="F71" s="63">
        <f>SUM(F72)</f>
        <v>0</v>
      </c>
      <c r="G71" s="63">
        <f>SUM(H71)</f>
        <v>15000</v>
      </c>
      <c r="H71" s="63">
        <f>SUM(H72)</f>
        <v>15000</v>
      </c>
      <c r="I71" s="63">
        <f>SUM(I73)</f>
        <v>0</v>
      </c>
    </row>
    <row r="72" spans="1:9" ht="24">
      <c r="A72" s="16"/>
      <c r="B72" s="16"/>
      <c r="C72" s="46" t="s">
        <v>125</v>
      </c>
      <c r="D72" s="64">
        <f>SUM(E72)</f>
        <v>0</v>
      </c>
      <c r="E72" s="65">
        <v>0</v>
      </c>
      <c r="F72" s="64">
        <v>0</v>
      </c>
      <c r="G72" s="64">
        <f>SUM(H72)</f>
        <v>15000</v>
      </c>
      <c r="H72" s="65">
        <v>15000</v>
      </c>
      <c r="I72" s="64">
        <v>0</v>
      </c>
    </row>
    <row r="73" spans="1:9" ht="86.25" customHeight="1">
      <c r="A73" s="16"/>
      <c r="B73" s="16"/>
      <c r="C73" s="46" t="s">
        <v>116</v>
      </c>
      <c r="D73" s="64">
        <f>SUM(E73+F73)</f>
        <v>15000</v>
      </c>
      <c r="E73" s="65">
        <v>0</v>
      </c>
      <c r="F73" s="65">
        <v>15000</v>
      </c>
      <c r="G73" s="64">
        <f>SUM(H73+I73)</f>
        <v>0</v>
      </c>
      <c r="H73" s="64">
        <v>0</v>
      </c>
      <c r="I73" s="65">
        <v>0</v>
      </c>
    </row>
    <row r="74" spans="1:9" ht="24" customHeight="1">
      <c r="A74" s="80" t="s">
        <v>23</v>
      </c>
      <c r="B74" s="81"/>
      <c r="C74" s="82"/>
      <c r="D74" s="63">
        <f>SUM(E74:F74)</f>
        <v>15000</v>
      </c>
      <c r="E74" s="63">
        <f>SUM(E70)</f>
        <v>0</v>
      </c>
      <c r="F74" s="63">
        <f>SUM(F70)</f>
        <v>15000</v>
      </c>
      <c r="G74" s="63">
        <f>SUM(I74+H74)</f>
        <v>15000</v>
      </c>
      <c r="H74" s="63">
        <f>SUM(H70)</f>
        <v>15000</v>
      </c>
      <c r="I74" s="63">
        <f>SUM(I70)</f>
        <v>0</v>
      </c>
    </row>
    <row r="75" spans="1:9" ht="24">
      <c r="A75" s="27">
        <v>921</v>
      </c>
      <c r="B75" s="27">
        <v>92120</v>
      </c>
      <c r="C75" s="29" t="s">
        <v>66</v>
      </c>
      <c r="D75" s="63">
        <f>SUM(E75+F75)</f>
        <v>17000</v>
      </c>
      <c r="E75" s="63">
        <f>SUM(E76)</f>
        <v>17000</v>
      </c>
      <c r="F75" s="63">
        <f>SUM(F76)</f>
        <v>0</v>
      </c>
      <c r="G75" s="63">
        <f>SUM(H75:I75)</f>
        <v>0</v>
      </c>
      <c r="H75" s="63">
        <f>SUM(H76)</f>
        <v>0</v>
      </c>
      <c r="I75" s="63">
        <f>SUM(I76)</f>
        <v>0</v>
      </c>
    </row>
    <row r="76" spans="1:9" ht="24">
      <c r="A76" s="17"/>
      <c r="B76" s="16"/>
      <c r="C76" s="46" t="s">
        <v>81</v>
      </c>
      <c r="D76" s="63">
        <f>SUM(E76+F76)</f>
        <v>17000</v>
      </c>
      <c r="E76" s="62">
        <f>SUM(E77)</f>
        <v>17000</v>
      </c>
      <c r="F76" s="62">
        <v>0</v>
      </c>
      <c r="G76" s="63">
        <f>SUM(H76+I76)</f>
        <v>0</v>
      </c>
      <c r="H76" s="62">
        <f>SUM(H77)</f>
        <v>0</v>
      </c>
      <c r="I76" s="62">
        <v>0</v>
      </c>
    </row>
    <row r="77" spans="1:9" ht="106.5" customHeight="1">
      <c r="A77" s="17"/>
      <c r="B77" s="16"/>
      <c r="C77" s="46" t="s">
        <v>145</v>
      </c>
      <c r="D77" s="64">
        <f>SUM(E77+F77)</f>
        <v>17000</v>
      </c>
      <c r="E77" s="65">
        <v>17000</v>
      </c>
      <c r="F77" s="65">
        <v>0</v>
      </c>
      <c r="G77" s="64">
        <f>SUM(H77+I77)</f>
        <v>0</v>
      </c>
      <c r="H77" s="65">
        <v>0</v>
      </c>
      <c r="I77" s="65">
        <v>0</v>
      </c>
    </row>
    <row r="78" spans="1:9" ht="18" customHeight="1">
      <c r="A78" s="83" t="s">
        <v>24</v>
      </c>
      <c r="B78" s="84"/>
      <c r="C78" s="85"/>
      <c r="D78" s="63">
        <f aca="true" t="shared" si="11" ref="D78:I78">SUM(D75)</f>
        <v>17000</v>
      </c>
      <c r="E78" s="63">
        <f t="shared" si="11"/>
        <v>17000</v>
      </c>
      <c r="F78" s="63">
        <f t="shared" si="11"/>
        <v>0</v>
      </c>
      <c r="G78" s="63">
        <f>SUM(G75)</f>
        <v>0</v>
      </c>
      <c r="H78" s="63">
        <f>SUM(H75)</f>
        <v>0</v>
      </c>
      <c r="I78" s="63">
        <f t="shared" si="11"/>
        <v>0</v>
      </c>
    </row>
    <row r="79" spans="1:9" ht="12.75">
      <c r="A79" s="39">
        <v>926</v>
      </c>
      <c r="B79" s="39">
        <v>92601</v>
      </c>
      <c r="C79" s="51" t="s">
        <v>117</v>
      </c>
      <c r="D79" s="63">
        <f>SUM(D80+D83)</f>
        <v>146000</v>
      </c>
      <c r="E79" s="63">
        <f>SUM(E80+E83)</f>
        <v>139000</v>
      </c>
      <c r="F79" s="63">
        <f>SUM(F80+F83)</f>
        <v>7000</v>
      </c>
      <c r="G79" s="63">
        <f>SUM(H79:I79)</f>
        <v>0</v>
      </c>
      <c r="H79" s="62">
        <f>SUM(H80+H83)</f>
        <v>0</v>
      </c>
      <c r="I79" s="63">
        <f>SUM(I83)</f>
        <v>0</v>
      </c>
    </row>
    <row r="80" spans="1:9" ht="24">
      <c r="A80" s="16"/>
      <c r="B80" s="27"/>
      <c r="C80" s="46" t="s">
        <v>81</v>
      </c>
      <c r="D80" s="63">
        <f>SUM(E80)</f>
        <v>139000</v>
      </c>
      <c r="E80" s="62">
        <f>SUM(E82+E81)</f>
        <v>139000</v>
      </c>
      <c r="F80" s="63">
        <v>0</v>
      </c>
      <c r="G80" s="63">
        <f>SUM(H80+I80)</f>
        <v>0</v>
      </c>
      <c r="H80" s="62">
        <f>SUM(H82)</f>
        <v>0</v>
      </c>
      <c r="I80" s="63">
        <f>SUM(I82)</f>
        <v>0</v>
      </c>
    </row>
    <row r="81" spans="1:9" ht="60" customHeight="1">
      <c r="A81" s="16"/>
      <c r="B81" s="27"/>
      <c r="C81" s="46" t="s">
        <v>143</v>
      </c>
      <c r="D81" s="63">
        <f>SUM(E81)</f>
        <v>48000</v>
      </c>
      <c r="E81" s="62">
        <v>48000</v>
      </c>
      <c r="F81" s="63"/>
      <c r="G81" s="63"/>
      <c r="H81" s="62"/>
      <c r="I81" s="63"/>
    </row>
    <row r="82" spans="1:9" ht="240">
      <c r="A82" s="16"/>
      <c r="B82" s="27"/>
      <c r="C82" s="46" t="s">
        <v>144</v>
      </c>
      <c r="D82" s="64">
        <f>SUM(E82+F82)</f>
        <v>91000</v>
      </c>
      <c r="E82" s="65">
        <v>91000</v>
      </c>
      <c r="F82" s="64">
        <v>0</v>
      </c>
      <c r="G82" s="64">
        <f>SUM(H82+I82)</f>
        <v>0</v>
      </c>
      <c r="H82" s="65">
        <v>0</v>
      </c>
      <c r="I82" s="65">
        <v>0</v>
      </c>
    </row>
    <row r="83" spans="1:9" ht="72.75" customHeight="1">
      <c r="A83" s="16"/>
      <c r="B83" s="27"/>
      <c r="C83" s="46" t="s">
        <v>116</v>
      </c>
      <c r="D83" s="64">
        <f>SUM(E83+F83)</f>
        <v>7000</v>
      </c>
      <c r="E83" s="65">
        <v>0</v>
      </c>
      <c r="F83" s="65">
        <v>7000</v>
      </c>
      <c r="G83" s="64">
        <f>SUM(H83+I83)</f>
        <v>0</v>
      </c>
      <c r="H83" s="65">
        <v>0</v>
      </c>
      <c r="I83" s="65">
        <v>0</v>
      </c>
    </row>
    <row r="84" spans="1:9" ht="12.75">
      <c r="A84" s="83" t="s">
        <v>124</v>
      </c>
      <c r="B84" s="84"/>
      <c r="C84" s="85"/>
      <c r="D84" s="63">
        <f>SUM(E84+F84)</f>
        <v>146000</v>
      </c>
      <c r="E84" s="63">
        <f>SUM(E79)</f>
        <v>139000</v>
      </c>
      <c r="F84" s="63">
        <f>SUM(F79)</f>
        <v>7000</v>
      </c>
      <c r="G84" s="63">
        <f>SUM(H84:I84)</f>
        <v>0</v>
      </c>
      <c r="H84" s="62">
        <f>SUM(H79)</f>
        <v>0</v>
      </c>
      <c r="I84" s="63">
        <f>SUM(I79)</f>
        <v>0</v>
      </c>
    </row>
    <row r="85" spans="1:9" ht="12.75">
      <c r="A85" s="97" t="s">
        <v>26</v>
      </c>
      <c r="B85" s="100"/>
      <c r="C85" s="101"/>
      <c r="D85" s="63">
        <f>SUM(E85:F85)</f>
        <v>1484840</v>
      </c>
      <c r="E85" s="63">
        <f>SUM(E13+E28+E33+E50+E55+E59+E68+E74+E78+E84)</f>
        <v>762840</v>
      </c>
      <c r="F85" s="63">
        <f>SUM(F13+F28+F33+F50+F55+F59+F68+F74+F78+F84)</f>
        <v>722000</v>
      </c>
      <c r="G85" s="63">
        <f>SUM(H85:I85)</f>
        <v>596080</v>
      </c>
      <c r="H85" s="63">
        <f>SUM(H13+H28+H33+H50+H55+H59+H68+H74+H78+H84)</f>
        <v>130080</v>
      </c>
      <c r="I85" s="63">
        <f>SUM(I13+I28+I33+I50+I55+I59+I68+I74+I78+I84)</f>
        <v>466000</v>
      </c>
    </row>
    <row r="87" spans="1:9" s="54" customFormat="1" ht="12.75">
      <c r="A87" s="99" t="s">
        <v>146</v>
      </c>
      <c r="B87" s="99"/>
      <c r="C87" s="99"/>
      <c r="D87" s="60"/>
      <c r="G87" s="60"/>
      <c r="H87" s="60"/>
      <c r="I87" s="60"/>
    </row>
    <row r="89" ht="12.75">
      <c r="C89" s="68"/>
    </row>
  </sheetData>
  <mergeCells count="22">
    <mergeCell ref="A87:C87"/>
    <mergeCell ref="A84:C84"/>
    <mergeCell ref="A50:C50"/>
    <mergeCell ref="A85:C85"/>
    <mergeCell ref="A74:C74"/>
    <mergeCell ref="A51:I51"/>
    <mergeCell ref="A78:C78"/>
    <mergeCell ref="A59:C59"/>
    <mergeCell ref="A69:I69"/>
    <mergeCell ref="A55:C55"/>
    <mergeCell ref="A6:I6"/>
    <mergeCell ref="A8:A9"/>
    <mergeCell ref="B8:B9"/>
    <mergeCell ref="C8:C9"/>
    <mergeCell ref="D8:D9"/>
    <mergeCell ref="E8:F8"/>
    <mergeCell ref="G8:G9"/>
    <mergeCell ref="H8:I8"/>
    <mergeCell ref="A60:I60"/>
    <mergeCell ref="A68:C68"/>
    <mergeCell ref="A28:C28"/>
    <mergeCell ref="A33:C33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08" t="s">
        <v>3</v>
      </c>
      <c r="B7" s="108"/>
      <c r="C7" s="109"/>
      <c r="D7" s="109"/>
      <c r="E7" s="109"/>
      <c r="F7" s="109"/>
      <c r="G7" s="11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8" t="s">
        <v>6</v>
      </c>
      <c r="B9" s="88" t="s">
        <v>102</v>
      </c>
      <c r="C9" s="90" t="s">
        <v>5</v>
      </c>
      <c r="D9" s="92" t="s">
        <v>7</v>
      </c>
      <c r="E9" s="53"/>
      <c r="F9" s="97" t="s">
        <v>8</v>
      </c>
      <c r="G9" s="98"/>
    </row>
    <row r="10" spans="1:7" ht="21" customHeight="1">
      <c r="A10" s="89"/>
      <c r="B10" s="89"/>
      <c r="C10" s="91"/>
      <c r="D10" s="93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3" t="s">
        <v>27</v>
      </c>
      <c r="B43" s="84"/>
      <c r="C43" s="8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3" t="s">
        <v>11</v>
      </c>
      <c r="B74" s="84"/>
      <c r="C74" s="8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3" t="s">
        <v>12</v>
      </c>
      <c r="B95" s="84"/>
      <c r="C95" s="8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3" t="s">
        <v>15</v>
      </c>
      <c r="B106" s="84"/>
      <c r="C106" s="8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3" t="s">
        <v>16</v>
      </c>
      <c r="B157" s="84"/>
      <c r="C157" s="8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1" t="s">
        <v>14</v>
      </c>
      <c r="B168" s="112"/>
      <c r="C168" s="113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0" t="s">
        <v>13</v>
      </c>
      <c r="B229" s="81"/>
      <c r="C229" s="8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3" t="s">
        <v>17</v>
      </c>
      <c r="B240" s="84"/>
      <c r="C240" s="8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3" t="s">
        <v>18</v>
      </c>
      <c r="B261" s="84"/>
      <c r="C261" s="8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3" t="s">
        <v>19</v>
      </c>
      <c r="B352" s="84"/>
      <c r="C352" s="8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3" t="s">
        <v>2</v>
      </c>
      <c r="B363" s="84"/>
      <c r="C363" s="107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3" t="s">
        <v>20</v>
      </c>
      <c r="B384" s="84"/>
      <c r="C384" s="8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3" t="s">
        <v>21</v>
      </c>
      <c r="B465" s="84"/>
      <c r="C465" s="8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3" t="s">
        <v>22</v>
      </c>
      <c r="B496" s="84"/>
      <c r="C496" s="8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3" t="s">
        <v>23</v>
      </c>
      <c r="B547" s="84"/>
      <c r="C547" s="8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3" t="s">
        <v>24</v>
      </c>
      <c r="B578" s="84"/>
      <c r="C578" s="8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3" t="s">
        <v>25</v>
      </c>
      <c r="B599" s="84"/>
      <c r="C599" s="8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97" t="s">
        <v>26</v>
      </c>
      <c r="B600" s="100"/>
      <c r="C600" s="101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77" t="s">
        <v>99</v>
      </c>
      <c r="B602" s="106"/>
      <c r="C602" s="8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74" t="s">
        <v>94</v>
      </c>
      <c r="B603" s="75"/>
      <c r="C603" s="7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74" t="s">
        <v>95</v>
      </c>
      <c r="B604" s="75"/>
      <c r="C604" s="7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4" t="s">
        <v>96</v>
      </c>
      <c r="B605" s="71"/>
      <c r="C605" s="105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0" t="s">
        <v>97</v>
      </c>
      <c r="B606" s="102"/>
      <c r="C606" s="103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4" t="s">
        <v>98</v>
      </c>
      <c r="B607" s="72"/>
      <c r="C607" s="7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0" t="s">
        <v>100</v>
      </c>
      <c r="B608" s="102"/>
      <c r="C608" s="103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2012-10-10T08:36:13Z</cp:lastPrinted>
  <dcterms:created xsi:type="dcterms:W3CDTF">2001-08-02T07:18:30Z</dcterms:created>
  <dcterms:modified xsi:type="dcterms:W3CDTF">2012-10-10T09:54:34Z</dcterms:modified>
  <cp:category/>
  <cp:version/>
  <cp:contentType/>
  <cp:contentStatus/>
</cp:coreProperties>
</file>