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<sst xmlns="http://schemas.openxmlformats.org/spreadsheetml/2006/main" count="208" uniqueCount="150">
  <si>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</si>
  <si>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</si>
  <si>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</si>
  <si>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</si>
  <si>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</si>
  <si>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</si>
  <si>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</si>
  <si>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</si>
  <si>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</si>
  <si>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</si>
  <si>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</si>
  <si>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</si>
  <si>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</si>
  <si>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</si>
  <si>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</si>
  <si>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</si>
  <si>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</si>
  <si>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60095 -Pozostała działalność : Razem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</si>
  <si>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</si>
  <si>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70005 Gospodarka gruntami i nieruchomościami : Razem</t>
  </si>
  <si>
    <t>700 Gospodarka mieszkaniowa- Razem</t>
  </si>
  <si>
    <t>`</t>
  </si>
  <si>
    <t>852 Pomoc Społeczna - Razem</t>
  </si>
  <si>
    <t xml:space="preserve">dotacje celowe przekazane gminie na zadania bieżące realizowane na podstawie porozumień między jst </t>
  </si>
  <si>
    <t>dotacja podmiot.z budżetu dla niepublicznej jednostki systemu oświaty</t>
  </si>
  <si>
    <t>80104 Przedszkola niepubliczne : Razem</t>
  </si>
  <si>
    <t>801 Oświata i wychowanie - Razem</t>
  </si>
  <si>
    <t>85412 Kolonie i obozy oraz inne formy wypoczynku dzieci i młodzieży szkolnej a także szkolenia młodzieży : Razem</t>
  </si>
  <si>
    <t xml:space="preserve">854 Edukacyjna opieka wychowawcza - Razem                          </t>
  </si>
  <si>
    <t>70004 Różne jednostki obsługi gospodarki mieszkaniowej : Razem</t>
  </si>
  <si>
    <t>92109 Domy i ośrodki kultury , świetlice i kluby  : Razem</t>
  </si>
  <si>
    <t>921 Kultura i ochrona dziedzictwa narodowego - Razem</t>
  </si>
  <si>
    <t>92605 - Zadania w zakresie kultury fizycznej i sportu: Razem</t>
  </si>
  <si>
    <t>wynagrodzenia bezosobowe</t>
  </si>
  <si>
    <t>926 Kultura fizyczna i sport- Razem</t>
  </si>
  <si>
    <t>Załącznik Nr 2</t>
  </si>
  <si>
    <t xml:space="preserve"> </t>
  </si>
  <si>
    <t xml:space="preserve">            WYDATKI  OGÓŁEM :</t>
  </si>
  <si>
    <t xml:space="preserve">zakup usług remontowych    </t>
  </si>
  <si>
    <r>
      <t xml:space="preserve">wynagrodzenia osobowe pracowników </t>
    </r>
    <r>
      <rPr>
        <i/>
        <sz val="10"/>
        <rFont val="Times New Roman"/>
        <family val="1"/>
      </rPr>
      <t xml:space="preserve">            </t>
    </r>
  </si>
  <si>
    <r>
      <t xml:space="preserve">zakup usług pozostałych  </t>
    </r>
    <r>
      <rPr>
        <i/>
        <sz val="10"/>
        <rFont val="Times New Roman"/>
        <family val="1"/>
      </rPr>
      <t xml:space="preserve">              </t>
    </r>
  </si>
  <si>
    <t>92601 Obiekty sportowe: Razem</t>
  </si>
  <si>
    <t>900 Gospodarka komunalna i ochrona środowiska : Razem</t>
  </si>
  <si>
    <t>90015 - Oświetlenie ulic, placów i dróg: Razem</t>
  </si>
  <si>
    <t>80101 Szkoły podstawowe: Razem</t>
  </si>
  <si>
    <t>75818 Rezerwy ogólne i celowe : Razem</t>
  </si>
  <si>
    <t>758  Różne rozliczenia - Razem</t>
  </si>
  <si>
    <t>750 Administracja publiczna - Razem</t>
  </si>
  <si>
    <t>do Uchwały Nr  /    /2009</t>
  </si>
  <si>
    <t>z dnia            2009 r</t>
  </si>
  <si>
    <t>85202 Domy pomocy społecznej : Razem</t>
  </si>
  <si>
    <t xml:space="preserve">zakup usług przez jednostki samorządu terytorialnego od innych jednostek samorządu terytorialnego                                 </t>
  </si>
  <si>
    <t xml:space="preserve">wydatki osobowe nie zaliczone do wynagrodzeń  </t>
  </si>
  <si>
    <t xml:space="preserve">dodatkowe wynagrodzenie roczne                          </t>
  </si>
  <si>
    <t>85212 Świadczenia rodzinne, zaliczka alimentacyjna  oraz składki emerytalno rentowe z ubezpieczenia społecznego: Razem</t>
  </si>
  <si>
    <t>85215 Dodatki mieszkaniowe : Razem</t>
  </si>
  <si>
    <t>85219 Ośrodek pomocy społecznej : Razem</t>
  </si>
  <si>
    <t>85295 Pozostała działalność : Razem</t>
  </si>
  <si>
    <t xml:space="preserve">wynagrodzenia osobowe pracowników                       </t>
  </si>
  <si>
    <t xml:space="preserve">składki na ubezpieczenia społeczne                      </t>
  </si>
  <si>
    <t xml:space="preserve">składki na Fundusz Pracy                                </t>
  </si>
  <si>
    <t xml:space="preserve">zakup materiałów i wyposażenia                          </t>
  </si>
  <si>
    <t xml:space="preserve">odpisy na zakładowy fundusz świadczeń socjalnych        </t>
  </si>
  <si>
    <t xml:space="preserve">wydatki na zakupy inwestycyjne jednostek budżetowych    </t>
  </si>
  <si>
    <t>80103 Oddziały przedszkolne w szkołach podstawowych: Razem</t>
  </si>
  <si>
    <t>80104 Przedszkola : Razem</t>
  </si>
  <si>
    <t>80110 Gimnazja : Razem</t>
  </si>
  <si>
    <t>80120 Licea ogólnokształcące : Razem</t>
  </si>
  <si>
    <t>stypendia i zasiłki dla studentów</t>
  </si>
  <si>
    <t>80309 Pomoc materialna dla studentów i doktorantów : Razem</t>
  </si>
  <si>
    <t xml:space="preserve">wynagrodzenia bezosobowe                      </t>
  </si>
  <si>
    <t xml:space="preserve">różne opłaty i składki                                  </t>
  </si>
  <si>
    <t>85401 Świetlice szkolne : Razem</t>
  </si>
  <si>
    <t xml:space="preserve">podróże służbowe zagraniczne                                </t>
  </si>
  <si>
    <t>85415 Pomoc materialna dla uczniów : Razem</t>
  </si>
  <si>
    <t xml:space="preserve">zakup usług pozostałych                                 </t>
  </si>
  <si>
    <t>zakup akcesoriów komputerowych, w tym programów i licencji</t>
  </si>
  <si>
    <t>opłaty z tytułu zakupu usługi telekomunikacyjnej telefonii komórkowej</t>
  </si>
  <si>
    <t>inne formy pomocy dla uczniów</t>
  </si>
  <si>
    <r>
      <t xml:space="preserve">zakup usług pozostałych </t>
    </r>
    <r>
      <rPr>
        <i/>
        <sz val="10"/>
        <rFont val="Times New Roman"/>
        <family val="1"/>
      </rPr>
      <t xml:space="preserve">(uporzadkowanie terenów przyległych do przystanków WKD)                          </t>
    </r>
  </si>
  <si>
    <t>90095 - Pozostała działalność : Razem</t>
  </si>
  <si>
    <t xml:space="preserve">zakup usług obejmujących wykonanie ekspertyz, analiz i opinii                                </t>
  </si>
  <si>
    <t>90003 Oczyszczanie miast i wsi : Razem</t>
  </si>
  <si>
    <t>90004 Utrzymanie zieleni w miastach i gminach : Razem</t>
  </si>
  <si>
    <t>90013  Schroniska dla zwierząt : Razem</t>
  </si>
  <si>
    <t>803 Szkolnictwo wyższe - Razem</t>
  </si>
  <si>
    <r>
      <t>zakup usług pozostałych</t>
    </r>
    <r>
      <rPr>
        <i/>
        <sz val="10"/>
        <rFont val="Times New Roman"/>
        <family val="1"/>
      </rPr>
      <t xml:space="preserve">  (opłata za zrzut ścieków dla MPWiK)                   </t>
    </r>
  </si>
  <si>
    <t>opłaty z tytułu zakupu usługi telekomunikacyjnych telefonii stacjonarnych</t>
  </si>
  <si>
    <t>zakup materiałów papierniczych do sprzętu drukarskiego i urządzeń kserograficznych</t>
  </si>
  <si>
    <t>75023 - Urzędy gmin (miast i miast na prawach powiatu): Razem</t>
  </si>
  <si>
    <t>75412 Ochotnicza straż pożarna : Razem</t>
  </si>
  <si>
    <t>75416 Straż miejska (gminna) : Razem</t>
  </si>
  <si>
    <t xml:space="preserve">754 Bezpieczeństwo publiczne i ochrona przeciwpożarowa - Razem      </t>
  </si>
  <si>
    <t>92695 - Pozostała działalność : Razem</t>
  </si>
  <si>
    <r>
      <t xml:space="preserve">zakup usług pozostałych </t>
    </r>
    <r>
      <rPr>
        <i/>
        <sz val="10"/>
        <rFont val="Times New Roman"/>
        <family val="1"/>
      </rPr>
      <t xml:space="preserve">(usługi rzeczoznawców majatkowych)     </t>
    </r>
    <r>
      <rPr>
        <sz val="10"/>
        <rFont val="Times New Roman"/>
        <family val="1"/>
      </rPr>
      <t xml:space="preserve">                          </t>
    </r>
  </si>
  <si>
    <t>757 Obsługa długu publicznego - Razem</t>
  </si>
  <si>
    <t>75702 Obsługa pap.wart, kredytów i pożyczek jedn.teryt : Razem</t>
  </si>
  <si>
    <t>85154 Przeciwdziałanie alkoholizmowi : Razem</t>
  </si>
  <si>
    <t>851 Ochrona zdrowia : Razem</t>
  </si>
  <si>
    <t>odsetki od krajowych pożyczek i kredytów.</t>
  </si>
  <si>
    <r>
      <t>zakup usług pozostałych</t>
    </r>
    <r>
      <rPr>
        <i/>
        <sz val="10"/>
        <rFont val="Times New Roman"/>
        <family val="1"/>
      </rPr>
      <t xml:space="preserve">    (usługi terapeutyczne, usługi socjoterapeutyczne i profilaktyczne, dofinansowanie programów wychowawczych szkół dla dzieci z rodzin patologicznych)                  </t>
    </r>
  </si>
  <si>
    <r>
      <t xml:space="preserve">rezerwy ogólne i celowe   </t>
    </r>
    <r>
      <rPr>
        <i/>
        <sz val="10"/>
        <rFont val="Times New Roman"/>
        <family val="1"/>
      </rPr>
      <t>(na działalność jednostek pomocniczych 37 045; na wydatki z zakresu gospodarki gruntami i nieruchomościami 40 000; rezerwa na działalność kulturalną 10 000: rezeerwa ogólna 238 200)</t>
    </r>
  </si>
  <si>
    <t>wydatki osobowe nie zaliczone do wynagrodz</t>
  </si>
  <si>
    <t>wynagrodzenia osobowe pracowników</t>
  </si>
  <si>
    <t>składki na ubezpieczenia społeczne</t>
  </si>
  <si>
    <t>składki na Fundusz Pracy</t>
  </si>
  <si>
    <t>wpłaty na PFRON</t>
  </si>
  <si>
    <t>zakup materiałów i wyposażenia</t>
  </si>
  <si>
    <t xml:space="preserve">Zakup sprzętu i uzbrojenia                         </t>
  </si>
  <si>
    <t>zakup usług zdrowotnych</t>
  </si>
  <si>
    <t>zakup usług pozostałych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</si>
  <si>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</si>
  <si>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</si>
  <si>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</si>
  <si>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</si>
  <si>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fund.świad.socj</t>
  </si>
  <si>
    <t>szkolenia pracowników niebędących członkami korpusu służby cywilnej</t>
  </si>
  <si>
    <t>Proponowane zmiany są korektą do planu finansowego placówek oświatowych na 2009r. które wynikają ze szczegółowego przeanalizowania wykonania bieżących wydatków za 10 miesięcy bieżącego roku oraz dokonania korekt w naliczeniu funduszu świadczeń socjalnych za 2009r.</t>
  </si>
  <si>
    <r>
      <t xml:space="preserve">zakup usług pozostałych </t>
    </r>
    <r>
      <rPr>
        <i/>
        <sz val="10"/>
        <rFont val="Times New Roman"/>
        <family val="1"/>
      </rPr>
      <t xml:space="preserve">(  zabezpieczenie opieki nad zwierzętami 64 000zł, wyłapywanie bezdomnych zwierząt 15 000zł,)         </t>
    </r>
  </si>
  <si>
    <t>dotacja celowa z budżetu na finansowanie lub dofinansowanie zadań zleconych do realizacji stowarzyszeniom</t>
  </si>
  <si>
    <t xml:space="preserve">Proponowane zmiany są korektą do planu finansowego  na 2009r. które wynikają ze szczegółowego przeanalizowania wykonania bieżących wydatków za 10 miesięcy; oraz dofinansowania realizacji projektu systemowego "Aktywnie do rozwoju" w ramach Programu Operacyjnego Kapitał Ludzki współfinansowanego ze środków EFS </t>
  </si>
  <si>
    <r>
      <t>zakup usług remontowych  (</t>
    </r>
    <r>
      <rPr>
        <i/>
        <u val="single"/>
        <sz val="10"/>
        <rFont val="Times New Roman"/>
        <family val="1"/>
      </rPr>
      <t xml:space="preserve">zmniejszenie </t>
    </r>
    <r>
      <rPr>
        <i/>
        <sz val="10"/>
        <rFont val="Times New Roman"/>
        <family val="1"/>
      </rPr>
      <t xml:space="preserve">wynika z braku lokalizacji terenu dla budowy budynku socjalnego; </t>
    </r>
    <r>
      <rPr>
        <i/>
        <u val="single"/>
        <sz val="10"/>
        <rFont val="Times New Roman"/>
        <family val="1"/>
      </rPr>
      <t xml:space="preserve">zwiekszenie </t>
    </r>
    <r>
      <rPr>
        <i/>
        <sz val="10"/>
        <rFont val="Times New Roman"/>
        <family val="1"/>
      </rPr>
      <t>wynika</t>
    </r>
    <r>
      <rPr>
        <i/>
        <u val="single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ze zwrotu wydatków niewygasajacych - środki przeznaczone na remont dachu na budynku mieszkalnym i komunalnym w Pęcicach)</t>
    </r>
  </si>
  <si>
    <t>Proponowane zmiany wynikają  z braku umożliwości zakupu samochodu  w roku bieżącym (brak środków zewnetrznych)</t>
  </si>
  <si>
    <t>Proponowane zmiany wynikają  z braku możliwości powołania straży gminnej w roku bieżącym</t>
  </si>
  <si>
    <r>
      <t xml:space="preserve">wydatki inwestycyjne jedn.budżet  </t>
    </r>
    <r>
      <rPr>
        <i/>
        <sz val="10"/>
        <rFont val="Times New Roman"/>
        <family val="1"/>
      </rPr>
      <t>(zmiany wynikają z załącznika nr 4)</t>
    </r>
  </si>
  <si>
    <t>wydatki inwestycyjne jedn.budżetu  (zmiany wynikają z załącznika nr 4)</t>
  </si>
  <si>
    <t xml:space="preserve">wydatki na zakupy inwestycyjne jednostek budżetowych  (zmiany wynikają z załącznika nr 4)  </t>
  </si>
  <si>
    <t>wydatki na zakupy inwestycyjne jednostek budżetowych   (zmiany wynikają z załącznika nr 4)</t>
  </si>
  <si>
    <r>
      <t xml:space="preserve">wydatki inwestycyjne jedn.budżet </t>
    </r>
    <r>
      <rPr>
        <i/>
        <sz val="10"/>
        <rFont val="Times New Roman"/>
        <family val="1"/>
      </rPr>
      <t xml:space="preserve"> (zmiany wynikają z załącznika nr 4)</t>
    </r>
  </si>
  <si>
    <r>
      <t xml:space="preserve">wydatki inwestycyjne jedn.budżet </t>
    </r>
    <r>
      <rPr>
        <i/>
        <sz val="10"/>
        <rFont val="Times New Roman"/>
        <family val="1"/>
      </rPr>
      <t>(zmiany wynikają z załącznika nr 4 - remont budynku w Opaczy Kol przy ul.Ryżowej)</t>
    </r>
  </si>
  <si>
    <r>
      <t xml:space="preserve">wydatki inwestycyjne jedn.budżet </t>
    </r>
    <r>
      <rPr>
        <i/>
        <sz val="10"/>
        <rFont val="Times New Roman"/>
        <family val="1"/>
      </rPr>
      <t>(zmiany wynikają z załącznika nr 4 - zakup działki położonej w Pęcicach)</t>
    </r>
  </si>
  <si>
    <r>
      <t xml:space="preserve">wydatki na zakupy inwestycyjne jednostek budżetowych    </t>
    </r>
    <r>
      <rPr>
        <i/>
        <sz val="10"/>
        <rFont val="Times New Roman"/>
        <family val="1"/>
      </rPr>
      <t xml:space="preserve">(zmiany wynikają z załącznika nr 4)           </t>
    </r>
  </si>
  <si>
    <t>Proponowane zmiany wynikają  z mniejszej kwoty zaciagniętego kredytu niż planowano  w  budżecie</t>
  </si>
  <si>
    <t xml:space="preserve">Proponowane zmiany  wynikają z mniejszej ilości złożonych wniosków przez studentów szkół wyższych </t>
  </si>
  <si>
    <t>Proponowane zmiany wynikają ze zwiekszonych obrotów sprzedaży napojów alkoholowych</t>
  </si>
  <si>
    <t>Proponowane zmiany wynikają z dodatkowych etatów w zwiazku z większą ilością dzieci uczęszczajacych do świetlic szkolnych</t>
  </si>
  <si>
    <t>Proponowane zmiany wynikają ze zmniejszonej ilości uczniów uprawnionych do korzystania z pomocy materialnej</t>
  </si>
  <si>
    <r>
      <t xml:space="preserve">zakup materiałów i wyposażenia  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 xml:space="preserve">zmniejszenie </t>
    </r>
    <r>
      <rPr>
        <i/>
        <sz val="10"/>
        <rFont val="Times New Roman"/>
        <family val="1"/>
      </rPr>
      <t xml:space="preserve">organizacja imprez kulturalnych na terenie gminy 10 000,-; </t>
    </r>
    <r>
      <rPr>
        <i/>
        <u val="single"/>
        <sz val="10"/>
        <rFont val="Times New Roman"/>
        <family val="1"/>
      </rPr>
      <t>zwiększenie</t>
    </r>
    <r>
      <rPr>
        <i/>
        <sz val="10"/>
        <rFont val="Times New Roman"/>
        <family val="1"/>
      </rPr>
      <t xml:space="preserve"> Sołectwo Nowa wieś 7 200,-; Sołectwo Sokołów 1 626,-; Sołectwo Reguły 4 056,-; Sołectwi Sychy Las 528,-)           </t>
    </r>
    <r>
      <rPr>
        <sz val="10"/>
        <rFont val="Times New Roman"/>
        <family val="1"/>
      </rPr>
      <t xml:space="preserve">                           </t>
    </r>
  </si>
  <si>
    <r>
      <t xml:space="preserve">zakup usług remontowych    </t>
    </r>
    <r>
      <rPr>
        <i/>
        <sz val="10"/>
        <rFont val="Times New Roman"/>
        <family val="1"/>
      </rPr>
      <t xml:space="preserve">(Sołectwo Pęcice  1974,-) </t>
    </r>
    <r>
      <rPr>
        <sz val="10"/>
        <rFont val="Times New Roman"/>
        <family val="1"/>
      </rPr>
      <t xml:space="preserve">                    </t>
    </r>
  </si>
  <si>
    <r>
      <t xml:space="preserve">wynagrodzenia bezosobowe  </t>
    </r>
    <r>
      <rPr>
        <i/>
        <sz val="10"/>
        <rFont val="Times New Roman"/>
        <family val="1"/>
      </rPr>
      <t xml:space="preserve">(organizacja imprez kulturalnych na terenie gminy 30 000,-; organizacja zajęć pozaszkolnych 15 000,-)                    </t>
    </r>
  </si>
  <si>
    <t>Proponowane zmiany wynikają z nie odbytych wymian młodzieży szkolnej w Komorowie i Michałowicach</t>
  </si>
  <si>
    <r>
      <t xml:space="preserve">zakup usług pozostałych </t>
    </r>
    <r>
      <rPr>
        <i/>
        <sz val="10"/>
        <rFont val="Times New Roman"/>
        <family val="1"/>
      </rPr>
      <t xml:space="preserve">(nasadzenia drzew i krzewów 20 000zł, pielęgnacja bieżąca i utrzymanie nasadzeń 19 000 zł)           </t>
    </r>
  </si>
  <si>
    <r>
      <t xml:space="preserve">wydatki inwestycyjne jedn.budżet </t>
    </r>
    <r>
      <rPr>
        <i/>
        <sz val="10"/>
        <rFont val="Times New Roman"/>
        <family val="1"/>
      </rPr>
      <t>(zmiany wynikają z załącznika nr 4)</t>
    </r>
  </si>
  <si>
    <r>
      <t xml:space="preserve">zakup usług pozostałych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zmniejszenie</t>
    </r>
    <r>
      <rPr>
        <i/>
        <sz val="10"/>
        <rFont val="Times New Roman"/>
        <family val="1"/>
      </rPr>
      <t xml:space="preserve">  roboty porządkowe ogródki jordanowskie 25 000,-;  </t>
    </r>
    <r>
      <rPr>
        <i/>
        <u val="single"/>
        <sz val="10"/>
        <rFont val="Times New Roman"/>
        <family val="1"/>
      </rPr>
      <t>zwiekszenie</t>
    </r>
    <r>
      <rPr>
        <i/>
        <sz val="10"/>
        <rFont val="Times New Roman"/>
        <family val="1"/>
      </rPr>
      <t xml:space="preserve"> Sołectwo Opacz Mała roboty porządkowe 1 422,- Sołectwo Michałowice Wieś 1824,-)            </t>
    </r>
  </si>
  <si>
    <t xml:space="preserve">     (w złotych)</t>
  </si>
  <si>
    <t xml:space="preserve">świadczenia społeczne                                   </t>
  </si>
  <si>
    <r>
      <t xml:space="preserve">zakup usług pozostałych  </t>
    </r>
    <r>
      <rPr>
        <i/>
        <sz val="10"/>
        <rFont val="Times New Roman"/>
        <family val="1"/>
      </rPr>
      <t xml:space="preserve">  (</t>
    </r>
    <r>
      <rPr>
        <i/>
        <u val="single"/>
        <sz val="10"/>
        <rFont val="Times New Roman"/>
        <family val="1"/>
      </rPr>
      <t>zmniejszenie</t>
    </r>
    <r>
      <rPr>
        <i/>
        <sz val="10"/>
        <rFont val="Times New Roman"/>
        <family val="1"/>
      </rPr>
      <t xml:space="preserve"> organizacja imprez kulturalnych na terenie gminy 100 000,-;  organizacja Dni Michałowic 2 000,-; organizacja dożynek gminnych 40 000,-; </t>
    </r>
    <r>
      <rPr>
        <i/>
        <u val="single"/>
        <sz val="10"/>
        <rFont val="Times New Roman"/>
        <family val="1"/>
      </rPr>
      <t xml:space="preserve">zwiększenie </t>
    </r>
    <r>
      <rPr>
        <i/>
        <sz val="10"/>
        <rFont val="Times New Roman"/>
        <family val="1"/>
      </rPr>
      <t xml:space="preserve">Sołectwo Opacz Kol  5 500,-; Sołectwo Reguły 2 000,-;               </t>
    </r>
  </si>
  <si>
    <t xml:space="preserve"> Plan po zmianach  84 691 683,92  zł                                                      </t>
  </si>
  <si>
    <t>75095 - Pozostała działalność : Razem</t>
  </si>
  <si>
    <r>
      <t xml:space="preserve">zakup usług pozostałych  </t>
    </r>
    <r>
      <rPr>
        <i/>
        <sz val="10"/>
        <rFont val="Times New Roman"/>
        <family val="1"/>
      </rPr>
      <t xml:space="preserve">(Zarząd Osiedla Michałowice </t>
    </r>
    <r>
      <rPr>
        <sz val="10"/>
        <rFont val="Times New Roman"/>
        <family val="1"/>
      </rPr>
      <t xml:space="preserve"> 14 545 zł  )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</si>
</sst>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justify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5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07"/>
  <sheetViews>
    <sheetView tabSelected="1" zoomScaleSheetLayoutView="100" workbookViewId="0" topLeftCell="A1">
      <selection activeCell="N24" sqref="N2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7" customWidth="1"/>
    <col min="10" max="16384" width="9.125" style="1" customWidth="1"/>
  </cols>
  <sheetData>
    <row r="3" ht="12.75">
      <c r="E3" s="4" t="s">
        <v>35</v>
      </c>
    </row>
    <row r="4" ht="12.75">
      <c r="E4" s="4" t="s">
        <v>48</v>
      </c>
    </row>
    <row r="5" ht="12.75">
      <c r="E5" s="4" t="s">
        <v>10</v>
      </c>
    </row>
    <row r="6" ht="12.75">
      <c r="E6" s="4" t="s">
        <v>49</v>
      </c>
    </row>
    <row r="7" ht="6.75" customHeight="1">
      <c r="E7" s="4"/>
    </row>
    <row r="8" spans="1:9" ht="20.25" customHeight="1">
      <c r="A8" s="63" t="s">
        <v>18</v>
      </c>
      <c r="B8" s="64"/>
      <c r="C8" s="64"/>
      <c r="D8" s="64"/>
      <c r="E8" s="64"/>
      <c r="F8" s="64"/>
      <c r="G8" s="64"/>
      <c r="H8" s="64"/>
      <c r="I8" s="64"/>
    </row>
    <row r="9" spans="1:9" ht="12.75">
      <c r="A9" s="64"/>
      <c r="B9" s="64"/>
      <c r="C9" s="64"/>
      <c r="D9" s="64"/>
      <c r="E9" s="64"/>
      <c r="F9" s="64"/>
      <c r="G9" s="64"/>
      <c r="H9" s="64"/>
      <c r="I9" s="64"/>
    </row>
    <row r="10" spans="1:9" ht="9.75" customHeight="1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3.5" customHeight="1" hidden="1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3.5" customHeight="1" hidden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3.5" customHeight="1" hidden="1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10.5" customHeight="1">
      <c r="A14" s="9"/>
      <c r="B14" s="9"/>
      <c r="C14" s="9"/>
      <c r="D14" s="9"/>
      <c r="E14" s="9"/>
      <c r="F14" s="8"/>
      <c r="G14" s="8"/>
      <c r="H14" s="9"/>
      <c r="I14" s="17" t="s">
        <v>144</v>
      </c>
    </row>
    <row r="15" spans="1:9" ht="22.5" customHeight="1">
      <c r="A15" s="102" t="s">
        <v>7</v>
      </c>
      <c r="B15" s="102" t="s">
        <v>9</v>
      </c>
      <c r="C15" s="102" t="s">
        <v>0</v>
      </c>
      <c r="D15" s="102" t="s">
        <v>8</v>
      </c>
      <c r="E15" s="100" t="s">
        <v>15</v>
      </c>
      <c r="F15" s="98" t="s">
        <v>13</v>
      </c>
      <c r="G15" s="99"/>
      <c r="H15" s="5" t="s">
        <v>14</v>
      </c>
      <c r="I15" s="60" t="s">
        <v>16</v>
      </c>
    </row>
    <row r="16" spans="1:9" ht="4.5" customHeight="1">
      <c r="A16" s="103"/>
      <c r="B16" s="103"/>
      <c r="C16" s="103"/>
      <c r="D16" s="103"/>
      <c r="E16" s="101"/>
      <c r="F16" s="3" t="s">
        <v>1</v>
      </c>
      <c r="G16" s="3" t="s">
        <v>2</v>
      </c>
      <c r="H16" s="6"/>
      <c r="I16" s="97"/>
    </row>
    <row r="17" spans="1:9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8</v>
      </c>
      <c r="G17" s="3">
        <v>9</v>
      </c>
      <c r="H17" s="3">
        <v>10</v>
      </c>
      <c r="I17" s="10">
        <v>6</v>
      </c>
    </row>
    <row r="18" spans="1:9" ht="25.5">
      <c r="A18" s="20" t="s">
        <v>11</v>
      </c>
      <c r="B18" s="20" t="s">
        <v>12</v>
      </c>
      <c r="C18" s="42">
        <v>4300</v>
      </c>
      <c r="D18" s="29" t="s">
        <v>86</v>
      </c>
      <c r="E18" s="37"/>
      <c r="F18" s="37"/>
      <c r="G18" s="37"/>
      <c r="H18" s="37"/>
      <c r="I18" s="38">
        <v>150000</v>
      </c>
    </row>
    <row r="19" spans="1:9" ht="24" customHeight="1">
      <c r="A19" s="13"/>
      <c r="B19" s="13"/>
      <c r="C19" s="11">
        <v>6050</v>
      </c>
      <c r="D19" s="12" t="s">
        <v>124</v>
      </c>
      <c r="E19" s="24">
        <v>504000</v>
      </c>
      <c r="F19" s="24"/>
      <c r="G19" s="24"/>
      <c r="H19" s="24"/>
      <c r="I19" s="24">
        <v>123000</v>
      </c>
    </row>
    <row r="20" spans="1:9" ht="13.5" customHeight="1">
      <c r="A20" s="82" t="s">
        <v>3</v>
      </c>
      <c r="B20" s="105"/>
      <c r="C20" s="105"/>
      <c r="D20" s="106"/>
      <c r="E20" s="25">
        <f>SUM(E18:E19)</f>
        <v>504000</v>
      </c>
      <c r="F20" s="25">
        <f>SUM(F18:F19)</f>
        <v>0</v>
      </c>
      <c r="G20" s="25">
        <f>SUM(G18:G19)</f>
        <v>0</v>
      </c>
      <c r="H20" s="25">
        <f>SUM(H18:H19)</f>
        <v>0</v>
      </c>
      <c r="I20" s="25">
        <f>SUM(I18:I19)</f>
        <v>273000</v>
      </c>
    </row>
    <row r="21" spans="1:12" ht="12.75">
      <c r="A21" s="90" t="s">
        <v>6</v>
      </c>
      <c r="B21" s="91"/>
      <c r="C21" s="91"/>
      <c r="D21" s="92"/>
      <c r="E21" s="26">
        <f>SUM(E20)</f>
        <v>504000</v>
      </c>
      <c r="F21" s="26">
        <f>SUM(F20)</f>
        <v>0</v>
      </c>
      <c r="G21" s="26">
        <f>SUM(G20)</f>
        <v>0</v>
      </c>
      <c r="H21" s="26">
        <f>SUM(H20)</f>
        <v>0</v>
      </c>
      <c r="I21" s="26">
        <f>SUM(I20)</f>
        <v>273000</v>
      </c>
      <c r="L21" s="1" t="s">
        <v>21</v>
      </c>
    </row>
    <row r="22" spans="1:9" ht="24" customHeight="1">
      <c r="A22" s="11">
        <v>600</v>
      </c>
      <c r="B22" s="11">
        <v>60016</v>
      </c>
      <c r="C22" s="11">
        <v>6050</v>
      </c>
      <c r="D22" s="14" t="s">
        <v>128</v>
      </c>
      <c r="E22" s="24">
        <v>1919022</v>
      </c>
      <c r="F22" s="26"/>
      <c r="G22" s="26"/>
      <c r="H22" s="26"/>
      <c r="I22" s="24">
        <v>136800</v>
      </c>
    </row>
    <row r="23" spans="1:9" ht="15" customHeight="1">
      <c r="A23" s="65" t="s">
        <v>5</v>
      </c>
      <c r="B23" s="107"/>
      <c r="C23" s="107"/>
      <c r="D23" s="108"/>
      <c r="E23" s="27">
        <f>SUM(E22:E22)</f>
        <v>1919022</v>
      </c>
      <c r="F23" s="27">
        <f>SUM(F22:F22)</f>
        <v>0</v>
      </c>
      <c r="G23" s="27">
        <f>SUM(G22:G22)</f>
        <v>0</v>
      </c>
      <c r="H23" s="27">
        <f>SUM(H22:H22)</f>
        <v>0</v>
      </c>
      <c r="I23" s="27">
        <f>SUM(I22:I22)</f>
        <v>136800</v>
      </c>
    </row>
    <row r="24" spans="1:9" ht="26.25" customHeight="1">
      <c r="A24" s="47"/>
      <c r="B24" s="11">
        <v>60095</v>
      </c>
      <c r="C24" s="42">
        <v>4300</v>
      </c>
      <c r="D24" s="29" t="s">
        <v>79</v>
      </c>
      <c r="E24" s="27"/>
      <c r="F24" s="27"/>
      <c r="G24" s="27"/>
      <c r="H24" s="27"/>
      <c r="I24" s="24">
        <v>30000</v>
      </c>
    </row>
    <row r="25" spans="1:9" ht="27.75" customHeight="1">
      <c r="A25" s="2"/>
      <c r="B25" s="11"/>
      <c r="C25" s="11">
        <v>6050</v>
      </c>
      <c r="D25" s="12" t="s">
        <v>124</v>
      </c>
      <c r="E25" s="24">
        <v>35130</v>
      </c>
      <c r="F25" s="28"/>
      <c r="G25" s="28"/>
      <c r="H25" s="28"/>
      <c r="I25" s="24">
        <v>50000</v>
      </c>
    </row>
    <row r="26" spans="1:9" ht="15" customHeight="1">
      <c r="A26" s="65" t="s">
        <v>17</v>
      </c>
      <c r="B26" s="107"/>
      <c r="C26" s="107"/>
      <c r="D26" s="108"/>
      <c r="E26" s="27">
        <f>SUM(E25)</f>
        <v>35130</v>
      </c>
      <c r="F26" s="27">
        <f>SUM(F25)</f>
        <v>0</v>
      </c>
      <c r="G26" s="27">
        <f>SUM(G25)</f>
        <v>0</v>
      </c>
      <c r="H26" s="27">
        <f>SUM(H25)</f>
        <v>0</v>
      </c>
      <c r="I26" s="27">
        <f>SUM(I24:I25)</f>
        <v>80000</v>
      </c>
    </row>
    <row r="27" spans="1:9" ht="15" customHeight="1">
      <c r="A27" s="90" t="s">
        <v>4</v>
      </c>
      <c r="B27" s="91"/>
      <c r="C27" s="91"/>
      <c r="D27" s="92"/>
      <c r="E27" s="26">
        <f>SUM(E26,E23)</f>
        <v>1954152</v>
      </c>
      <c r="F27" s="26">
        <f>SUM(F23)</f>
        <v>0</v>
      </c>
      <c r="G27" s="26">
        <f>SUM(G23)</f>
        <v>0</v>
      </c>
      <c r="H27" s="26">
        <f>SUM(H23)</f>
        <v>0</v>
      </c>
      <c r="I27" s="26">
        <f>SUM(I23+I26)</f>
        <v>216800</v>
      </c>
    </row>
    <row r="28" spans="1:9" ht="74.25" customHeight="1">
      <c r="A28" s="36">
        <v>700</v>
      </c>
      <c r="B28" s="36">
        <v>70004</v>
      </c>
      <c r="C28" s="36">
        <v>4270</v>
      </c>
      <c r="D28" s="35" t="s">
        <v>121</v>
      </c>
      <c r="E28" s="24">
        <v>57459</v>
      </c>
      <c r="F28" s="26"/>
      <c r="G28" s="26"/>
      <c r="H28" s="26"/>
      <c r="I28" s="24">
        <v>90000</v>
      </c>
    </row>
    <row r="29" spans="1:9" ht="40.5" customHeight="1">
      <c r="A29" s="19"/>
      <c r="B29" s="19"/>
      <c r="C29" s="11">
        <v>6050</v>
      </c>
      <c r="D29" s="14" t="s">
        <v>129</v>
      </c>
      <c r="E29" s="24"/>
      <c r="F29" s="26"/>
      <c r="G29" s="26"/>
      <c r="H29" s="26"/>
      <c r="I29" s="24">
        <v>10000</v>
      </c>
    </row>
    <row r="30" spans="1:9" ht="15" customHeight="1">
      <c r="A30" s="65" t="s">
        <v>29</v>
      </c>
      <c r="B30" s="107"/>
      <c r="C30" s="107"/>
      <c r="D30" s="108"/>
      <c r="E30" s="27">
        <f>SUM(E28)</f>
        <v>57459</v>
      </c>
      <c r="F30" s="26"/>
      <c r="G30" s="26"/>
      <c r="H30" s="26"/>
      <c r="I30" s="27">
        <f>SUM(I28:I29)</f>
        <v>100000</v>
      </c>
    </row>
    <row r="31" spans="1:9" ht="26.25" customHeight="1">
      <c r="A31" s="13"/>
      <c r="B31" s="36">
        <v>70005</v>
      </c>
      <c r="C31" s="30">
        <v>4300</v>
      </c>
      <c r="D31" s="29" t="s">
        <v>94</v>
      </c>
      <c r="E31" s="24">
        <v>0</v>
      </c>
      <c r="F31" s="26"/>
      <c r="G31" s="26">
        <v>-170000</v>
      </c>
      <c r="H31" s="26">
        <f>SUM(E31+G31)</f>
        <v>-170000</v>
      </c>
      <c r="I31" s="24">
        <v>40000</v>
      </c>
    </row>
    <row r="32" spans="1:9" ht="27" customHeight="1">
      <c r="A32" s="13"/>
      <c r="B32" s="13"/>
      <c r="C32" s="11">
        <v>6060</v>
      </c>
      <c r="D32" s="14" t="s">
        <v>130</v>
      </c>
      <c r="E32" s="24">
        <v>40000</v>
      </c>
      <c r="F32" s="26"/>
      <c r="G32" s="26"/>
      <c r="H32" s="26"/>
      <c r="I32" s="24"/>
    </row>
    <row r="33" spans="1:9" ht="13.5">
      <c r="A33" s="65" t="s">
        <v>19</v>
      </c>
      <c r="B33" s="107"/>
      <c r="C33" s="107"/>
      <c r="D33" s="108"/>
      <c r="E33" s="27">
        <f>SUM(E31:E32)</f>
        <v>40000</v>
      </c>
      <c r="F33" s="27">
        <f>SUM(F31:F31)</f>
        <v>0</v>
      </c>
      <c r="G33" s="27">
        <f>SUM(G31:G31)</f>
        <v>-170000</v>
      </c>
      <c r="H33" s="27">
        <f>SUM(H31:H31)</f>
        <v>-170000</v>
      </c>
      <c r="I33" s="27">
        <f>SUM(I31:I31)</f>
        <v>40000</v>
      </c>
    </row>
    <row r="34" spans="1:9" ht="12.75">
      <c r="A34" s="90" t="s">
        <v>20</v>
      </c>
      <c r="B34" s="91"/>
      <c r="C34" s="91"/>
      <c r="D34" s="92"/>
      <c r="E34" s="26">
        <f>SUM(E33,E30)</f>
        <v>97459</v>
      </c>
      <c r="F34" s="26">
        <f>SUM(F33)</f>
        <v>0</v>
      </c>
      <c r="G34" s="26">
        <f>SUM(G33)</f>
        <v>-170000</v>
      </c>
      <c r="H34" s="26">
        <f>SUM(H33)</f>
        <v>-170000</v>
      </c>
      <c r="I34" s="26">
        <f>SUM(I33,I30)</f>
        <v>140000</v>
      </c>
    </row>
    <row r="35" spans="1:9" ht="25.5">
      <c r="A35" s="36">
        <v>750</v>
      </c>
      <c r="B35" s="36">
        <v>75023</v>
      </c>
      <c r="C35" s="36">
        <v>6050</v>
      </c>
      <c r="D35" s="12" t="s">
        <v>124</v>
      </c>
      <c r="E35" s="24">
        <v>100000</v>
      </c>
      <c r="F35" s="26"/>
      <c r="G35" s="26"/>
      <c r="H35" s="26"/>
      <c r="I35" s="26"/>
    </row>
    <row r="36" spans="1:9" ht="18.75" customHeight="1">
      <c r="A36" s="104" t="s">
        <v>89</v>
      </c>
      <c r="B36" s="61"/>
      <c r="C36" s="61"/>
      <c r="D36" s="62"/>
      <c r="E36" s="27">
        <f>SUM(E35)</f>
        <v>100000</v>
      </c>
      <c r="F36" s="26"/>
      <c r="G36" s="26"/>
      <c r="H36" s="26"/>
      <c r="I36" s="26"/>
    </row>
    <row r="37" spans="1:9" ht="27" customHeight="1">
      <c r="A37" s="58"/>
      <c r="B37" s="30">
        <v>75095</v>
      </c>
      <c r="C37" s="30">
        <v>4300</v>
      </c>
      <c r="D37" s="29" t="s">
        <v>149</v>
      </c>
      <c r="E37" s="24">
        <v>14454</v>
      </c>
      <c r="F37" s="26"/>
      <c r="G37" s="26"/>
      <c r="H37" s="26"/>
      <c r="I37" s="26"/>
    </row>
    <row r="38" spans="1:9" ht="18.75" customHeight="1">
      <c r="A38" s="104" t="s">
        <v>148</v>
      </c>
      <c r="B38" s="61"/>
      <c r="C38" s="61"/>
      <c r="D38" s="62"/>
      <c r="E38" s="27">
        <f>SUM(E37)</f>
        <v>14454</v>
      </c>
      <c r="F38" s="26"/>
      <c r="G38" s="26"/>
      <c r="H38" s="26"/>
      <c r="I38" s="26"/>
    </row>
    <row r="39" spans="1:9" ht="12.75">
      <c r="A39" s="21" t="s">
        <v>47</v>
      </c>
      <c r="B39" s="22"/>
      <c r="C39" s="22"/>
      <c r="D39" s="23"/>
      <c r="E39" s="26">
        <f>SUM(E38,E36)</f>
        <v>114454</v>
      </c>
      <c r="F39" s="26">
        <f>SUM(F36)</f>
        <v>0</v>
      </c>
      <c r="G39" s="26">
        <f>SUM(G36)</f>
        <v>0</v>
      </c>
      <c r="H39" s="26">
        <f>SUM(H36)</f>
        <v>0</v>
      </c>
      <c r="I39" s="26">
        <f>SUM(I36)</f>
        <v>0</v>
      </c>
    </row>
    <row r="40" spans="1:9" ht="25.5">
      <c r="A40" s="36">
        <v>754</v>
      </c>
      <c r="B40" s="36">
        <v>75412</v>
      </c>
      <c r="C40" s="36">
        <v>6060</v>
      </c>
      <c r="D40" s="29" t="s">
        <v>131</v>
      </c>
      <c r="E40" s="26"/>
      <c r="F40" s="26"/>
      <c r="G40" s="26"/>
      <c r="H40" s="26"/>
      <c r="I40" s="24">
        <v>100000</v>
      </c>
    </row>
    <row r="41" spans="1:9" ht="13.5">
      <c r="A41" s="65" t="s">
        <v>90</v>
      </c>
      <c r="B41" s="61"/>
      <c r="C41" s="61"/>
      <c r="D41" s="62"/>
      <c r="E41" s="26"/>
      <c r="F41" s="26"/>
      <c r="G41" s="26"/>
      <c r="H41" s="26"/>
      <c r="I41" s="27">
        <f>SUM(I40)</f>
        <v>100000</v>
      </c>
    </row>
    <row r="42" spans="1:9" ht="24.75" customHeight="1">
      <c r="A42" s="79" t="s">
        <v>122</v>
      </c>
      <c r="B42" s="80"/>
      <c r="C42" s="80"/>
      <c r="D42" s="80"/>
      <c r="E42" s="80"/>
      <c r="F42" s="80"/>
      <c r="G42" s="80"/>
      <c r="H42" s="80"/>
      <c r="I42" s="81"/>
    </row>
    <row r="43" spans="1:9" ht="13.5">
      <c r="A43" s="47"/>
      <c r="B43" s="37">
        <v>75416</v>
      </c>
      <c r="C43" s="37">
        <v>3020</v>
      </c>
      <c r="D43" s="55" t="s">
        <v>102</v>
      </c>
      <c r="E43" s="26"/>
      <c r="F43" s="26"/>
      <c r="G43" s="26"/>
      <c r="H43" s="26"/>
      <c r="I43" s="24">
        <v>7000</v>
      </c>
    </row>
    <row r="44" spans="1:9" ht="13.5">
      <c r="A44" s="47"/>
      <c r="B44" s="37"/>
      <c r="C44" s="37">
        <v>4010</v>
      </c>
      <c r="D44" s="55" t="s">
        <v>103</v>
      </c>
      <c r="E44" s="26"/>
      <c r="F44" s="26"/>
      <c r="G44" s="26"/>
      <c r="H44" s="26"/>
      <c r="I44" s="24">
        <v>265000</v>
      </c>
    </row>
    <row r="45" spans="1:9" ht="13.5">
      <c r="A45" s="47"/>
      <c r="B45" s="37"/>
      <c r="C45" s="37">
        <v>4110</v>
      </c>
      <c r="D45" s="55" t="s">
        <v>104</v>
      </c>
      <c r="E45" s="26"/>
      <c r="F45" s="26"/>
      <c r="G45" s="26"/>
      <c r="H45" s="26"/>
      <c r="I45" s="24">
        <v>48200</v>
      </c>
    </row>
    <row r="46" spans="1:9" ht="13.5">
      <c r="A46" s="47"/>
      <c r="B46" s="37"/>
      <c r="C46" s="37">
        <v>4120</v>
      </c>
      <c r="D46" s="55" t="s">
        <v>105</v>
      </c>
      <c r="E46" s="26"/>
      <c r="F46" s="26"/>
      <c r="G46" s="26"/>
      <c r="H46" s="26"/>
      <c r="I46" s="24">
        <v>6500</v>
      </c>
    </row>
    <row r="47" spans="1:9" ht="13.5">
      <c r="A47" s="47"/>
      <c r="B47" s="37"/>
      <c r="C47" s="37">
        <v>4140</v>
      </c>
      <c r="D47" s="55" t="s">
        <v>106</v>
      </c>
      <c r="E47" s="26"/>
      <c r="F47" s="26"/>
      <c r="G47" s="26"/>
      <c r="H47" s="26"/>
      <c r="I47" s="24">
        <v>2900</v>
      </c>
    </row>
    <row r="48" spans="1:9" ht="13.5">
      <c r="A48" s="47"/>
      <c r="B48" s="37"/>
      <c r="C48" s="37">
        <v>4210</v>
      </c>
      <c r="D48" s="55" t="s">
        <v>107</v>
      </c>
      <c r="E48" s="26"/>
      <c r="F48" s="26"/>
      <c r="G48" s="26"/>
      <c r="H48" s="26"/>
      <c r="I48" s="24">
        <v>50000</v>
      </c>
    </row>
    <row r="49" spans="1:9" ht="13.5">
      <c r="A49" s="47"/>
      <c r="B49" s="37"/>
      <c r="C49" s="37">
        <v>4250</v>
      </c>
      <c r="D49" s="55" t="s">
        <v>108</v>
      </c>
      <c r="E49" s="26"/>
      <c r="F49" s="26"/>
      <c r="G49" s="26"/>
      <c r="H49" s="26"/>
      <c r="I49" s="24">
        <v>14000</v>
      </c>
    </row>
    <row r="50" spans="1:9" ht="13.5">
      <c r="A50" s="47"/>
      <c r="B50" s="37"/>
      <c r="C50" s="37">
        <v>4280</v>
      </c>
      <c r="D50" s="55" t="s">
        <v>109</v>
      </c>
      <c r="E50" s="26"/>
      <c r="F50" s="26"/>
      <c r="G50" s="26"/>
      <c r="H50" s="26"/>
      <c r="I50" s="24">
        <v>1500</v>
      </c>
    </row>
    <row r="51" spans="1:9" ht="13.5">
      <c r="A51" s="47"/>
      <c r="B51" s="37"/>
      <c r="C51" s="37">
        <v>4300</v>
      </c>
      <c r="D51" s="55" t="s">
        <v>110</v>
      </c>
      <c r="E51" s="26"/>
      <c r="F51" s="26"/>
      <c r="G51" s="26"/>
      <c r="H51" s="26"/>
      <c r="I51" s="24">
        <v>6000</v>
      </c>
    </row>
    <row r="52" spans="1:9" ht="26.25">
      <c r="A52" s="47"/>
      <c r="B52" s="37"/>
      <c r="C52" s="37">
        <v>4360</v>
      </c>
      <c r="D52" s="56" t="s">
        <v>111</v>
      </c>
      <c r="E52" s="26"/>
      <c r="F52" s="26"/>
      <c r="G52" s="26"/>
      <c r="H52" s="26"/>
      <c r="I52" s="24">
        <v>3000</v>
      </c>
    </row>
    <row r="53" spans="1:9" ht="26.25">
      <c r="A53" s="47"/>
      <c r="B53" s="37"/>
      <c r="C53" s="37">
        <v>4370</v>
      </c>
      <c r="D53" s="56" t="s">
        <v>112</v>
      </c>
      <c r="E53" s="26"/>
      <c r="F53" s="26"/>
      <c r="G53" s="26"/>
      <c r="H53" s="26"/>
      <c r="I53" s="24">
        <v>3500</v>
      </c>
    </row>
    <row r="54" spans="1:9" ht="13.5">
      <c r="A54" s="47"/>
      <c r="B54" s="37"/>
      <c r="C54" s="37">
        <v>4410</v>
      </c>
      <c r="D54" s="55" t="s">
        <v>113</v>
      </c>
      <c r="E54" s="26"/>
      <c r="F54" s="26"/>
      <c r="G54" s="26"/>
      <c r="H54" s="26"/>
      <c r="I54" s="24">
        <v>800</v>
      </c>
    </row>
    <row r="55" spans="1:9" ht="13.5">
      <c r="A55" s="47"/>
      <c r="B55" s="37"/>
      <c r="C55" s="37">
        <v>4430</v>
      </c>
      <c r="D55" s="55" t="s">
        <v>114</v>
      </c>
      <c r="E55" s="26"/>
      <c r="F55" s="26"/>
      <c r="G55" s="26"/>
      <c r="H55" s="26"/>
      <c r="I55" s="24">
        <v>4000</v>
      </c>
    </row>
    <row r="56" spans="1:9" ht="13.5">
      <c r="A56" s="47"/>
      <c r="B56" s="37"/>
      <c r="C56" s="37">
        <v>4440</v>
      </c>
      <c r="D56" s="55" t="s">
        <v>115</v>
      </c>
      <c r="E56" s="26"/>
      <c r="F56" s="26"/>
      <c r="G56" s="26"/>
      <c r="H56" s="26"/>
      <c r="I56" s="24">
        <v>6700</v>
      </c>
    </row>
    <row r="57" spans="1:9" ht="26.25">
      <c r="A57" s="47"/>
      <c r="B57" s="37"/>
      <c r="C57" s="37">
        <v>4700</v>
      </c>
      <c r="D57" s="56" t="s">
        <v>116</v>
      </c>
      <c r="E57" s="26"/>
      <c r="F57" s="26"/>
      <c r="G57" s="26"/>
      <c r="H57" s="26"/>
      <c r="I57" s="24">
        <v>15000</v>
      </c>
    </row>
    <row r="58" spans="1:9" ht="25.5">
      <c r="A58" s="19"/>
      <c r="B58" s="19"/>
      <c r="C58" s="42">
        <v>6060</v>
      </c>
      <c r="D58" s="14" t="s">
        <v>125</v>
      </c>
      <c r="E58" s="26"/>
      <c r="F58" s="26"/>
      <c r="G58" s="26"/>
      <c r="H58" s="26"/>
      <c r="I58" s="24">
        <v>110000</v>
      </c>
    </row>
    <row r="59" spans="1:9" ht="13.5">
      <c r="A59" s="65" t="s">
        <v>91</v>
      </c>
      <c r="B59" s="71"/>
      <c r="C59" s="71"/>
      <c r="D59" s="72"/>
      <c r="E59" s="26">
        <f>SUM(E43:E58)</f>
        <v>0</v>
      </c>
      <c r="F59" s="26">
        <f>SUM(F43:F58)</f>
        <v>0</v>
      </c>
      <c r="G59" s="26">
        <f>SUM(G43:G58)</f>
        <v>0</v>
      </c>
      <c r="H59" s="26">
        <f>SUM(H43:H58)</f>
        <v>0</v>
      </c>
      <c r="I59" s="27">
        <f>SUM(I43:I58)</f>
        <v>544100</v>
      </c>
    </row>
    <row r="60" spans="1:9" ht="15.75" customHeight="1">
      <c r="A60" s="79" t="s">
        <v>123</v>
      </c>
      <c r="B60" s="80"/>
      <c r="C60" s="80"/>
      <c r="D60" s="80"/>
      <c r="E60" s="80"/>
      <c r="F60" s="80"/>
      <c r="G60" s="80"/>
      <c r="H60" s="80"/>
      <c r="I60" s="81"/>
    </row>
    <row r="61" spans="1:9" ht="16.5" customHeight="1">
      <c r="A61" s="95" t="s">
        <v>92</v>
      </c>
      <c r="B61" s="96"/>
      <c r="C61" s="96"/>
      <c r="D61" s="96"/>
      <c r="E61" s="26">
        <f>SUM(E41+E59)</f>
        <v>0</v>
      </c>
      <c r="F61" s="26">
        <f>SUM(F41+F59)</f>
        <v>0</v>
      </c>
      <c r="G61" s="26">
        <f>SUM(G41+G59)</f>
        <v>0</v>
      </c>
      <c r="H61" s="26">
        <f>SUM(H41+H59)</f>
        <v>0</v>
      </c>
      <c r="I61" s="26">
        <f>SUM(I41+I59)</f>
        <v>644100</v>
      </c>
    </row>
    <row r="62" spans="1:9" ht="64.5" customHeight="1">
      <c r="A62" s="36">
        <v>758</v>
      </c>
      <c r="B62" s="36">
        <v>75818</v>
      </c>
      <c r="C62" s="36">
        <v>4810</v>
      </c>
      <c r="D62" s="35" t="s">
        <v>101</v>
      </c>
      <c r="E62" s="24"/>
      <c r="F62" s="24"/>
      <c r="G62" s="24"/>
      <c r="H62" s="24"/>
      <c r="I62" s="53">
        <v>325245</v>
      </c>
    </row>
    <row r="63" spans="1:9" ht="15" customHeight="1">
      <c r="A63" s="65" t="s">
        <v>45</v>
      </c>
      <c r="B63" s="71"/>
      <c r="C63" s="71"/>
      <c r="D63" s="72"/>
      <c r="E63" s="27">
        <f>SUM(E62)</f>
        <v>0</v>
      </c>
      <c r="F63" s="27">
        <f aca="true" t="shared" si="0" ref="F63:I64">SUM(F62)</f>
        <v>0</v>
      </c>
      <c r="G63" s="27">
        <f t="shared" si="0"/>
        <v>0</v>
      </c>
      <c r="H63" s="27">
        <f t="shared" si="0"/>
        <v>0</v>
      </c>
      <c r="I63" s="27">
        <f t="shared" si="0"/>
        <v>325245</v>
      </c>
    </row>
    <row r="64" spans="1:9" ht="15.75" customHeight="1">
      <c r="A64" s="21" t="s">
        <v>46</v>
      </c>
      <c r="B64" s="22"/>
      <c r="C64" s="22"/>
      <c r="D64" s="23"/>
      <c r="E64" s="26">
        <f>SUM(E63)</f>
        <v>0</v>
      </c>
      <c r="F64" s="26">
        <f t="shared" si="0"/>
        <v>0</v>
      </c>
      <c r="G64" s="26">
        <f t="shared" si="0"/>
        <v>0</v>
      </c>
      <c r="H64" s="26">
        <f t="shared" si="0"/>
        <v>0</v>
      </c>
      <c r="I64" s="26">
        <f t="shared" si="0"/>
        <v>325245</v>
      </c>
    </row>
    <row r="65" spans="1:9" ht="14.25" customHeight="1">
      <c r="A65" s="11">
        <v>757</v>
      </c>
      <c r="B65" s="11">
        <v>75702</v>
      </c>
      <c r="C65" s="11">
        <v>8070</v>
      </c>
      <c r="D65" s="29" t="s">
        <v>99</v>
      </c>
      <c r="E65" s="43"/>
      <c r="F65" s="26"/>
      <c r="G65" s="26"/>
      <c r="H65" s="26"/>
      <c r="I65" s="24">
        <v>532688</v>
      </c>
    </row>
    <row r="66" spans="1:9" ht="15.75" customHeight="1">
      <c r="A66" s="65" t="s">
        <v>96</v>
      </c>
      <c r="B66" s="71"/>
      <c r="C66" s="71"/>
      <c r="D66" s="72"/>
      <c r="E66" s="26"/>
      <c r="F66" s="26"/>
      <c r="G66" s="26"/>
      <c r="H66" s="26"/>
      <c r="I66" s="27">
        <f>SUM(I65)</f>
        <v>532688</v>
      </c>
    </row>
    <row r="67" spans="1:9" ht="15.75" customHeight="1">
      <c r="A67" s="95" t="s">
        <v>95</v>
      </c>
      <c r="B67" s="96"/>
      <c r="C67" s="96"/>
      <c r="D67" s="96"/>
      <c r="E67" s="26"/>
      <c r="F67" s="26"/>
      <c r="G67" s="26"/>
      <c r="H67" s="26"/>
      <c r="I67" s="26">
        <f>SUM(I66)</f>
        <v>532688</v>
      </c>
    </row>
    <row r="68" spans="1:9" ht="15.75" customHeight="1">
      <c r="A68" s="79" t="s">
        <v>132</v>
      </c>
      <c r="B68" s="80"/>
      <c r="C68" s="80"/>
      <c r="D68" s="80"/>
      <c r="E68" s="80"/>
      <c r="F68" s="80"/>
      <c r="G68" s="80"/>
      <c r="H68" s="80"/>
      <c r="I68" s="81"/>
    </row>
    <row r="69" spans="1:9" ht="15.75" customHeight="1">
      <c r="A69" s="36">
        <v>801</v>
      </c>
      <c r="B69" s="36">
        <v>80101</v>
      </c>
      <c r="C69" s="42">
        <v>3020</v>
      </c>
      <c r="D69" s="29" t="s">
        <v>52</v>
      </c>
      <c r="E69" s="24">
        <v>2000</v>
      </c>
      <c r="F69" s="26"/>
      <c r="G69" s="26"/>
      <c r="H69" s="26"/>
      <c r="I69" s="26"/>
    </row>
    <row r="70" spans="1:9" ht="15.75" customHeight="1">
      <c r="A70" s="39"/>
      <c r="B70" s="39"/>
      <c r="C70" s="42">
        <v>4010</v>
      </c>
      <c r="D70" s="29" t="s">
        <v>58</v>
      </c>
      <c r="E70" s="24"/>
      <c r="F70" s="26"/>
      <c r="G70" s="26"/>
      <c r="H70" s="26"/>
      <c r="I70" s="24">
        <v>140000</v>
      </c>
    </row>
    <row r="71" spans="1:9" ht="15.75" customHeight="1">
      <c r="A71" s="39"/>
      <c r="B71" s="39"/>
      <c r="C71" s="42">
        <v>4110</v>
      </c>
      <c r="D71" s="29" t="s">
        <v>59</v>
      </c>
      <c r="E71" s="24"/>
      <c r="F71" s="26"/>
      <c r="G71" s="26"/>
      <c r="H71" s="26"/>
      <c r="I71" s="24">
        <v>23500</v>
      </c>
    </row>
    <row r="72" spans="1:9" ht="15.75" customHeight="1">
      <c r="A72" s="39"/>
      <c r="B72" s="39"/>
      <c r="C72" s="42">
        <v>4120</v>
      </c>
      <c r="D72" s="29" t="s">
        <v>60</v>
      </c>
      <c r="E72" s="24"/>
      <c r="F72" s="26"/>
      <c r="G72" s="26"/>
      <c r="H72" s="26"/>
      <c r="I72" s="24">
        <v>3300</v>
      </c>
    </row>
    <row r="73" spans="1:9" ht="15.75" customHeight="1">
      <c r="A73" s="39"/>
      <c r="B73" s="39"/>
      <c r="C73" s="42">
        <v>4210</v>
      </c>
      <c r="D73" s="29" t="s">
        <v>61</v>
      </c>
      <c r="E73" s="24"/>
      <c r="F73" s="26"/>
      <c r="G73" s="26"/>
      <c r="H73" s="26"/>
      <c r="I73" s="24">
        <v>1900</v>
      </c>
    </row>
    <row r="74" spans="1:9" ht="15.75" customHeight="1">
      <c r="A74" s="39"/>
      <c r="B74" s="39"/>
      <c r="C74" s="37">
        <v>4270</v>
      </c>
      <c r="D74" s="35" t="s">
        <v>38</v>
      </c>
      <c r="E74" s="24"/>
      <c r="F74" s="26"/>
      <c r="G74" s="26"/>
      <c r="H74" s="26"/>
      <c r="I74" s="24">
        <v>260000</v>
      </c>
    </row>
    <row r="75" spans="1:9" ht="15.75" customHeight="1">
      <c r="A75" s="39"/>
      <c r="B75" s="39"/>
      <c r="C75" s="42">
        <v>4440</v>
      </c>
      <c r="D75" s="29" t="s">
        <v>62</v>
      </c>
      <c r="E75" s="24"/>
      <c r="F75" s="26"/>
      <c r="G75" s="26"/>
      <c r="H75" s="26"/>
      <c r="I75" s="24">
        <v>11085</v>
      </c>
    </row>
    <row r="76" spans="1:9" ht="16.5" customHeight="1">
      <c r="A76" s="36"/>
      <c r="B76" s="36"/>
      <c r="C76" s="42">
        <v>6060</v>
      </c>
      <c r="D76" s="29" t="s">
        <v>63</v>
      </c>
      <c r="E76" s="24">
        <v>1900</v>
      </c>
      <c r="F76" s="24"/>
      <c r="G76" s="24"/>
      <c r="H76" s="24"/>
      <c r="I76" s="24"/>
    </row>
    <row r="77" spans="1:9" ht="27.75" customHeight="1">
      <c r="A77" s="36"/>
      <c r="B77" s="36"/>
      <c r="C77" s="42">
        <v>6050</v>
      </c>
      <c r="D77" s="12" t="s">
        <v>128</v>
      </c>
      <c r="E77" s="24"/>
      <c r="F77" s="24"/>
      <c r="G77" s="24"/>
      <c r="H77" s="24"/>
      <c r="I77" s="24">
        <v>150000</v>
      </c>
    </row>
    <row r="78" spans="1:9" ht="18.75" customHeight="1">
      <c r="A78" s="65" t="s">
        <v>44</v>
      </c>
      <c r="B78" s="71"/>
      <c r="C78" s="71"/>
      <c r="D78" s="72"/>
      <c r="E78" s="27">
        <f>SUM(E69:E77)</f>
        <v>3900</v>
      </c>
      <c r="F78" s="27">
        <f>SUM(F69:F76)</f>
        <v>0</v>
      </c>
      <c r="G78" s="27">
        <f>SUM(G69:G76)</f>
        <v>0</v>
      </c>
      <c r="H78" s="27">
        <f>SUM(H69:H76)</f>
        <v>0</v>
      </c>
      <c r="I78" s="27">
        <f>SUM(I69:I77)</f>
        <v>589785</v>
      </c>
    </row>
    <row r="79" spans="1:9" ht="29.25" customHeight="1">
      <c r="A79" s="47"/>
      <c r="B79" s="30">
        <v>80103</v>
      </c>
      <c r="C79" s="45">
        <v>2310</v>
      </c>
      <c r="D79" s="46" t="s">
        <v>23</v>
      </c>
      <c r="E79" s="24">
        <v>740</v>
      </c>
      <c r="F79" s="24"/>
      <c r="G79" s="24"/>
      <c r="H79" s="24"/>
      <c r="I79" s="24"/>
    </row>
    <row r="80" spans="1:9" ht="18.75" customHeight="1">
      <c r="A80" s="47"/>
      <c r="B80" s="37"/>
      <c r="C80" s="42">
        <v>3020</v>
      </c>
      <c r="D80" s="29" t="s">
        <v>52</v>
      </c>
      <c r="E80" s="24"/>
      <c r="F80" s="24"/>
      <c r="G80" s="24"/>
      <c r="H80" s="24"/>
      <c r="I80" s="24">
        <v>1200</v>
      </c>
    </row>
    <row r="81" spans="1:9" ht="18.75" customHeight="1">
      <c r="A81" s="47"/>
      <c r="B81" s="37"/>
      <c r="C81" s="42">
        <v>4010</v>
      </c>
      <c r="D81" s="29" t="s">
        <v>58</v>
      </c>
      <c r="E81" s="24"/>
      <c r="F81" s="24"/>
      <c r="G81" s="24"/>
      <c r="H81" s="24"/>
      <c r="I81" s="24">
        <v>25000</v>
      </c>
    </row>
    <row r="82" spans="1:9" ht="18.75" customHeight="1">
      <c r="A82" s="47"/>
      <c r="B82" s="37"/>
      <c r="C82" s="42">
        <v>4110</v>
      </c>
      <c r="D82" s="29" t="s">
        <v>59</v>
      </c>
      <c r="E82" s="24"/>
      <c r="F82" s="24"/>
      <c r="G82" s="24"/>
      <c r="H82" s="24"/>
      <c r="I82" s="24">
        <v>4200</v>
      </c>
    </row>
    <row r="83" spans="1:9" ht="18.75" customHeight="1">
      <c r="A83" s="47"/>
      <c r="B83" s="37"/>
      <c r="C83" s="42">
        <v>4120</v>
      </c>
      <c r="D83" s="29" t="s">
        <v>60</v>
      </c>
      <c r="E83" s="24"/>
      <c r="F83" s="24"/>
      <c r="G83" s="24"/>
      <c r="H83" s="24"/>
      <c r="I83" s="24">
        <v>650</v>
      </c>
    </row>
    <row r="84" spans="1:9" ht="18.75" customHeight="1">
      <c r="A84" s="47"/>
      <c r="B84" s="37"/>
      <c r="C84" s="42">
        <v>4440</v>
      </c>
      <c r="D84" s="29" t="s">
        <v>62</v>
      </c>
      <c r="E84" s="24"/>
      <c r="F84" s="24"/>
      <c r="G84" s="24"/>
      <c r="H84" s="24"/>
      <c r="I84" s="24">
        <v>1228</v>
      </c>
    </row>
    <row r="85" spans="1:9" ht="17.25" customHeight="1">
      <c r="A85" s="65" t="s">
        <v>64</v>
      </c>
      <c r="B85" s="71"/>
      <c r="C85" s="71"/>
      <c r="D85" s="72"/>
      <c r="E85" s="27">
        <f>SUM(E79:E84)</f>
        <v>740</v>
      </c>
      <c r="F85" s="24"/>
      <c r="G85" s="24"/>
      <c r="H85" s="24"/>
      <c r="I85" s="27">
        <f>SUM(I79:I84)</f>
        <v>32278</v>
      </c>
    </row>
    <row r="86" spans="1:9" ht="25.5">
      <c r="A86" s="13"/>
      <c r="B86" s="44">
        <v>80104</v>
      </c>
      <c r="C86" s="45">
        <v>2310</v>
      </c>
      <c r="D86" s="46" t="s">
        <v>23</v>
      </c>
      <c r="E86" s="24">
        <v>44000</v>
      </c>
      <c r="F86" s="24"/>
      <c r="G86" s="24"/>
      <c r="H86" s="24"/>
      <c r="I86" s="24">
        <v>119500</v>
      </c>
    </row>
    <row r="87" spans="1:9" ht="25.5">
      <c r="A87" s="19"/>
      <c r="B87" s="19"/>
      <c r="C87" s="30">
        <v>2540</v>
      </c>
      <c r="D87" s="29" t="s">
        <v>24</v>
      </c>
      <c r="E87" s="24">
        <v>12050</v>
      </c>
      <c r="F87" s="24"/>
      <c r="G87" s="24"/>
      <c r="H87" s="24"/>
      <c r="I87" s="24">
        <v>180100</v>
      </c>
    </row>
    <row r="88" spans="1:9" ht="17.25" customHeight="1">
      <c r="A88" s="65" t="s">
        <v>25</v>
      </c>
      <c r="B88" s="71"/>
      <c r="C88" s="71"/>
      <c r="D88" s="72"/>
      <c r="E88" s="27">
        <f>SUM(E86:E87)</f>
        <v>56050</v>
      </c>
      <c r="F88" s="27">
        <f>SUM(F86)</f>
        <v>0</v>
      </c>
      <c r="G88" s="27">
        <f>SUM(G86)</f>
        <v>0</v>
      </c>
      <c r="H88" s="27">
        <f>SUM(H86)</f>
        <v>0</v>
      </c>
      <c r="I88" s="27">
        <f>SUM(I86:I87)</f>
        <v>299600</v>
      </c>
    </row>
    <row r="89" spans="1:9" ht="17.25" customHeight="1">
      <c r="A89" s="47"/>
      <c r="B89" s="30">
        <v>80104</v>
      </c>
      <c r="C89" s="30">
        <v>4010</v>
      </c>
      <c r="D89" s="29" t="s">
        <v>58</v>
      </c>
      <c r="E89" s="26"/>
      <c r="F89" s="26"/>
      <c r="G89" s="26"/>
      <c r="H89" s="26"/>
      <c r="I89" s="24">
        <v>35000</v>
      </c>
    </row>
    <row r="90" spans="1:9" ht="17.25" customHeight="1">
      <c r="A90" s="47"/>
      <c r="B90" s="30"/>
      <c r="C90" s="42">
        <v>4110</v>
      </c>
      <c r="D90" s="29" t="s">
        <v>59</v>
      </c>
      <c r="E90" s="26"/>
      <c r="F90" s="26"/>
      <c r="G90" s="26"/>
      <c r="H90" s="26"/>
      <c r="I90" s="24">
        <v>17000</v>
      </c>
    </row>
    <row r="91" spans="1:9" ht="17.25" customHeight="1">
      <c r="A91" s="47"/>
      <c r="B91" s="30"/>
      <c r="C91" s="42">
        <v>4120</v>
      </c>
      <c r="D91" s="29" t="s">
        <v>60</v>
      </c>
      <c r="E91" s="26"/>
      <c r="F91" s="26"/>
      <c r="G91" s="26"/>
      <c r="H91" s="26"/>
      <c r="I91" s="24">
        <v>2200</v>
      </c>
    </row>
    <row r="92" spans="1:9" ht="17.25" customHeight="1">
      <c r="A92" s="47"/>
      <c r="B92" s="30"/>
      <c r="C92" s="42">
        <v>4440</v>
      </c>
      <c r="D92" s="29" t="s">
        <v>62</v>
      </c>
      <c r="E92" s="26"/>
      <c r="F92" s="26"/>
      <c r="G92" s="26"/>
      <c r="H92" s="26"/>
      <c r="I92" s="24">
        <v>3627</v>
      </c>
    </row>
    <row r="93" spans="1:9" ht="27.75" customHeight="1">
      <c r="A93" s="47"/>
      <c r="B93" s="30"/>
      <c r="C93" s="42">
        <v>6050</v>
      </c>
      <c r="D93" s="12" t="s">
        <v>124</v>
      </c>
      <c r="E93" s="24">
        <v>100000</v>
      </c>
      <c r="F93" s="26"/>
      <c r="G93" s="26"/>
      <c r="H93" s="26"/>
      <c r="I93" s="24">
        <v>140000</v>
      </c>
    </row>
    <row r="94" spans="1:9" ht="14.25" customHeight="1">
      <c r="A94" s="65" t="s">
        <v>65</v>
      </c>
      <c r="B94" s="71"/>
      <c r="C94" s="71"/>
      <c r="D94" s="72"/>
      <c r="E94" s="27">
        <f>SUM(E89:E93)</f>
        <v>100000</v>
      </c>
      <c r="F94" s="27">
        <f>SUM(F89:F93)</f>
        <v>0</v>
      </c>
      <c r="G94" s="27">
        <f>SUM(G89:G93)</f>
        <v>0</v>
      </c>
      <c r="H94" s="27">
        <f>SUM(H89:H93)</f>
        <v>0</v>
      </c>
      <c r="I94" s="27">
        <f>SUM(I89:I93)</f>
        <v>197827</v>
      </c>
    </row>
    <row r="95" spans="1:9" ht="14.25" customHeight="1">
      <c r="A95" s="47"/>
      <c r="B95" s="30">
        <v>80110</v>
      </c>
      <c r="C95" s="42">
        <v>3020</v>
      </c>
      <c r="D95" s="29" t="s">
        <v>52</v>
      </c>
      <c r="E95" s="24">
        <v>2000</v>
      </c>
      <c r="F95" s="24"/>
      <c r="G95" s="24"/>
      <c r="H95" s="24"/>
      <c r="I95" s="24"/>
    </row>
    <row r="96" spans="1:9" ht="14.25" customHeight="1">
      <c r="A96" s="47"/>
      <c r="B96" s="30"/>
      <c r="C96" s="30">
        <v>4010</v>
      </c>
      <c r="D96" s="29" t="s">
        <v>58</v>
      </c>
      <c r="E96" s="24"/>
      <c r="F96" s="24"/>
      <c r="G96" s="24"/>
      <c r="H96" s="24"/>
      <c r="I96" s="24">
        <v>95000</v>
      </c>
    </row>
    <row r="97" spans="1:9" ht="14.25" customHeight="1">
      <c r="A97" s="47"/>
      <c r="B97" s="30"/>
      <c r="C97" s="42">
        <v>4110</v>
      </c>
      <c r="D97" s="29" t="s">
        <v>59</v>
      </c>
      <c r="E97" s="24"/>
      <c r="F97" s="24"/>
      <c r="G97" s="24"/>
      <c r="H97" s="24"/>
      <c r="I97" s="24">
        <v>36000</v>
      </c>
    </row>
    <row r="98" spans="1:9" ht="14.25" customHeight="1">
      <c r="A98" s="47"/>
      <c r="B98" s="30"/>
      <c r="C98" s="42">
        <v>4120</v>
      </c>
      <c r="D98" s="29" t="s">
        <v>60</v>
      </c>
      <c r="E98" s="24"/>
      <c r="F98" s="24"/>
      <c r="G98" s="24"/>
      <c r="H98" s="24"/>
      <c r="I98" s="24">
        <v>3700</v>
      </c>
    </row>
    <row r="99" spans="1:9" ht="14.25" customHeight="1">
      <c r="A99" s="47"/>
      <c r="B99" s="30"/>
      <c r="C99" s="42">
        <v>4440</v>
      </c>
      <c r="D99" s="29" t="s">
        <v>62</v>
      </c>
      <c r="E99" s="24">
        <v>4665</v>
      </c>
      <c r="F99" s="24"/>
      <c r="G99" s="24"/>
      <c r="H99" s="24"/>
      <c r="I99" s="24"/>
    </row>
    <row r="100" spans="1:9" ht="14.25" customHeight="1">
      <c r="A100" s="65" t="s">
        <v>66</v>
      </c>
      <c r="B100" s="71"/>
      <c r="C100" s="71"/>
      <c r="D100" s="72"/>
      <c r="E100" s="27">
        <f>SUM(E95:E99)</f>
        <v>6665</v>
      </c>
      <c r="F100" s="27">
        <f>SUM(F95:F99)</f>
        <v>0</v>
      </c>
      <c r="G100" s="27">
        <f>SUM(G95:G99)</f>
        <v>0</v>
      </c>
      <c r="H100" s="27">
        <f>SUM(H95:H99)</f>
        <v>0</v>
      </c>
      <c r="I100" s="27">
        <f>SUM(I95:I99)</f>
        <v>134700</v>
      </c>
    </row>
    <row r="101" spans="1:9" ht="14.25" customHeight="1">
      <c r="A101" s="47"/>
      <c r="B101" s="37">
        <v>80120</v>
      </c>
      <c r="C101" s="30">
        <v>4010</v>
      </c>
      <c r="D101" s="29" t="s">
        <v>58</v>
      </c>
      <c r="E101" s="26"/>
      <c r="F101" s="26"/>
      <c r="G101" s="26"/>
      <c r="H101" s="26"/>
      <c r="I101" s="24">
        <v>30000</v>
      </c>
    </row>
    <row r="102" spans="1:9" ht="14.25" customHeight="1">
      <c r="A102" s="47"/>
      <c r="B102" s="37"/>
      <c r="C102" s="42">
        <v>4110</v>
      </c>
      <c r="D102" s="29" t="s">
        <v>59</v>
      </c>
      <c r="E102" s="26"/>
      <c r="F102" s="26"/>
      <c r="G102" s="26"/>
      <c r="H102" s="26"/>
      <c r="I102" s="24">
        <v>5000</v>
      </c>
    </row>
    <row r="103" spans="1:9" ht="14.25" customHeight="1">
      <c r="A103" s="47"/>
      <c r="B103" s="37"/>
      <c r="C103" s="42">
        <v>4120</v>
      </c>
      <c r="D103" s="29" t="s">
        <v>60</v>
      </c>
      <c r="E103" s="26"/>
      <c r="F103" s="26"/>
      <c r="G103" s="26"/>
      <c r="H103" s="26"/>
      <c r="I103" s="24">
        <v>1500</v>
      </c>
    </row>
    <row r="104" spans="1:9" ht="14.25" customHeight="1">
      <c r="A104" s="47"/>
      <c r="B104" s="37"/>
      <c r="C104" s="42">
        <v>4440</v>
      </c>
      <c r="D104" s="29" t="s">
        <v>62</v>
      </c>
      <c r="E104" s="26"/>
      <c r="F104" s="26"/>
      <c r="G104" s="26"/>
      <c r="H104" s="26"/>
      <c r="I104" s="24">
        <v>236</v>
      </c>
    </row>
    <row r="105" spans="1:9" ht="14.25" customHeight="1">
      <c r="A105" s="65" t="s">
        <v>67</v>
      </c>
      <c r="B105" s="71"/>
      <c r="C105" s="71"/>
      <c r="D105" s="72"/>
      <c r="E105" s="26"/>
      <c r="F105" s="26"/>
      <c r="G105" s="26"/>
      <c r="H105" s="26"/>
      <c r="I105" s="27">
        <f>SUM(I101:I104)</f>
        <v>36736</v>
      </c>
    </row>
    <row r="106" spans="1:9" ht="12.75">
      <c r="A106" s="21" t="s">
        <v>26</v>
      </c>
      <c r="B106" s="22"/>
      <c r="C106" s="22"/>
      <c r="D106" s="23"/>
      <c r="E106" s="26">
        <f>SUM(E78+E85+E88+E94+E100+E105)</f>
        <v>167355</v>
      </c>
      <c r="F106" s="26">
        <f>SUM(F78+F85+F88+F94+F100+F105)</f>
        <v>0</v>
      </c>
      <c r="G106" s="26">
        <f>SUM(G78+G85+G88+G94+G100+G105)</f>
        <v>0</v>
      </c>
      <c r="H106" s="26">
        <f>SUM(H78+H85+H88+H94+H100+H105)</f>
        <v>0</v>
      </c>
      <c r="I106" s="26">
        <f>SUM(I78+I85+I88+I94+I100+I105)</f>
        <v>1290926</v>
      </c>
    </row>
    <row r="107" spans="1:9" ht="41.25" customHeight="1">
      <c r="A107" s="73" t="s">
        <v>117</v>
      </c>
      <c r="B107" s="74"/>
      <c r="C107" s="74"/>
      <c r="D107" s="74"/>
      <c r="E107" s="74"/>
      <c r="F107" s="74"/>
      <c r="G107" s="74"/>
      <c r="H107" s="74"/>
      <c r="I107" s="75"/>
    </row>
    <row r="108" spans="1:9" ht="19.5" customHeight="1">
      <c r="A108" s="19">
        <v>803</v>
      </c>
      <c r="B108" s="19">
        <v>80309</v>
      </c>
      <c r="C108" s="19">
        <v>3210</v>
      </c>
      <c r="D108" s="19" t="s">
        <v>68</v>
      </c>
      <c r="E108" s="24"/>
      <c r="F108" s="24"/>
      <c r="G108" s="24"/>
      <c r="H108" s="24"/>
      <c r="I108" s="24">
        <v>6400</v>
      </c>
    </row>
    <row r="109" spans="1:9" ht="15" customHeight="1">
      <c r="A109" s="65" t="s">
        <v>69</v>
      </c>
      <c r="B109" s="71"/>
      <c r="C109" s="71"/>
      <c r="D109" s="72"/>
      <c r="E109" s="24"/>
      <c r="F109" s="24"/>
      <c r="G109" s="24"/>
      <c r="H109" s="24"/>
      <c r="I109" s="27">
        <f>SUM(I108)</f>
        <v>6400</v>
      </c>
    </row>
    <row r="110" spans="1:256" ht="16.5" customHeight="1">
      <c r="A110" s="21" t="s">
        <v>85</v>
      </c>
      <c r="B110" s="22"/>
      <c r="C110" s="22"/>
      <c r="D110" s="23"/>
      <c r="E110" s="26">
        <f>SUM(E109)</f>
        <v>0</v>
      </c>
      <c r="F110" s="26">
        <f>SUM(F91+F81)</f>
        <v>0</v>
      </c>
      <c r="G110" s="26">
        <f>SUM(G91+G81)</f>
        <v>0</v>
      </c>
      <c r="H110" s="26">
        <f>SUM(H91+H81)</f>
        <v>0</v>
      </c>
      <c r="I110" s="26">
        <f>SUM(I109)</f>
        <v>6400</v>
      </c>
      <c r="IV110" s="52">
        <f>SUM(E110:IU110)</f>
        <v>6400</v>
      </c>
    </row>
    <row r="111" spans="1:256" ht="19.5" customHeight="1">
      <c r="A111" s="73" t="s">
        <v>133</v>
      </c>
      <c r="B111" s="74"/>
      <c r="C111" s="74"/>
      <c r="D111" s="74"/>
      <c r="E111" s="74"/>
      <c r="F111" s="74"/>
      <c r="G111" s="74"/>
      <c r="H111" s="74"/>
      <c r="I111" s="75"/>
      <c r="IV111" s="52"/>
    </row>
    <row r="112" spans="1:9" ht="27" customHeight="1">
      <c r="A112" s="36">
        <v>852</v>
      </c>
      <c r="B112" s="36">
        <v>85202</v>
      </c>
      <c r="C112" s="30">
        <v>4330</v>
      </c>
      <c r="D112" s="29" t="s">
        <v>51</v>
      </c>
      <c r="E112" s="26"/>
      <c r="F112" s="26"/>
      <c r="G112" s="26"/>
      <c r="H112" s="26"/>
      <c r="I112" s="24">
        <v>15800</v>
      </c>
    </row>
    <row r="113" spans="1:9" ht="27" customHeight="1">
      <c r="A113" s="36"/>
      <c r="B113" s="36"/>
      <c r="C113" s="30">
        <v>6050</v>
      </c>
      <c r="D113" s="48" t="s">
        <v>124</v>
      </c>
      <c r="E113" s="26"/>
      <c r="F113" s="26"/>
      <c r="G113" s="26"/>
      <c r="H113" s="26"/>
      <c r="I113" s="24">
        <v>50000</v>
      </c>
    </row>
    <row r="114" spans="1:9" ht="13.5">
      <c r="A114" s="65" t="s">
        <v>50</v>
      </c>
      <c r="B114" s="71"/>
      <c r="C114" s="71"/>
      <c r="D114" s="72"/>
      <c r="E114" s="26"/>
      <c r="F114" s="26"/>
      <c r="G114" s="26"/>
      <c r="H114" s="26"/>
      <c r="I114" s="27">
        <f>SUM(I112:I113)</f>
        <v>65800</v>
      </c>
    </row>
    <row r="115" spans="1:9" ht="12.75">
      <c r="A115" s="39"/>
      <c r="B115" s="19">
        <v>85212</v>
      </c>
      <c r="C115" s="42">
        <v>3020</v>
      </c>
      <c r="D115" s="29" t="s">
        <v>52</v>
      </c>
      <c r="E115" s="26"/>
      <c r="F115" s="26"/>
      <c r="G115" s="26"/>
      <c r="H115" s="26"/>
      <c r="I115" s="24">
        <v>447</v>
      </c>
    </row>
    <row r="116" spans="1:9" ht="12.75">
      <c r="A116" s="39"/>
      <c r="B116" s="39"/>
      <c r="C116" s="42">
        <v>4040</v>
      </c>
      <c r="D116" s="29" t="s">
        <v>53</v>
      </c>
      <c r="E116" s="26"/>
      <c r="F116" s="26"/>
      <c r="G116" s="26"/>
      <c r="H116" s="26"/>
      <c r="I116" s="24">
        <v>381</v>
      </c>
    </row>
    <row r="117" spans="1:9" ht="12.75">
      <c r="A117" s="39"/>
      <c r="B117" s="39"/>
      <c r="C117" s="42">
        <v>4110</v>
      </c>
      <c r="D117" s="29" t="s">
        <v>59</v>
      </c>
      <c r="E117" s="26"/>
      <c r="F117" s="26"/>
      <c r="G117" s="26"/>
      <c r="H117" s="26"/>
      <c r="I117" s="24">
        <v>900</v>
      </c>
    </row>
    <row r="118" spans="1:9" ht="12.75">
      <c r="A118" s="39"/>
      <c r="B118" s="39"/>
      <c r="C118" s="42">
        <v>4120</v>
      </c>
      <c r="D118" s="29" t="s">
        <v>60</v>
      </c>
      <c r="E118" s="26"/>
      <c r="F118" s="26"/>
      <c r="G118" s="26"/>
      <c r="H118" s="26"/>
      <c r="I118" s="24">
        <v>174</v>
      </c>
    </row>
    <row r="119" spans="1:9" ht="12.75">
      <c r="A119" s="39"/>
      <c r="B119" s="39"/>
      <c r="C119" s="42">
        <v>4300</v>
      </c>
      <c r="D119" s="29" t="s">
        <v>75</v>
      </c>
      <c r="E119" s="26"/>
      <c r="F119" s="26"/>
      <c r="G119" s="26"/>
      <c r="H119" s="26"/>
      <c r="I119" s="24">
        <v>3200</v>
      </c>
    </row>
    <row r="120" spans="1:9" ht="25.5">
      <c r="A120" s="39"/>
      <c r="B120" s="39"/>
      <c r="C120" s="42">
        <v>4750</v>
      </c>
      <c r="D120" s="29" t="s">
        <v>76</v>
      </c>
      <c r="E120" s="26"/>
      <c r="F120" s="26"/>
      <c r="G120" s="26"/>
      <c r="H120" s="26"/>
      <c r="I120" s="24">
        <v>500</v>
      </c>
    </row>
    <row r="121" spans="1:9" ht="30" customHeight="1">
      <c r="A121" s="82" t="s">
        <v>54</v>
      </c>
      <c r="B121" s="83"/>
      <c r="C121" s="83"/>
      <c r="D121" s="84"/>
      <c r="E121" s="26"/>
      <c r="F121" s="26"/>
      <c r="G121" s="26"/>
      <c r="H121" s="26"/>
      <c r="I121" s="27">
        <f>SUM(I115:I120)</f>
        <v>5602</v>
      </c>
    </row>
    <row r="122" spans="1:9" ht="12.75" customHeight="1">
      <c r="A122" s="40"/>
      <c r="B122" s="41">
        <v>85215</v>
      </c>
      <c r="C122" s="30">
        <v>3110</v>
      </c>
      <c r="D122" s="29" t="s">
        <v>145</v>
      </c>
      <c r="E122" s="26"/>
      <c r="F122" s="26"/>
      <c r="G122" s="26"/>
      <c r="H122" s="26"/>
      <c r="I122" s="24">
        <v>4500</v>
      </c>
    </row>
    <row r="123" spans="1:9" ht="12.75" customHeight="1">
      <c r="A123" s="82" t="s">
        <v>55</v>
      </c>
      <c r="B123" s="83"/>
      <c r="C123" s="83"/>
      <c r="D123" s="84"/>
      <c r="E123" s="26"/>
      <c r="F123" s="26"/>
      <c r="G123" s="26"/>
      <c r="H123" s="26"/>
      <c r="I123" s="27">
        <f>SUM(I122)</f>
        <v>4500</v>
      </c>
    </row>
    <row r="124" spans="1:9" ht="15" customHeight="1">
      <c r="A124" s="19">
        <v>852</v>
      </c>
      <c r="B124" s="19">
        <v>85219</v>
      </c>
      <c r="C124" s="37">
        <v>4010</v>
      </c>
      <c r="D124" s="29" t="s">
        <v>39</v>
      </c>
      <c r="E124" s="24">
        <v>3390</v>
      </c>
      <c r="F124" s="26"/>
      <c r="G124" s="26"/>
      <c r="H124" s="26"/>
      <c r="I124" s="24">
        <v>20510</v>
      </c>
    </row>
    <row r="125" spans="1:9" ht="15" customHeight="1">
      <c r="A125" s="19"/>
      <c r="B125" s="19"/>
      <c r="C125" s="37">
        <v>4018</v>
      </c>
      <c r="D125" s="29" t="s">
        <v>39</v>
      </c>
      <c r="E125" s="24">
        <v>38898.31</v>
      </c>
      <c r="F125" s="26"/>
      <c r="G125" s="26"/>
      <c r="H125" s="26"/>
      <c r="I125" s="24"/>
    </row>
    <row r="126" spans="1:9" ht="15" customHeight="1">
      <c r="A126" s="19"/>
      <c r="B126" s="19"/>
      <c r="C126" s="37">
        <v>4019</v>
      </c>
      <c r="D126" s="29" t="s">
        <v>39</v>
      </c>
      <c r="E126" s="24">
        <v>2059.32</v>
      </c>
      <c r="F126" s="26"/>
      <c r="G126" s="26"/>
      <c r="H126" s="26"/>
      <c r="I126" s="24"/>
    </row>
    <row r="127" spans="1:9" ht="12.75" customHeight="1">
      <c r="A127" s="19"/>
      <c r="B127" s="19"/>
      <c r="C127" s="42">
        <v>4110</v>
      </c>
      <c r="D127" s="29" t="s">
        <v>59</v>
      </c>
      <c r="E127" s="24"/>
      <c r="F127" s="24"/>
      <c r="G127" s="24"/>
      <c r="H127" s="24"/>
      <c r="I127" s="24">
        <v>6100</v>
      </c>
    </row>
    <row r="128" spans="1:9" ht="12.75" customHeight="1">
      <c r="A128" s="19"/>
      <c r="B128" s="19"/>
      <c r="C128" s="42">
        <v>4118</v>
      </c>
      <c r="D128" s="29" t="s">
        <v>59</v>
      </c>
      <c r="E128" s="24">
        <v>6119.64</v>
      </c>
      <c r="F128" s="24"/>
      <c r="G128" s="24"/>
      <c r="H128" s="24"/>
      <c r="I128" s="24"/>
    </row>
    <row r="129" spans="1:9" ht="12.75" customHeight="1">
      <c r="A129" s="19"/>
      <c r="B129" s="19"/>
      <c r="C129" s="42">
        <v>4119</v>
      </c>
      <c r="D129" s="29" t="s">
        <v>59</v>
      </c>
      <c r="E129" s="24">
        <v>323.98</v>
      </c>
      <c r="F129" s="24"/>
      <c r="G129" s="24"/>
      <c r="H129" s="24"/>
      <c r="I129" s="24"/>
    </row>
    <row r="130" spans="1:9" ht="17.25" customHeight="1">
      <c r="A130" s="19"/>
      <c r="B130" s="19"/>
      <c r="C130" s="42">
        <v>4120</v>
      </c>
      <c r="D130" s="29" t="s">
        <v>60</v>
      </c>
      <c r="E130" s="24"/>
      <c r="F130" s="24"/>
      <c r="G130" s="24"/>
      <c r="H130" s="24"/>
      <c r="I130" s="24">
        <v>916</v>
      </c>
    </row>
    <row r="131" spans="1:9" ht="17.25" customHeight="1">
      <c r="A131" s="19"/>
      <c r="B131" s="19"/>
      <c r="C131" s="42">
        <v>4128</v>
      </c>
      <c r="D131" s="29" t="s">
        <v>60</v>
      </c>
      <c r="E131" s="24">
        <v>953.44</v>
      </c>
      <c r="F131" s="24"/>
      <c r="G131" s="24"/>
      <c r="H131" s="24"/>
      <c r="I131" s="24"/>
    </row>
    <row r="132" spans="1:9" ht="17.25" customHeight="1">
      <c r="A132" s="19"/>
      <c r="B132" s="19"/>
      <c r="C132" s="42">
        <v>4129</v>
      </c>
      <c r="D132" s="29" t="s">
        <v>60</v>
      </c>
      <c r="E132" s="24">
        <v>50.48</v>
      </c>
      <c r="F132" s="24"/>
      <c r="G132" s="24"/>
      <c r="H132" s="24"/>
      <c r="I132" s="24"/>
    </row>
    <row r="133" spans="1:9" ht="17.25" customHeight="1">
      <c r="A133" s="19"/>
      <c r="B133" s="19"/>
      <c r="C133" s="42">
        <v>4178</v>
      </c>
      <c r="D133" s="29" t="s">
        <v>33</v>
      </c>
      <c r="E133" s="24">
        <v>2125</v>
      </c>
      <c r="F133" s="24"/>
      <c r="G133" s="24"/>
      <c r="H133" s="24"/>
      <c r="I133" s="24"/>
    </row>
    <row r="134" spans="1:9" ht="17.25" customHeight="1">
      <c r="A134" s="19"/>
      <c r="B134" s="19"/>
      <c r="C134" s="42">
        <v>4179</v>
      </c>
      <c r="D134" s="29" t="s">
        <v>33</v>
      </c>
      <c r="E134" s="24">
        <v>112.5</v>
      </c>
      <c r="F134" s="24"/>
      <c r="G134" s="24"/>
      <c r="H134" s="24"/>
      <c r="I134" s="24"/>
    </row>
    <row r="135" spans="1:9" ht="17.25" customHeight="1">
      <c r="A135" s="19"/>
      <c r="B135" s="19"/>
      <c r="C135" s="30">
        <v>4308</v>
      </c>
      <c r="D135" s="29" t="s">
        <v>40</v>
      </c>
      <c r="E135" s="24">
        <v>37168.11</v>
      </c>
      <c r="F135" s="24"/>
      <c r="G135" s="24"/>
      <c r="H135" s="24"/>
      <c r="I135" s="24"/>
    </row>
    <row r="136" spans="1:9" ht="17.25" customHeight="1">
      <c r="A136" s="19"/>
      <c r="B136" s="19"/>
      <c r="C136" s="30">
        <v>4309</v>
      </c>
      <c r="D136" s="29" t="s">
        <v>40</v>
      </c>
      <c r="E136" s="24">
        <v>1589.73</v>
      </c>
      <c r="F136" s="24"/>
      <c r="G136" s="24"/>
      <c r="H136" s="24"/>
      <c r="I136" s="24"/>
    </row>
    <row r="137" spans="1:9" ht="26.25" customHeight="1">
      <c r="A137" s="19"/>
      <c r="B137" s="19"/>
      <c r="C137" s="42">
        <v>4360</v>
      </c>
      <c r="D137" s="29" t="s">
        <v>77</v>
      </c>
      <c r="E137" s="24"/>
      <c r="F137" s="24"/>
      <c r="G137" s="24"/>
      <c r="H137" s="24"/>
      <c r="I137" s="24">
        <v>3500</v>
      </c>
    </row>
    <row r="138" spans="1:9" ht="26.25" customHeight="1">
      <c r="A138" s="19"/>
      <c r="B138" s="19"/>
      <c r="C138" s="42">
        <v>4378</v>
      </c>
      <c r="D138" s="29" t="s">
        <v>87</v>
      </c>
      <c r="E138" s="24">
        <v>479.93</v>
      </c>
      <c r="F138" s="24"/>
      <c r="G138" s="24"/>
      <c r="H138" s="24"/>
      <c r="I138" s="24"/>
    </row>
    <row r="139" spans="1:9" ht="26.25" customHeight="1">
      <c r="A139" s="19"/>
      <c r="B139" s="19"/>
      <c r="C139" s="42">
        <v>4379</v>
      </c>
      <c r="D139" s="29" t="s">
        <v>87</v>
      </c>
      <c r="E139" s="24">
        <v>25.41</v>
      </c>
      <c r="F139" s="24"/>
      <c r="G139" s="24"/>
      <c r="H139" s="24"/>
      <c r="I139" s="24"/>
    </row>
    <row r="140" spans="1:9" ht="26.25" customHeight="1">
      <c r="A140" s="19"/>
      <c r="B140" s="19"/>
      <c r="C140" s="42">
        <v>4748</v>
      </c>
      <c r="D140" s="29" t="s">
        <v>88</v>
      </c>
      <c r="E140" s="24">
        <v>154.7</v>
      </c>
      <c r="F140" s="24"/>
      <c r="G140" s="24"/>
      <c r="H140" s="24"/>
      <c r="I140" s="24"/>
    </row>
    <row r="141" spans="1:9" ht="26.25" customHeight="1">
      <c r="A141" s="19"/>
      <c r="B141" s="19"/>
      <c r="C141" s="42">
        <v>4749</v>
      </c>
      <c r="D141" s="29" t="s">
        <v>88</v>
      </c>
      <c r="E141" s="24">
        <v>8.19</v>
      </c>
      <c r="F141" s="24"/>
      <c r="G141" s="24"/>
      <c r="H141" s="24"/>
      <c r="I141" s="24"/>
    </row>
    <row r="142" spans="1:9" ht="26.25" customHeight="1">
      <c r="A142" s="19"/>
      <c r="B142" s="19"/>
      <c r="C142" s="42">
        <v>4758</v>
      </c>
      <c r="D142" s="29" t="s">
        <v>76</v>
      </c>
      <c r="E142" s="24">
        <v>356.32</v>
      </c>
      <c r="F142" s="24"/>
      <c r="G142" s="24"/>
      <c r="H142" s="24"/>
      <c r="I142" s="24"/>
    </row>
    <row r="143" spans="1:9" ht="26.25" customHeight="1">
      <c r="A143" s="19"/>
      <c r="B143" s="19"/>
      <c r="C143" s="42">
        <v>4759</v>
      </c>
      <c r="D143" s="29" t="s">
        <v>76</v>
      </c>
      <c r="E143" s="24">
        <v>18.86</v>
      </c>
      <c r="F143" s="24"/>
      <c r="G143" s="24"/>
      <c r="H143" s="24"/>
      <c r="I143" s="24"/>
    </row>
    <row r="144" spans="1:9" ht="29.25" customHeight="1">
      <c r="A144" s="19"/>
      <c r="B144" s="19"/>
      <c r="C144" s="42">
        <v>6060</v>
      </c>
      <c r="D144" s="29" t="s">
        <v>126</v>
      </c>
      <c r="E144" s="24"/>
      <c r="F144" s="24"/>
      <c r="G144" s="24"/>
      <c r="H144" s="24"/>
      <c r="I144" s="24">
        <v>1475</v>
      </c>
    </row>
    <row r="145" spans="1:9" ht="29.25" customHeight="1">
      <c r="A145" s="19"/>
      <c r="B145" s="19"/>
      <c r="C145" s="42">
        <v>6068</v>
      </c>
      <c r="D145" s="29" t="s">
        <v>127</v>
      </c>
      <c r="E145" s="24">
        <v>3060</v>
      </c>
      <c r="F145" s="24"/>
      <c r="G145" s="24"/>
      <c r="H145" s="24"/>
      <c r="I145" s="24"/>
    </row>
    <row r="146" spans="1:9" ht="29.25" customHeight="1">
      <c r="A146" s="19"/>
      <c r="B146" s="19"/>
      <c r="C146" s="42">
        <v>6069</v>
      </c>
      <c r="D146" s="29" t="s">
        <v>127</v>
      </c>
      <c r="E146" s="24">
        <v>540</v>
      </c>
      <c r="F146" s="24"/>
      <c r="G146" s="24"/>
      <c r="H146" s="24"/>
      <c r="I146" s="24"/>
    </row>
    <row r="147" spans="1:9" ht="13.5">
      <c r="A147" s="65" t="s">
        <v>56</v>
      </c>
      <c r="B147" s="66"/>
      <c r="C147" s="66"/>
      <c r="D147" s="67"/>
      <c r="E147" s="27">
        <f>SUM(E124:E146)</f>
        <v>97433.92</v>
      </c>
      <c r="F147" s="27">
        <f>SUM(F127:F144)</f>
        <v>0</v>
      </c>
      <c r="G147" s="27">
        <f>SUM(G127:G144)</f>
        <v>0</v>
      </c>
      <c r="H147" s="27">
        <f>SUM(H127:H144)</f>
        <v>0</v>
      </c>
      <c r="I147" s="27">
        <f>SUM(I124:I144)</f>
        <v>32501</v>
      </c>
    </row>
    <row r="148" spans="1:9" ht="12.75">
      <c r="A148" s="37"/>
      <c r="B148" s="37">
        <v>85295</v>
      </c>
      <c r="C148" s="42">
        <v>4110</v>
      </c>
      <c r="D148" s="29" t="s">
        <v>59</v>
      </c>
      <c r="E148" s="24"/>
      <c r="F148" s="24"/>
      <c r="G148" s="24"/>
      <c r="H148" s="24"/>
      <c r="I148" s="24">
        <v>490</v>
      </c>
    </row>
    <row r="149" spans="1:9" ht="12.75">
      <c r="A149" s="37"/>
      <c r="B149" s="37"/>
      <c r="C149" s="42">
        <v>4120</v>
      </c>
      <c r="D149" s="29" t="s">
        <v>60</v>
      </c>
      <c r="E149" s="24"/>
      <c r="F149" s="24"/>
      <c r="G149" s="24"/>
      <c r="H149" s="24"/>
      <c r="I149" s="24">
        <v>76</v>
      </c>
    </row>
    <row r="150" spans="1:9" ht="12.75">
      <c r="A150" s="37"/>
      <c r="B150" s="37"/>
      <c r="C150" s="42">
        <v>4170</v>
      </c>
      <c r="D150" s="29" t="s">
        <v>70</v>
      </c>
      <c r="E150" s="24"/>
      <c r="F150" s="24"/>
      <c r="G150" s="24"/>
      <c r="H150" s="24"/>
      <c r="I150" s="24">
        <v>3000</v>
      </c>
    </row>
    <row r="151" spans="1:9" ht="12.75">
      <c r="A151" s="37"/>
      <c r="B151" s="37"/>
      <c r="C151" s="42">
        <v>4210</v>
      </c>
      <c r="D151" s="29" t="s">
        <v>61</v>
      </c>
      <c r="E151" s="24"/>
      <c r="F151" s="24"/>
      <c r="G151" s="24"/>
      <c r="H151" s="24"/>
      <c r="I151" s="24">
        <v>1000</v>
      </c>
    </row>
    <row r="152" spans="1:9" ht="12.75">
      <c r="A152" s="37"/>
      <c r="B152" s="37"/>
      <c r="C152" s="42">
        <v>4430</v>
      </c>
      <c r="D152" s="29" t="s">
        <v>71</v>
      </c>
      <c r="E152" s="24"/>
      <c r="F152" s="24"/>
      <c r="G152" s="24"/>
      <c r="H152" s="24"/>
      <c r="I152" s="24">
        <v>183</v>
      </c>
    </row>
    <row r="153" spans="1:9" ht="13.5">
      <c r="A153" s="65" t="s">
        <v>57</v>
      </c>
      <c r="B153" s="66"/>
      <c r="C153" s="66"/>
      <c r="D153" s="67"/>
      <c r="E153" s="27"/>
      <c r="F153" s="27"/>
      <c r="G153" s="27"/>
      <c r="H153" s="27"/>
      <c r="I153" s="27">
        <f>SUM(I148:I152)</f>
        <v>4749</v>
      </c>
    </row>
    <row r="154" spans="1:9" ht="12.75">
      <c r="A154" s="21" t="s">
        <v>22</v>
      </c>
      <c r="B154" s="21"/>
      <c r="C154" s="22"/>
      <c r="D154" s="23"/>
      <c r="E154" s="26">
        <f>SUM(E147)</f>
        <v>97433.92</v>
      </c>
      <c r="F154" s="26">
        <f>SUM(F147)</f>
        <v>0</v>
      </c>
      <c r="G154" s="26">
        <f>SUM(G147)</f>
        <v>0</v>
      </c>
      <c r="H154" s="26">
        <f>SUM(H147)</f>
        <v>0</v>
      </c>
      <c r="I154" s="26">
        <f>SUM(I114+I121+I123+I147+I153)</f>
        <v>113152</v>
      </c>
    </row>
    <row r="155" spans="1:9" ht="61.5" customHeight="1">
      <c r="A155" s="73" t="s">
        <v>120</v>
      </c>
      <c r="B155" s="74"/>
      <c r="C155" s="74"/>
      <c r="D155" s="74"/>
      <c r="E155" s="74"/>
      <c r="F155" s="74"/>
      <c r="G155" s="74"/>
      <c r="H155" s="74"/>
      <c r="I155" s="75"/>
    </row>
    <row r="156" spans="1:9" ht="51">
      <c r="A156" s="36">
        <v>851</v>
      </c>
      <c r="B156" s="36">
        <v>85154</v>
      </c>
      <c r="C156" s="36">
        <v>4300</v>
      </c>
      <c r="D156" s="14" t="s">
        <v>100</v>
      </c>
      <c r="E156" s="53">
        <v>13000</v>
      </c>
      <c r="F156" s="26"/>
      <c r="G156" s="26"/>
      <c r="H156" s="26"/>
      <c r="I156" s="26"/>
    </row>
    <row r="157" spans="1:9" ht="13.5">
      <c r="A157" s="65" t="s">
        <v>97</v>
      </c>
      <c r="B157" s="66"/>
      <c r="C157" s="66"/>
      <c r="D157" s="67"/>
      <c r="E157" s="27">
        <f>SUM(E156)</f>
        <v>13000</v>
      </c>
      <c r="F157" s="27">
        <f aca="true" t="shared" si="1" ref="F157:I158">SUM(F156)</f>
        <v>0</v>
      </c>
      <c r="G157" s="27">
        <f t="shared" si="1"/>
        <v>0</v>
      </c>
      <c r="H157" s="27">
        <f t="shared" si="1"/>
        <v>0</v>
      </c>
      <c r="I157" s="27">
        <f t="shared" si="1"/>
        <v>0</v>
      </c>
    </row>
    <row r="158" spans="1:9" ht="18" customHeight="1">
      <c r="A158" s="68" t="s">
        <v>98</v>
      </c>
      <c r="B158" s="69"/>
      <c r="C158" s="69"/>
      <c r="D158" s="70"/>
      <c r="E158" s="26">
        <f>SUM(E157)</f>
        <v>13000</v>
      </c>
      <c r="F158" s="26">
        <f t="shared" si="1"/>
        <v>0</v>
      </c>
      <c r="G158" s="26">
        <f t="shared" si="1"/>
        <v>0</v>
      </c>
      <c r="H158" s="26">
        <f t="shared" si="1"/>
        <v>0</v>
      </c>
      <c r="I158" s="26">
        <f t="shared" si="1"/>
        <v>0</v>
      </c>
    </row>
    <row r="159" spans="1:9" ht="18.75" customHeight="1">
      <c r="A159" s="76" t="s">
        <v>134</v>
      </c>
      <c r="B159" s="77"/>
      <c r="C159" s="77"/>
      <c r="D159" s="77"/>
      <c r="E159" s="77"/>
      <c r="F159" s="77"/>
      <c r="G159" s="77"/>
      <c r="H159" s="77"/>
      <c r="I159" s="78"/>
    </row>
    <row r="160" spans="1:9" ht="12.75">
      <c r="A160" s="19">
        <v>854</v>
      </c>
      <c r="B160" s="19">
        <v>85401</v>
      </c>
      <c r="C160" s="42">
        <v>3020</v>
      </c>
      <c r="D160" s="29" t="s">
        <v>52</v>
      </c>
      <c r="E160" s="24">
        <v>4000</v>
      </c>
      <c r="F160" s="24"/>
      <c r="G160" s="24"/>
      <c r="H160" s="24"/>
      <c r="I160" s="24"/>
    </row>
    <row r="161" spans="1:9" ht="12.75">
      <c r="A161" s="19"/>
      <c r="B161" s="19"/>
      <c r="C161" s="37">
        <v>4010</v>
      </c>
      <c r="D161" s="29" t="s">
        <v>39</v>
      </c>
      <c r="E161" s="24">
        <v>33000</v>
      </c>
      <c r="F161" s="24"/>
      <c r="G161" s="24"/>
      <c r="H161" s="24"/>
      <c r="I161" s="24"/>
    </row>
    <row r="162" spans="1:9" ht="12.75">
      <c r="A162" s="19"/>
      <c r="B162" s="19"/>
      <c r="C162" s="42">
        <v>4110</v>
      </c>
      <c r="D162" s="29" t="s">
        <v>59</v>
      </c>
      <c r="E162" s="24">
        <v>4000</v>
      </c>
      <c r="F162" s="24"/>
      <c r="G162" s="24"/>
      <c r="H162" s="24"/>
      <c r="I162" s="24"/>
    </row>
    <row r="163" spans="1:9" ht="12.75">
      <c r="A163" s="19"/>
      <c r="B163" s="19"/>
      <c r="C163" s="42">
        <v>4120</v>
      </c>
      <c r="D163" s="29" t="s">
        <v>60</v>
      </c>
      <c r="E163" s="24">
        <v>500</v>
      </c>
      <c r="F163" s="24"/>
      <c r="G163" s="24"/>
      <c r="H163" s="24"/>
      <c r="I163" s="24"/>
    </row>
    <row r="164" spans="1:9" ht="12.75">
      <c r="A164" s="19"/>
      <c r="B164" s="19"/>
      <c r="C164" s="42">
        <v>4440</v>
      </c>
      <c r="D164" s="29" t="s">
        <v>62</v>
      </c>
      <c r="E164" s="24">
        <v>3233</v>
      </c>
      <c r="F164" s="24"/>
      <c r="G164" s="24"/>
      <c r="H164" s="24"/>
      <c r="I164" s="24"/>
    </row>
    <row r="165" spans="1:9" ht="13.5">
      <c r="A165" s="65" t="s">
        <v>72</v>
      </c>
      <c r="B165" s="66"/>
      <c r="C165" s="66"/>
      <c r="D165" s="67"/>
      <c r="E165" s="27">
        <f>SUM(E160:E164)</f>
        <v>44733</v>
      </c>
      <c r="F165" s="24"/>
      <c r="G165" s="24"/>
      <c r="H165" s="24"/>
      <c r="I165" s="24"/>
    </row>
    <row r="166" spans="1:9" ht="25.5" customHeight="1">
      <c r="A166" s="76" t="s">
        <v>135</v>
      </c>
      <c r="B166" s="77"/>
      <c r="C166" s="77"/>
      <c r="D166" s="77"/>
      <c r="E166" s="77"/>
      <c r="F166" s="77"/>
      <c r="G166" s="77"/>
      <c r="H166" s="77"/>
      <c r="I166" s="78"/>
    </row>
    <row r="167" spans="1:9" ht="13.5">
      <c r="A167" s="36">
        <v>854</v>
      </c>
      <c r="B167" s="36">
        <v>85412</v>
      </c>
      <c r="C167" s="11">
        <v>4210</v>
      </c>
      <c r="D167" s="29" t="s">
        <v>61</v>
      </c>
      <c r="E167" s="27"/>
      <c r="F167" s="24"/>
      <c r="G167" s="24"/>
      <c r="H167" s="24"/>
      <c r="I167" s="24">
        <v>1900</v>
      </c>
    </row>
    <row r="168" spans="1:9" ht="17.25" customHeight="1">
      <c r="A168" s="36"/>
      <c r="B168" s="36"/>
      <c r="C168" s="36">
        <v>4300</v>
      </c>
      <c r="D168" s="29" t="s">
        <v>40</v>
      </c>
      <c r="E168" s="24"/>
      <c r="F168" s="26"/>
      <c r="G168" s="26"/>
      <c r="H168" s="26"/>
      <c r="I168" s="24">
        <v>30000</v>
      </c>
    </row>
    <row r="169" spans="1:9" ht="13.5" customHeight="1">
      <c r="A169" s="36"/>
      <c r="B169" s="36"/>
      <c r="C169" s="11">
        <v>4420</v>
      </c>
      <c r="D169" s="29" t="s">
        <v>73</v>
      </c>
      <c r="E169" s="43"/>
      <c r="F169" s="26"/>
      <c r="G169" s="26"/>
      <c r="H169" s="26"/>
      <c r="I169" s="24">
        <v>4150</v>
      </c>
    </row>
    <row r="170" spans="1:9" ht="28.5" customHeight="1">
      <c r="A170" s="82" t="s">
        <v>27</v>
      </c>
      <c r="B170" s="93"/>
      <c r="C170" s="93"/>
      <c r="D170" s="94"/>
      <c r="E170" s="27">
        <f>SUM(E168)</f>
        <v>0</v>
      </c>
      <c r="F170" s="28"/>
      <c r="G170" s="28"/>
      <c r="H170" s="28"/>
      <c r="I170" s="27">
        <f>SUM(I167:I169)</f>
        <v>36050</v>
      </c>
    </row>
    <row r="171" spans="1:9" ht="18.75" customHeight="1">
      <c r="A171" s="76" t="s">
        <v>140</v>
      </c>
      <c r="B171" s="77"/>
      <c r="C171" s="77"/>
      <c r="D171" s="77"/>
      <c r="E171" s="77"/>
      <c r="F171" s="77"/>
      <c r="G171" s="77"/>
      <c r="H171" s="77"/>
      <c r="I171" s="78"/>
    </row>
    <row r="172" spans="1:9" ht="19.5" customHeight="1">
      <c r="A172" s="40"/>
      <c r="B172" s="48">
        <v>85415</v>
      </c>
      <c r="C172" s="36">
        <v>3260</v>
      </c>
      <c r="D172" s="48" t="s">
        <v>78</v>
      </c>
      <c r="E172" s="24"/>
      <c r="F172" s="24"/>
      <c r="G172" s="24"/>
      <c r="H172" s="24"/>
      <c r="I172" s="24">
        <v>16800</v>
      </c>
    </row>
    <row r="173" spans="1:9" ht="16.5" customHeight="1">
      <c r="A173" s="82" t="s">
        <v>74</v>
      </c>
      <c r="B173" s="93"/>
      <c r="C173" s="93"/>
      <c r="D173" s="94"/>
      <c r="E173" s="24"/>
      <c r="F173" s="24"/>
      <c r="G173" s="24"/>
      <c r="H173" s="24"/>
      <c r="I173" s="27">
        <f>SUM(I172)</f>
        <v>16800</v>
      </c>
    </row>
    <row r="174" spans="1:9" ht="25.5" customHeight="1">
      <c r="A174" s="76" t="s">
        <v>136</v>
      </c>
      <c r="B174" s="77"/>
      <c r="C174" s="77"/>
      <c r="D174" s="77"/>
      <c r="E174" s="77"/>
      <c r="F174" s="77"/>
      <c r="G174" s="77"/>
      <c r="H174" s="77"/>
      <c r="I174" s="78"/>
    </row>
    <row r="175" spans="1:9" ht="17.25" customHeight="1">
      <c r="A175" s="95" t="s">
        <v>28</v>
      </c>
      <c r="B175" s="96"/>
      <c r="C175" s="96"/>
      <c r="D175" s="96"/>
      <c r="E175" s="26">
        <f>SUM(E165+E170+E173)</f>
        <v>44733</v>
      </c>
      <c r="F175" s="26"/>
      <c r="G175" s="26"/>
      <c r="H175" s="26"/>
      <c r="I175" s="26">
        <f>SUM(I165+I170+I173)</f>
        <v>52850</v>
      </c>
    </row>
    <row r="176" spans="1:9" ht="63.75">
      <c r="A176" s="11">
        <v>900</v>
      </c>
      <c r="B176" s="11">
        <v>90003</v>
      </c>
      <c r="C176" s="11">
        <v>4300</v>
      </c>
      <c r="D176" s="14" t="s">
        <v>143</v>
      </c>
      <c r="E176" s="51">
        <v>3246</v>
      </c>
      <c r="F176" s="50"/>
      <c r="G176" s="50"/>
      <c r="H176" s="50"/>
      <c r="I176" s="51">
        <v>25000</v>
      </c>
    </row>
    <row r="177" spans="1:9" ht="13.5">
      <c r="A177" s="85" t="s">
        <v>82</v>
      </c>
      <c r="B177" s="86"/>
      <c r="C177" s="86"/>
      <c r="D177" s="87"/>
      <c r="E177" s="25">
        <f>SUM(E176)</f>
        <v>3246</v>
      </c>
      <c r="F177" s="50">
        <f>SUM(F176)</f>
        <v>0</v>
      </c>
      <c r="G177" s="50">
        <f>SUM(G176)</f>
        <v>0</v>
      </c>
      <c r="H177" s="50">
        <f>SUM(H176)</f>
        <v>0</v>
      </c>
      <c r="I177" s="25">
        <f>SUM(I176)</f>
        <v>25000</v>
      </c>
    </row>
    <row r="178" spans="1:9" ht="38.25">
      <c r="A178" s="49"/>
      <c r="B178" s="42">
        <v>90004</v>
      </c>
      <c r="C178" s="11">
        <v>4300</v>
      </c>
      <c r="D178" s="14" t="s">
        <v>141</v>
      </c>
      <c r="E178" s="50"/>
      <c r="F178" s="50"/>
      <c r="G178" s="50"/>
      <c r="H178" s="50"/>
      <c r="I178" s="51">
        <v>39000</v>
      </c>
    </row>
    <row r="179" spans="1:9" ht="13.5">
      <c r="A179" s="85" t="s">
        <v>83</v>
      </c>
      <c r="B179" s="86"/>
      <c r="C179" s="86"/>
      <c r="D179" s="87"/>
      <c r="E179" s="50">
        <f>SUM(E178)</f>
        <v>0</v>
      </c>
      <c r="F179" s="50"/>
      <c r="G179" s="50"/>
      <c r="H179" s="50"/>
      <c r="I179" s="25">
        <f>SUM(I178)</f>
        <v>39000</v>
      </c>
    </row>
    <row r="180" spans="1:9" ht="38.25">
      <c r="A180" s="49"/>
      <c r="B180" s="11">
        <v>90013</v>
      </c>
      <c r="C180" s="11">
        <v>4300</v>
      </c>
      <c r="D180" s="14" t="s">
        <v>118</v>
      </c>
      <c r="E180" s="50"/>
      <c r="F180" s="50"/>
      <c r="G180" s="50"/>
      <c r="H180" s="50"/>
      <c r="I180" s="51">
        <v>79000</v>
      </c>
    </row>
    <row r="181" spans="1:9" ht="13.5">
      <c r="A181" s="85" t="s">
        <v>84</v>
      </c>
      <c r="B181" s="86"/>
      <c r="C181" s="86"/>
      <c r="D181" s="87"/>
      <c r="E181" s="26">
        <f>SUM(E180)</f>
        <v>0</v>
      </c>
      <c r="F181" s="26"/>
      <c r="G181" s="26"/>
      <c r="H181" s="26"/>
      <c r="I181" s="27">
        <f>SUM(I180)</f>
        <v>79000</v>
      </c>
    </row>
    <row r="182" spans="1:9" ht="27" customHeight="1">
      <c r="A182" s="13"/>
      <c r="B182" s="11">
        <v>90015</v>
      </c>
      <c r="C182" s="11">
        <v>6050</v>
      </c>
      <c r="D182" s="12" t="s">
        <v>142</v>
      </c>
      <c r="E182" s="24"/>
      <c r="F182" s="24"/>
      <c r="G182" s="24"/>
      <c r="H182" s="24"/>
      <c r="I182" s="24">
        <v>9000</v>
      </c>
    </row>
    <row r="183" spans="1:9" ht="13.5">
      <c r="A183" s="85" t="s">
        <v>43</v>
      </c>
      <c r="B183" s="86"/>
      <c r="C183" s="86"/>
      <c r="D183" s="87"/>
      <c r="E183" s="27">
        <f>SUM(E182)</f>
        <v>0</v>
      </c>
      <c r="F183" s="27">
        <f>SUM(F182)</f>
        <v>0</v>
      </c>
      <c r="G183" s="27">
        <f>SUM(G182)</f>
        <v>0</v>
      </c>
      <c r="H183" s="27">
        <f>SUM(H182)</f>
        <v>0</v>
      </c>
      <c r="I183" s="27">
        <f>SUM(I182)</f>
        <v>9000</v>
      </c>
    </row>
    <row r="184" spans="1:9" ht="25.5">
      <c r="A184" s="49"/>
      <c r="B184" s="42">
        <v>90095</v>
      </c>
      <c r="C184" s="11">
        <v>4390</v>
      </c>
      <c r="D184" s="29" t="s">
        <v>81</v>
      </c>
      <c r="E184" s="27"/>
      <c r="F184" s="27"/>
      <c r="G184" s="27"/>
      <c r="H184" s="27"/>
      <c r="I184" s="24">
        <v>20000</v>
      </c>
    </row>
    <row r="185" spans="1:9" ht="13.5">
      <c r="A185" s="85" t="s">
        <v>80</v>
      </c>
      <c r="B185" s="86"/>
      <c r="C185" s="86"/>
      <c r="D185" s="87"/>
      <c r="E185" s="27">
        <f>SUM(E184)</f>
        <v>0</v>
      </c>
      <c r="F185" s="27">
        <f>SUM(F184)</f>
        <v>0</v>
      </c>
      <c r="G185" s="27">
        <f>SUM(G184)</f>
        <v>0</v>
      </c>
      <c r="H185" s="27">
        <f>SUM(H184)</f>
        <v>0</v>
      </c>
      <c r="I185" s="27">
        <f>SUM(I184)</f>
        <v>20000</v>
      </c>
    </row>
    <row r="186" spans="1:9" ht="12.75">
      <c r="A186" s="68" t="s">
        <v>42</v>
      </c>
      <c r="B186" s="69"/>
      <c r="C186" s="69"/>
      <c r="D186" s="70"/>
      <c r="E186" s="26">
        <f>SUM(E177+E179+E181+E183+E185)</f>
        <v>3246</v>
      </c>
      <c r="F186" s="26">
        <f>SUM(F177+F179+F181+F183+F185)</f>
        <v>0</v>
      </c>
      <c r="G186" s="26">
        <f>SUM(G177+G179+G181+G183+G185)</f>
        <v>0</v>
      </c>
      <c r="H186" s="26">
        <f>SUM(H177+H179+H181+H183+H185)</f>
        <v>0</v>
      </c>
      <c r="I186" s="26">
        <f>SUM(I177+I179+I181+I183+I185)</f>
        <v>172000</v>
      </c>
    </row>
    <row r="187" spans="1:9" ht="38.25">
      <c r="A187" s="11">
        <v>921</v>
      </c>
      <c r="B187" s="11">
        <v>92109</v>
      </c>
      <c r="C187" s="11">
        <v>2820</v>
      </c>
      <c r="D187" s="29" t="s">
        <v>119</v>
      </c>
      <c r="E187" s="54"/>
      <c r="F187" s="26"/>
      <c r="G187" s="26"/>
      <c r="H187" s="26"/>
      <c r="I187" s="24">
        <v>14930</v>
      </c>
    </row>
    <row r="188" spans="1:9" ht="38.25">
      <c r="A188" s="11"/>
      <c r="B188" s="11"/>
      <c r="C188" s="42">
        <v>4170</v>
      </c>
      <c r="D188" s="29" t="s">
        <v>139</v>
      </c>
      <c r="E188" s="26"/>
      <c r="F188" s="26"/>
      <c r="G188" s="26"/>
      <c r="H188" s="26"/>
      <c r="I188" s="24">
        <v>45000</v>
      </c>
    </row>
    <row r="189" spans="1:9" ht="63.75">
      <c r="A189" s="11"/>
      <c r="B189" s="11"/>
      <c r="C189" s="42">
        <v>4210</v>
      </c>
      <c r="D189" s="29" t="s">
        <v>137</v>
      </c>
      <c r="E189" s="24">
        <v>13410</v>
      </c>
      <c r="F189" s="26"/>
      <c r="G189" s="26"/>
      <c r="H189" s="26"/>
      <c r="I189" s="24">
        <v>10000</v>
      </c>
    </row>
    <row r="190" spans="1:9" ht="18" customHeight="1">
      <c r="A190" s="11"/>
      <c r="B190" s="11"/>
      <c r="C190" s="42">
        <v>4270</v>
      </c>
      <c r="D190" s="57" t="s">
        <v>138</v>
      </c>
      <c r="E190" s="24">
        <v>1974</v>
      </c>
      <c r="F190" s="26"/>
      <c r="G190" s="26"/>
      <c r="H190" s="26"/>
      <c r="I190" s="24"/>
    </row>
    <row r="191" spans="1:9" ht="84" customHeight="1">
      <c r="A191" s="11"/>
      <c r="B191" s="11"/>
      <c r="C191" s="36">
        <v>4300</v>
      </c>
      <c r="D191" s="29" t="s">
        <v>146</v>
      </c>
      <c r="E191" s="24">
        <v>7500</v>
      </c>
      <c r="F191" s="26"/>
      <c r="G191" s="26"/>
      <c r="H191" s="26"/>
      <c r="I191" s="24">
        <v>142000</v>
      </c>
    </row>
    <row r="192" spans="1:14" ht="25.5">
      <c r="A192" s="11"/>
      <c r="B192" s="11"/>
      <c r="C192" s="11">
        <v>6050</v>
      </c>
      <c r="D192" s="12" t="s">
        <v>124</v>
      </c>
      <c r="E192" s="24">
        <v>0</v>
      </c>
      <c r="F192" s="24"/>
      <c r="G192" s="24"/>
      <c r="H192" s="24"/>
      <c r="I192" s="28"/>
      <c r="N192" s="1" t="s">
        <v>36</v>
      </c>
    </row>
    <row r="193" spans="1:9" ht="13.5">
      <c r="A193" s="85" t="s">
        <v>30</v>
      </c>
      <c r="B193" s="88"/>
      <c r="C193" s="88"/>
      <c r="D193" s="89"/>
      <c r="E193" s="27">
        <f>SUM(E187:E192)</f>
        <v>22884</v>
      </c>
      <c r="F193" s="27">
        <f>SUM(F187:F192)</f>
        <v>0</v>
      </c>
      <c r="G193" s="27">
        <f>SUM(G187:G192)</f>
        <v>0</v>
      </c>
      <c r="H193" s="27">
        <f>SUM(H187:H192)</f>
        <v>0</v>
      </c>
      <c r="I193" s="27">
        <f>SUM(I187:I192)</f>
        <v>211930</v>
      </c>
    </row>
    <row r="194" spans="1:9" ht="12.75">
      <c r="A194" s="32" t="s">
        <v>31</v>
      </c>
      <c r="B194" s="33"/>
      <c r="C194" s="33"/>
      <c r="D194" s="34"/>
      <c r="E194" s="26">
        <f>SUM(E193)</f>
        <v>22884</v>
      </c>
      <c r="F194" s="26">
        <f>SUM(F193)</f>
        <v>0</v>
      </c>
      <c r="G194" s="26">
        <f>SUM(G193)</f>
        <v>0</v>
      </c>
      <c r="H194" s="26">
        <f>SUM(H193)</f>
        <v>0</v>
      </c>
      <c r="I194" s="26">
        <f>SUM(I193)</f>
        <v>211930</v>
      </c>
    </row>
    <row r="195" spans="1:9" ht="25.5">
      <c r="A195" s="11">
        <v>926</v>
      </c>
      <c r="B195" s="11">
        <v>92601</v>
      </c>
      <c r="C195" s="11">
        <v>6050</v>
      </c>
      <c r="D195" s="12" t="s">
        <v>124</v>
      </c>
      <c r="E195" s="24">
        <v>0</v>
      </c>
      <c r="F195" s="24"/>
      <c r="G195" s="24"/>
      <c r="H195" s="24"/>
      <c r="I195" s="24">
        <v>86000</v>
      </c>
    </row>
    <row r="196" spans="1:9" ht="13.5">
      <c r="A196" s="85" t="s">
        <v>41</v>
      </c>
      <c r="B196" s="86"/>
      <c r="C196" s="86"/>
      <c r="D196" s="87"/>
      <c r="E196" s="27">
        <f>SUM(E195)</f>
        <v>0</v>
      </c>
      <c r="F196" s="27">
        <f>SUM(F195)</f>
        <v>0</v>
      </c>
      <c r="G196" s="27">
        <f>SUM(G195)</f>
        <v>0</v>
      </c>
      <c r="H196" s="27">
        <f>SUM(H195)</f>
        <v>0</v>
      </c>
      <c r="I196" s="27">
        <f>SUM(I195)</f>
        <v>86000</v>
      </c>
    </row>
    <row r="197" spans="1:9" ht="25.5">
      <c r="A197" s="13"/>
      <c r="B197" s="11">
        <v>92605</v>
      </c>
      <c r="C197" s="11">
        <v>6050</v>
      </c>
      <c r="D197" s="12" t="s">
        <v>124</v>
      </c>
      <c r="E197" s="24">
        <v>100000</v>
      </c>
      <c r="F197" s="24"/>
      <c r="G197" s="24"/>
      <c r="H197" s="24"/>
      <c r="I197" s="24">
        <v>227000</v>
      </c>
    </row>
    <row r="198" spans="1:9" ht="25.5">
      <c r="A198" s="31"/>
      <c r="B198" s="11"/>
      <c r="C198" s="11">
        <v>6055</v>
      </c>
      <c r="D198" s="12" t="s">
        <v>128</v>
      </c>
      <c r="E198" s="24"/>
      <c r="F198" s="24"/>
      <c r="G198" s="24"/>
      <c r="H198" s="24"/>
      <c r="I198" s="24">
        <v>81890</v>
      </c>
    </row>
    <row r="199" spans="1:9" ht="25.5">
      <c r="A199" s="31"/>
      <c r="B199" s="11"/>
      <c r="C199" s="11">
        <v>6056</v>
      </c>
      <c r="D199" s="12" t="s">
        <v>124</v>
      </c>
      <c r="E199" s="24"/>
      <c r="F199" s="24"/>
      <c r="G199" s="24"/>
      <c r="H199" s="24"/>
      <c r="I199" s="24">
        <v>18110</v>
      </c>
    </row>
    <row r="200" spans="1:9" ht="13.5">
      <c r="A200" s="85" t="s">
        <v>32</v>
      </c>
      <c r="B200" s="86"/>
      <c r="C200" s="86"/>
      <c r="D200" s="87"/>
      <c r="E200" s="27">
        <f>SUM(E197+E198)</f>
        <v>100000</v>
      </c>
      <c r="F200" s="27">
        <f>SUM(F197+F198)</f>
        <v>0</v>
      </c>
      <c r="G200" s="27">
        <f>SUM(G197+G198)</f>
        <v>0</v>
      </c>
      <c r="H200" s="27">
        <f>SUM(H197+H198)</f>
        <v>0</v>
      </c>
      <c r="I200" s="27">
        <f>SUM(I197:I199)</f>
        <v>327000</v>
      </c>
    </row>
    <row r="201" spans="1:9" ht="38.25">
      <c r="A201" s="49"/>
      <c r="B201" s="42">
        <v>92695</v>
      </c>
      <c r="C201" s="11">
        <v>2820</v>
      </c>
      <c r="D201" s="29" t="s">
        <v>119</v>
      </c>
      <c r="E201" s="27"/>
      <c r="F201" s="27"/>
      <c r="G201" s="27"/>
      <c r="H201" s="27"/>
      <c r="I201" s="24">
        <v>3800</v>
      </c>
    </row>
    <row r="202" spans="1:9" ht="13.5">
      <c r="A202" s="85" t="s">
        <v>93</v>
      </c>
      <c r="B202" s="86"/>
      <c r="C202" s="86"/>
      <c r="D202" s="87"/>
      <c r="E202" s="27"/>
      <c r="F202" s="27"/>
      <c r="G202" s="27"/>
      <c r="H202" s="27"/>
      <c r="I202" s="27">
        <f>SUM(I201)</f>
        <v>3800</v>
      </c>
    </row>
    <row r="203" spans="1:9" ht="12.75">
      <c r="A203" s="32" t="s">
        <v>34</v>
      </c>
      <c r="B203" s="33"/>
      <c r="C203" s="33"/>
      <c r="D203" s="34"/>
      <c r="E203" s="26">
        <f>SUM(E196+E200+E202)</f>
        <v>100000</v>
      </c>
      <c r="F203" s="26">
        <f>SUM(F196+F200+F202)</f>
        <v>0</v>
      </c>
      <c r="G203" s="26">
        <f>SUM(G196+G200+G202)</f>
        <v>0</v>
      </c>
      <c r="H203" s="26">
        <f>SUM(H196+H200+H202)</f>
        <v>0</v>
      </c>
      <c r="I203" s="26">
        <f>SUM(I196+I200+I202)</f>
        <v>416800</v>
      </c>
    </row>
    <row r="204" spans="1:9" ht="12.75">
      <c r="A204" s="90" t="s">
        <v>37</v>
      </c>
      <c r="B204" s="91"/>
      <c r="C204" s="91"/>
      <c r="D204" s="92"/>
      <c r="E204" s="26">
        <f>SUM(E21+E27+E34+E39+E61+E106+E110+E154+E158+E175+E186+E194+E203)</f>
        <v>3118716.92</v>
      </c>
      <c r="F204" s="26">
        <f>SUM(F21+F27+F34+F39+F61+F106+F110+F154+F158+F175+F186+F194+F203)</f>
        <v>0</v>
      </c>
      <c r="G204" s="26">
        <f>SUM(G21+G27+G34+G39+G61+G106+G110+G154+G158+G175+G186+G194+G203)</f>
        <v>-170000</v>
      </c>
      <c r="H204" s="26">
        <f>SUM(H21+H27+H34+H39+H61+H106+H110+H154+H158+H175+H186+H194+H203)</f>
        <v>-170000</v>
      </c>
      <c r="I204" s="26">
        <f>SUM(I21+I27+I34+I39+I61+I64+I67+I106+I110+I154+I158+I175+I186+I194+I203)</f>
        <v>4395891</v>
      </c>
    </row>
    <row r="205" spans="1:9" ht="12.75">
      <c r="A205" s="16"/>
      <c r="B205" s="16"/>
      <c r="C205" s="16"/>
      <c r="D205" s="16"/>
      <c r="E205" s="15"/>
      <c r="F205" s="15"/>
      <c r="G205" s="15"/>
      <c r="H205" s="15"/>
      <c r="I205" s="15"/>
    </row>
    <row r="206" spans="1:4" ht="12.75">
      <c r="A206" s="18" t="s">
        <v>147</v>
      </c>
      <c r="B206" s="18"/>
      <c r="C206" s="18"/>
      <c r="D206" s="18"/>
    </row>
    <row r="207" ht="12.75">
      <c r="A207" s="18"/>
    </row>
  </sheetData>
  <mergeCells count="63">
    <mergeCell ref="A38:D38"/>
    <mergeCell ref="A20:D20"/>
    <mergeCell ref="A23:D23"/>
    <mergeCell ref="A33:D33"/>
    <mergeCell ref="A30:D30"/>
    <mergeCell ref="A21:D21"/>
    <mergeCell ref="A27:D27"/>
    <mergeCell ref="A26:D26"/>
    <mergeCell ref="A34:D34"/>
    <mergeCell ref="A36:D36"/>
    <mergeCell ref="A8:I13"/>
    <mergeCell ref="I15:I16"/>
    <mergeCell ref="F15:G15"/>
    <mergeCell ref="E15:E16"/>
    <mergeCell ref="D15:D16"/>
    <mergeCell ref="C15:C16"/>
    <mergeCell ref="A15:A16"/>
    <mergeCell ref="B15:B16"/>
    <mergeCell ref="A111:I111"/>
    <mergeCell ref="A105:D105"/>
    <mergeCell ref="A123:D123"/>
    <mergeCell ref="A41:D41"/>
    <mergeCell ref="A61:D61"/>
    <mergeCell ref="A67:D67"/>
    <mergeCell ref="A66:D66"/>
    <mergeCell ref="A60:I60"/>
    <mergeCell ref="A42:I42"/>
    <mergeCell ref="A63:D63"/>
    <mergeCell ref="A204:D204"/>
    <mergeCell ref="A170:D170"/>
    <mergeCell ref="A175:D175"/>
    <mergeCell ref="A200:D200"/>
    <mergeCell ref="A185:D185"/>
    <mergeCell ref="A177:D177"/>
    <mergeCell ref="A179:D179"/>
    <mergeCell ref="A202:D202"/>
    <mergeCell ref="A181:D181"/>
    <mergeCell ref="A173:D173"/>
    <mergeCell ref="A174:I174"/>
    <mergeCell ref="A196:D196"/>
    <mergeCell ref="A183:D183"/>
    <mergeCell ref="A186:D186"/>
    <mergeCell ref="A193:D193"/>
    <mergeCell ref="A159:I159"/>
    <mergeCell ref="A68:I68"/>
    <mergeCell ref="A166:I166"/>
    <mergeCell ref="A171:I171"/>
    <mergeCell ref="A94:D94"/>
    <mergeCell ref="A78:D78"/>
    <mergeCell ref="A165:D165"/>
    <mergeCell ref="A153:D153"/>
    <mergeCell ref="A121:D121"/>
    <mergeCell ref="A85:D85"/>
    <mergeCell ref="A157:D157"/>
    <mergeCell ref="A158:D158"/>
    <mergeCell ref="A59:D59"/>
    <mergeCell ref="A114:D114"/>
    <mergeCell ref="A155:I155"/>
    <mergeCell ref="A147:D147"/>
    <mergeCell ref="A88:D88"/>
    <mergeCell ref="A109:D109"/>
    <mergeCell ref="A100:D100"/>
    <mergeCell ref="A107:I10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2009-11-09T09:36:55Z</cp:lastPrinted>
  <dcterms:created xsi:type="dcterms:W3CDTF">2001-08-02T07:18:30Z</dcterms:created>
  <dcterms:modified xsi:type="dcterms:W3CDTF">2009-11-24T09:02:54Z</dcterms:modified>
  <cp:category/>
  <cp:version/>
  <cp:contentType/>
  <cp:contentStatus/>
</cp:coreProperties>
</file>