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<sst xmlns="http://schemas.openxmlformats.org/spreadsheetml/2006/main" count="59" uniqueCount="51">
  <si>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zakup usług remontowych</t>
  </si>
  <si>
    <t>wynagrodzenia osobowe pracowników</t>
  </si>
  <si>
    <t>składki na ubezpieczenia społeczne</t>
  </si>
  <si>
    <t>składki na Fundusz Pracy</t>
  </si>
  <si>
    <t>75011  Urzędy wojewódzkie : Razem</t>
  </si>
  <si>
    <t>750  Administracja publiczna - Razem</t>
  </si>
  <si>
    <t>751  Urzędy naczelnych organów władzy państwowej, kontroli i ochrony prawa oraz sądownictwa - Razem</t>
  </si>
  <si>
    <t>752  Obrona narodowa - Razem</t>
  </si>
  <si>
    <t xml:space="preserve">zakup usług pozostałych </t>
  </si>
  <si>
    <t>75414  Obrona cywilna : Razem</t>
  </si>
  <si>
    <t>Dział</t>
  </si>
  <si>
    <t>Rozdział</t>
  </si>
  <si>
    <t>Parag</t>
  </si>
  <si>
    <t>75101  Urzędy naczelnych organów władzy państwowej, kontroli i ochrony prawa : Razem</t>
  </si>
  <si>
    <t xml:space="preserve">75212 Pozostałe wydatki obronne : Razem  </t>
  </si>
  <si>
    <t>754  Bezpieczeństwo publiczne i ochrona przeciwpożarowa - Razem</t>
  </si>
  <si>
    <t>składki na ubezpieczenia zdrowotne</t>
  </si>
  <si>
    <t>świadczenia społeczne</t>
  </si>
  <si>
    <t>Zadanie</t>
  </si>
  <si>
    <t>852  Pomoc społeczna - Razem</t>
  </si>
  <si>
    <t xml:space="preserve">WYDATKI  OGÓŁEM </t>
  </si>
  <si>
    <t>świadczenia rodzinne</t>
  </si>
  <si>
    <t>wynagrodzenia bezosobowe</t>
  </si>
  <si>
    <t>zakup pozostałych usług</t>
  </si>
  <si>
    <t>85213 Składki na ubezp.zdrowotne opłacane za osoby pobier.niektóre świadcz.z pomocy społecznej oraz niektóre świadczenia rodzinne: Razem</t>
  </si>
  <si>
    <t>85212 Świadczenia rodzinne oraz składki emerytalno rentowe z ubezpieczenia społecznego: Razem</t>
  </si>
  <si>
    <t>85214  Zasiłki i pomoc w naturze oraz składki na ubezpieczenia emerytalne i rentowe: Razem</t>
  </si>
  <si>
    <t>% wykonania</t>
  </si>
  <si>
    <t>(dane w zł)</t>
  </si>
  <si>
    <t xml:space="preserve">Wykonanie wydatków  z zakresu zadań zleconych za  2006 roku </t>
  </si>
  <si>
    <t>różne opłaty i składki</t>
  </si>
  <si>
    <t>01095  Pozostała działalność : Razem</t>
  </si>
  <si>
    <t>różne wydatki na rzecz osób fizycznych</t>
  </si>
  <si>
    <t>składki na fundusz pracy</t>
  </si>
  <si>
    <t>wynagrodzenie bezosobowe</t>
  </si>
  <si>
    <t>zakup materiałów i wyposażenia</t>
  </si>
  <si>
    <t>zakup usług pozostałych</t>
  </si>
  <si>
    <t>podróże służbowe krajowe</t>
  </si>
  <si>
    <t>85195 Pozostała działalność : Razem</t>
  </si>
  <si>
    <t>851Ochrona zdrowia - Razem</t>
  </si>
  <si>
    <t>010  Rolnictwo i łowiectwo - Razem</t>
  </si>
  <si>
    <t>Plan ogółem po zmianach na 2006 rok</t>
  </si>
  <si>
    <t>Wykonanie roczne za 2006 rok</t>
  </si>
  <si>
    <t>010</t>
  </si>
  <si>
    <t>Plan ogółem                na 2006 rok</t>
  </si>
  <si>
    <t>75109- Wybory do rad gmin,rad powiatów i sejmików województw : Razem</t>
  </si>
  <si>
    <t>Sprawozdanie</t>
  </si>
  <si>
    <t>do Uchwały Nr IX/50/2007</t>
  </si>
  <si>
    <t>Rady Gminy Michałowice</t>
  </si>
  <si>
    <t>z dnia 24 kwietnia 2007r.</t>
  </si>
  <si>
    <t>85278 Usuwanie skutków klęsk żywiołowych: 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</si>
</sst>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sz val="10"/>
      <color indexed="6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top"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vertical="justify"/>
    </xf>
    <xf numFmtId="0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32" sqref="A32:D32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25390625" style="1" customWidth="1"/>
    <col min="4" max="4" width="56.25390625" style="1" customWidth="1"/>
    <col min="5" max="5" width="12.25390625" style="1" customWidth="1"/>
    <col min="6" max="6" width="9.125" style="1" hidden="1" customWidth="1"/>
    <col min="7" max="8" width="11.875" style="1" customWidth="1"/>
    <col min="9" max="9" width="9.875" style="1" customWidth="1"/>
    <col min="10" max="16384" width="9.125" style="1" customWidth="1"/>
  </cols>
  <sheetData>
    <row r="1" spans="4:5" ht="12.75">
      <c r="D1" s="7"/>
      <c r="E1" s="7"/>
    </row>
    <row r="2" spans="4:9" ht="12.75">
      <c r="D2" s="7"/>
      <c r="E2" s="7"/>
      <c r="H2" s="27" t="s">
        <v>46</v>
      </c>
      <c r="I2" s="27"/>
    </row>
    <row r="3" spans="4:9" ht="12.75">
      <c r="D3" s="7"/>
      <c r="E3" s="7"/>
      <c r="H3" s="27" t="s">
        <v>47</v>
      </c>
      <c r="I3" s="27"/>
    </row>
    <row r="4" spans="4:9" ht="12.75">
      <c r="D4" s="7"/>
      <c r="E4" s="7"/>
      <c r="H4" s="27" t="s">
        <v>48</v>
      </c>
      <c r="I4" s="27"/>
    </row>
    <row r="5" spans="4:9" ht="12.75">
      <c r="D5" s="7"/>
      <c r="E5" s="7"/>
      <c r="H5" s="27" t="s">
        <v>49</v>
      </c>
      <c r="I5" s="27"/>
    </row>
    <row r="6" spans="4:5" ht="12.75">
      <c r="D6" s="7"/>
      <c r="E6" s="7"/>
    </row>
    <row r="7" spans="1:5" ht="12.75">
      <c r="A7" s="27" t="s">
        <v>29</v>
      </c>
      <c r="B7" s="27"/>
      <c r="C7" s="27"/>
      <c r="D7" s="27"/>
      <c r="E7" s="27"/>
    </row>
    <row r="8" spans="4:8" ht="12.75">
      <c r="D8" s="6"/>
      <c r="E8" s="6"/>
      <c r="H8" s="1" t="s">
        <v>28</v>
      </c>
    </row>
    <row r="9" ht="12.75" hidden="1"/>
    <row r="10" spans="1:12" ht="40.5" customHeight="1">
      <c r="A10" s="8" t="s">
        <v>10</v>
      </c>
      <c r="B10" s="8" t="s">
        <v>11</v>
      </c>
      <c r="C10" s="8" t="s">
        <v>12</v>
      </c>
      <c r="D10" s="8" t="s">
        <v>18</v>
      </c>
      <c r="E10" s="39" t="s">
        <v>44</v>
      </c>
      <c r="F10" s="11"/>
      <c r="G10" s="17" t="s">
        <v>41</v>
      </c>
      <c r="H10" s="17" t="s">
        <v>42</v>
      </c>
      <c r="I10" s="17" t="s">
        <v>27</v>
      </c>
      <c r="J10" s="10"/>
      <c r="K10" s="10"/>
      <c r="L10" s="10"/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9">
        <v>5</v>
      </c>
      <c r="G11" s="8">
        <v>6</v>
      </c>
      <c r="H11" s="8">
        <v>7</v>
      </c>
      <c r="I11" s="8">
        <v>8</v>
      </c>
    </row>
    <row r="12" spans="1:9" ht="12.75">
      <c r="A12" s="37" t="s">
        <v>43</v>
      </c>
      <c r="B12" s="38">
        <v>1095</v>
      </c>
      <c r="C12" s="40">
        <v>4430</v>
      </c>
      <c r="D12" s="19" t="s">
        <v>30</v>
      </c>
      <c r="E12" s="20">
        <v>0</v>
      </c>
      <c r="G12" s="18">
        <v>880</v>
      </c>
      <c r="H12" s="18">
        <v>798</v>
      </c>
      <c r="I12" s="12">
        <f>SUM(H12/G12)*100</f>
        <v>90.68181818181819</v>
      </c>
    </row>
    <row r="13" spans="1:9" s="30" customFormat="1" ht="13.5">
      <c r="A13" s="56" t="s">
        <v>31</v>
      </c>
      <c r="B13" s="57"/>
      <c r="C13" s="57"/>
      <c r="D13" s="58"/>
      <c r="E13" s="34">
        <v>0</v>
      </c>
      <c r="G13" s="35">
        <f>SUM(G12)</f>
        <v>880</v>
      </c>
      <c r="H13" s="35">
        <f>SUM(H12)</f>
        <v>798</v>
      </c>
      <c r="I13" s="31">
        <f>SUM(H13/G13)*100</f>
        <v>90.68181818181819</v>
      </c>
    </row>
    <row r="14" spans="1:9" s="27" customFormat="1" ht="12.75">
      <c r="A14" s="44" t="s">
        <v>40</v>
      </c>
      <c r="B14" s="45"/>
      <c r="C14" s="45"/>
      <c r="D14" s="46"/>
      <c r="E14" s="9"/>
      <c r="G14" s="13">
        <f>SUM(G13)</f>
        <v>880</v>
      </c>
      <c r="H14" s="13">
        <f>SUM(H13)</f>
        <v>798</v>
      </c>
      <c r="I14" s="28">
        <f>SUM(H14/G14)*100</f>
        <v>90.68181818181819</v>
      </c>
    </row>
    <row r="15" spans="1:9" ht="12.75">
      <c r="A15" s="21">
        <v>750</v>
      </c>
      <c r="B15" s="21">
        <v>75011</v>
      </c>
      <c r="C15" s="21">
        <v>4010</v>
      </c>
      <c r="D15" s="21" t="s">
        <v>1</v>
      </c>
      <c r="E15" s="22">
        <v>63200</v>
      </c>
      <c r="G15" s="22">
        <v>63200</v>
      </c>
      <c r="H15" s="22">
        <v>63200</v>
      </c>
      <c r="I15" s="12">
        <f>SUM(H15/G15)*100</f>
        <v>100</v>
      </c>
    </row>
    <row r="16" spans="1:9" ht="12.75">
      <c r="A16" s="21"/>
      <c r="B16" s="21"/>
      <c r="C16" s="21">
        <v>4110</v>
      </c>
      <c r="D16" s="21" t="s">
        <v>2</v>
      </c>
      <c r="E16" s="22">
        <v>11506</v>
      </c>
      <c r="G16" s="22">
        <v>11506</v>
      </c>
      <c r="H16" s="22">
        <v>11506</v>
      </c>
      <c r="I16" s="12">
        <f aca="true" t="shared" si="0" ref="I16:I55">SUM(H16/G16)*100</f>
        <v>100</v>
      </c>
    </row>
    <row r="17" spans="1:9" ht="12.75">
      <c r="A17" s="21"/>
      <c r="B17" s="21"/>
      <c r="C17" s="21">
        <v>4120</v>
      </c>
      <c r="D17" s="21" t="s">
        <v>3</v>
      </c>
      <c r="E17" s="22">
        <v>1565</v>
      </c>
      <c r="G17" s="22">
        <v>1565</v>
      </c>
      <c r="H17" s="22">
        <v>1565</v>
      </c>
      <c r="I17" s="12">
        <f t="shared" si="0"/>
        <v>100</v>
      </c>
    </row>
    <row r="18" spans="1:9" s="30" customFormat="1" ht="13.5">
      <c r="A18" s="53" t="s">
        <v>4</v>
      </c>
      <c r="B18" s="54"/>
      <c r="C18" s="54"/>
      <c r="D18" s="55"/>
      <c r="E18" s="33">
        <f>SUM(E15:E17)</f>
        <v>76271</v>
      </c>
      <c r="G18" s="33">
        <f>SUM(G15:G17)</f>
        <v>76271</v>
      </c>
      <c r="H18" s="33">
        <f>SUM(H15:H17)</f>
        <v>76271</v>
      </c>
      <c r="I18" s="31">
        <f t="shared" si="0"/>
        <v>100</v>
      </c>
    </row>
    <row r="19" spans="1:9" s="27" customFormat="1" ht="12.75">
      <c r="A19" s="44" t="s">
        <v>5</v>
      </c>
      <c r="B19" s="45"/>
      <c r="C19" s="45"/>
      <c r="D19" s="46"/>
      <c r="E19" s="3">
        <f>SUM(E18)</f>
        <v>76271</v>
      </c>
      <c r="G19" s="3">
        <f>SUM(G18)</f>
        <v>76271</v>
      </c>
      <c r="H19" s="3">
        <f>SUM(H18)</f>
        <v>76271</v>
      </c>
      <c r="I19" s="28">
        <f t="shared" si="0"/>
        <v>100</v>
      </c>
    </row>
    <row r="20" spans="1:9" ht="12.75">
      <c r="A20" s="21">
        <v>751</v>
      </c>
      <c r="B20" s="21">
        <v>75101</v>
      </c>
      <c r="C20" s="21">
        <v>4110</v>
      </c>
      <c r="D20" s="21" t="s">
        <v>2</v>
      </c>
      <c r="E20" s="21">
        <v>390</v>
      </c>
      <c r="G20" s="21">
        <v>390</v>
      </c>
      <c r="H20" s="21">
        <v>333</v>
      </c>
      <c r="I20" s="12">
        <f t="shared" si="0"/>
        <v>85.38461538461539</v>
      </c>
    </row>
    <row r="21" spans="1:9" ht="12.75">
      <c r="A21" s="21"/>
      <c r="B21" s="21"/>
      <c r="C21" s="21">
        <v>4120</v>
      </c>
      <c r="D21" s="21" t="s">
        <v>3</v>
      </c>
      <c r="E21" s="21">
        <v>59</v>
      </c>
      <c r="G21" s="21">
        <v>59</v>
      </c>
      <c r="H21" s="21">
        <v>48</v>
      </c>
      <c r="I21" s="12">
        <f t="shared" si="0"/>
        <v>81.35593220338984</v>
      </c>
    </row>
    <row r="22" spans="1:9" ht="12.75">
      <c r="A22" s="21"/>
      <c r="B22" s="21"/>
      <c r="C22" s="23">
        <v>4170</v>
      </c>
      <c r="D22" s="24" t="s">
        <v>22</v>
      </c>
      <c r="E22" s="22">
        <v>1951</v>
      </c>
      <c r="G22" s="22">
        <v>1951</v>
      </c>
      <c r="H22" s="22">
        <v>1951</v>
      </c>
      <c r="I22" s="12">
        <f t="shared" si="0"/>
        <v>100</v>
      </c>
    </row>
    <row r="23" spans="1:9" s="30" customFormat="1" ht="15" customHeight="1">
      <c r="A23" s="47" t="s">
        <v>13</v>
      </c>
      <c r="B23" s="48"/>
      <c r="C23" s="48"/>
      <c r="D23" s="49"/>
      <c r="E23" s="29">
        <f>SUM(E20:E22)</f>
        <v>2400</v>
      </c>
      <c r="G23" s="29">
        <f>SUM(G20:G22)</f>
        <v>2400</v>
      </c>
      <c r="H23" s="29">
        <f>SUM(H20:H22)</f>
        <v>2332</v>
      </c>
      <c r="I23" s="31">
        <f t="shared" si="0"/>
        <v>97.16666666666667</v>
      </c>
    </row>
    <row r="24" spans="1:9" ht="14.25" customHeight="1">
      <c r="A24" s="21"/>
      <c r="B24" s="21">
        <v>75109</v>
      </c>
      <c r="C24" s="25">
        <v>3030</v>
      </c>
      <c r="D24" s="19" t="s">
        <v>32</v>
      </c>
      <c r="E24" s="16">
        <v>0</v>
      </c>
      <c r="G24" s="16">
        <v>19590</v>
      </c>
      <c r="H24" s="16">
        <v>19320</v>
      </c>
      <c r="I24" s="12">
        <f t="shared" si="0"/>
        <v>98.6217457886677</v>
      </c>
    </row>
    <row r="25" spans="1:9" ht="14.25" customHeight="1">
      <c r="A25" s="21"/>
      <c r="B25" s="21"/>
      <c r="C25" s="25">
        <v>4110</v>
      </c>
      <c r="D25" s="19" t="s">
        <v>2</v>
      </c>
      <c r="E25" s="16">
        <v>0</v>
      </c>
      <c r="G25" s="16">
        <v>1368</v>
      </c>
      <c r="H25" s="16">
        <v>1368</v>
      </c>
      <c r="I25" s="12">
        <f t="shared" si="0"/>
        <v>100</v>
      </c>
    </row>
    <row r="26" spans="1:9" ht="15" customHeight="1">
      <c r="A26" s="21"/>
      <c r="B26" s="21"/>
      <c r="C26" s="25">
        <v>4120</v>
      </c>
      <c r="D26" s="19" t="s">
        <v>33</v>
      </c>
      <c r="E26" s="16">
        <v>0</v>
      </c>
      <c r="G26" s="16">
        <v>196</v>
      </c>
      <c r="H26" s="16">
        <v>196</v>
      </c>
      <c r="I26" s="12">
        <f t="shared" si="0"/>
        <v>100</v>
      </c>
    </row>
    <row r="27" spans="1:9" ht="14.25" customHeight="1">
      <c r="A27" s="21"/>
      <c r="B27" s="21"/>
      <c r="C27" s="25">
        <v>4170</v>
      </c>
      <c r="D27" s="19" t="s">
        <v>34</v>
      </c>
      <c r="E27" s="16">
        <v>0</v>
      </c>
      <c r="G27" s="16">
        <v>8800</v>
      </c>
      <c r="H27" s="16">
        <v>8800</v>
      </c>
      <c r="I27" s="12">
        <f t="shared" si="0"/>
        <v>100</v>
      </c>
    </row>
    <row r="28" spans="1:9" ht="15" customHeight="1">
      <c r="A28" s="21"/>
      <c r="B28" s="21"/>
      <c r="C28" s="25">
        <v>4210</v>
      </c>
      <c r="D28" s="19" t="s">
        <v>35</v>
      </c>
      <c r="E28" s="16">
        <v>0</v>
      </c>
      <c r="G28" s="16">
        <v>7293</v>
      </c>
      <c r="H28" s="16">
        <v>7293</v>
      </c>
      <c r="I28" s="12">
        <f t="shared" si="0"/>
        <v>100</v>
      </c>
    </row>
    <row r="29" spans="1:9" ht="12.75" customHeight="1">
      <c r="A29" s="21"/>
      <c r="B29" s="21"/>
      <c r="C29" s="25">
        <v>4300</v>
      </c>
      <c r="D29" s="19" t="s">
        <v>36</v>
      </c>
      <c r="E29" s="16">
        <v>0</v>
      </c>
      <c r="G29" s="16">
        <v>4000</v>
      </c>
      <c r="H29" s="16">
        <v>4000</v>
      </c>
      <c r="I29" s="12">
        <f t="shared" si="0"/>
        <v>100</v>
      </c>
    </row>
    <row r="30" spans="1:9" ht="15" customHeight="1">
      <c r="A30" s="21"/>
      <c r="B30" s="21"/>
      <c r="C30" s="25">
        <v>4410</v>
      </c>
      <c r="D30" s="19" t="s">
        <v>37</v>
      </c>
      <c r="E30" s="16"/>
      <c r="G30" s="16">
        <v>1000</v>
      </c>
      <c r="H30" s="16">
        <v>1000</v>
      </c>
      <c r="I30" s="12">
        <f t="shared" si="0"/>
        <v>100</v>
      </c>
    </row>
    <row r="31" spans="1:9" s="30" customFormat="1" ht="14.25" customHeight="1">
      <c r="A31" s="47" t="s">
        <v>45</v>
      </c>
      <c r="B31" s="48"/>
      <c r="C31" s="48"/>
      <c r="D31" s="49"/>
      <c r="E31" s="29">
        <f>SUM(E24:E30)</f>
        <v>0</v>
      </c>
      <c r="F31" s="29">
        <f>SUM(F24:F30)</f>
        <v>0</v>
      </c>
      <c r="G31" s="29">
        <f>SUM(G24:G30)</f>
        <v>42247</v>
      </c>
      <c r="H31" s="29">
        <f>SUM(H24:H30)</f>
        <v>41977</v>
      </c>
      <c r="I31" s="31">
        <f t="shared" si="0"/>
        <v>99.36090136577745</v>
      </c>
    </row>
    <row r="32" spans="1:9" s="27" customFormat="1" ht="28.5" customHeight="1">
      <c r="A32" s="50" t="s">
        <v>6</v>
      </c>
      <c r="B32" s="51"/>
      <c r="C32" s="51"/>
      <c r="D32" s="52"/>
      <c r="E32" s="4">
        <f>SUM(E24:E31)</f>
        <v>0</v>
      </c>
      <c r="F32" s="4">
        <f>SUM(F24:F31)</f>
        <v>0</v>
      </c>
      <c r="G32" s="4">
        <f>SUM(G23+G31)</f>
        <v>44647</v>
      </c>
      <c r="H32" s="4">
        <f>SUM(H23+H31)</f>
        <v>44309</v>
      </c>
      <c r="I32" s="4">
        <f>SUM(I24:I31)</f>
        <v>797.9826471544451</v>
      </c>
    </row>
    <row r="33" spans="1:9" ht="12.75">
      <c r="A33" s="21">
        <v>752</v>
      </c>
      <c r="B33" s="21">
        <v>75212</v>
      </c>
      <c r="C33" s="21">
        <v>4270</v>
      </c>
      <c r="D33" s="21" t="s">
        <v>0</v>
      </c>
      <c r="E33" s="21">
        <v>700</v>
      </c>
      <c r="G33" s="21">
        <v>700</v>
      </c>
      <c r="H33" s="21">
        <v>700</v>
      </c>
      <c r="I33" s="12">
        <f t="shared" si="0"/>
        <v>100</v>
      </c>
    </row>
    <row r="34" spans="1:9" s="30" customFormat="1" ht="13.5">
      <c r="A34" s="47" t="s">
        <v>14</v>
      </c>
      <c r="B34" s="48"/>
      <c r="C34" s="48"/>
      <c r="D34" s="49"/>
      <c r="E34" s="32">
        <f>SUM(E33)</f>
        <v>700</v>
      </c>
      <c r="G34" s="32">
        <f>SUM(G33)</f>
        <v>700</v>
      </c>
      <c r="H34" s="32">
        <f>SUM(H33)</f>
        <v>700</v>
      </c>
      <c r="I34" s="31">
        <f t="shared" si="0"/>
        <v>100</v>
      </c>
    </row>
    <row r="35" spans="1:9" s="27" customFormat="1" ht="12.75">
      <c r="A35" s="44" t="s">
        <v>7</v>
      </c>
      <c r="B35" s="45"/>
      <c r="C35" s="45"/>
      <c r="D35" s="46"/>
      <c r="E35" s="2">
        <f>SUM(E34)</f>
        <v>700</v>
      </c>
      <c r="G35" s="2">
        <f>SUM(G34)</f>
        <v>700</v>
      </c>
      <c r="H35" s="2">
        <f>SUM(H34)</f>
        <v>700</v>
      </c>
      <c r="I35" s="28">
        <f t="shared" si="0"/>
        <v>100</v>
      </c>
    </row>
    <row r="36" spans="1:9" ht="12.75">
      <c r="A36" s="21">
        <v>754</v>
      </c>
      <c r="B36" s="21">
        <v>75414</v>
      </c>
      <c r="C36" s="21">
        <v>4300</v>
      </c>
      <c r="D36" s="21" t="s">
        <v>8</v>
      </c>
      <c r="E36" s="21">
        <v>400</v>
      </c>
      <c r="G36" s="21">
        <v>400</v>
      </c>
      <c r="H36" s="21">
        <v>400</v>
      </c>
      <c r="I36" s="12">
        <f t="shared" si="0"/>
        <v>100</v>
      </c>
    </row>
    <row r="37" spans="1:9" s="30" customFormat="1" ht="13.5" customHeight="1">
      <c r="A37" s="47" t="s">
        <v>9</v>
      </c>
      <c r="B37" s="48"/>
      <c r="C37" s="48"/>
      <c r="D37" s="49"/>
      <c r="E37" s="32">
        <f>SUM(E36)</f>
        <v>400</v>
      </c>
      <c r="G37" s="32">
        <f>SUM(G36)</f>
        <v>400</v>
      </c>
      <c r="H37" s="32">
        <f>SUM(H36)</f>
        <v>400</v>
      </c>
      <c r="I37" s="31">
        <f t="shared" si="0"/>
        <v>100</v>
      </c>
    </row>
    <row r="38" spans="1:9" s="27" customFormat="1" ht="12.75">
      <c r="A38" s="44" t="s">
        <v>15</v>
      </c>
      <c r="B38" s="45"/>
      <c r="C38" s="45"/>
      <c r="D38" s="46"/>
      <c r="E38" s="2">
        <f>SUM(E37)</f>
        <v>400</v>
      </c>
      <c r="G38" s="2">
        <f>SUM(G37)</f>
        <v>400</v>
      </c>
      <c r="H38" s="2">
        <f>SUM(H37)</f>
        <v>400</v>
      </c>
      <c r="I38" s="28">
        <f t="shared" si="0"/>
        <v>100</v>
      </c>
    </row>
    <row r="39" spans="1:9" ht="12.75">
      <c r="A39" s="23">
        <v>851</v>
      </c>
      <c r="B39" s="23">
        <v>85195</v>
      </c>
      <c r="C39" s="23">
        <v>4210</v>
      </c>
      <c r="D39" s="23" t="s">
        <v>35</v>
      </c>
      <c r="E39" s="21">
        <v>0</v>
      </c>
      <c r="G39" s="21">
        <v>160</v>
      </c>
      <c r="H39" s="21">
        <v>81</v>
      </c>
      <c r="I39" s="12">
        <f t="shared" si="0"/>
        <v>50.625</v>
      </c>
    </row>
    <row r="40" spans="1:9" s="30" customFormat="1" ht="13.5">
      <c r="A40" s="47" t="s">
        <v>38</v>
      </c>
      <c r="B40" s="48"/>
      <c r="C40" s="48"/>
      <c r="D40" s="49"/>
      <c r="E40" s="32">
        <f>SUM(E39)</f>
        <v>0</v>
      </c>
      <c r="F40" s="32">
        <f aca="true" t="shared" si="1" ref="F40:H41">SUM(F39)</f>
        <v>0</v>
      </c>
      <c r="G40" s="32">
        <f t="shared" si="1"/>
        <v>160</v>
      </c>
      <c r="H40" s="32">
        <f t="shared" si="1"/>
        <v>81</v>
      </c>
      <c r="I40" s="31">
        <f t="shared" si="0"/>
        <v>50.625</v>
      </c>
    </row>
    <row r="41" spans="1:9" s="27" customFormat="1" ht="16.5" customHeight="1">
      <c r="A41" s="44" t="s">
        <v>39</v>
      </c>
      <c r="B41" s="45"/>
      <c r="C41" s="45"/>
      <c r="D41" s="46"/>
      <c r="E41" s="2">
        <f>SUM(E40)</f>
        <v>0</v>
      </c>
      <c r="F41" s="14"/>
      <c r="G41" s="2">
        <f t="shared" si="1"/>
        <v>160</v>
      </c>
      <c r="H41" s="2">
        <f t="shared" si="1"/>
        <v>81</v>
      </c>
      <c r="I41" s="28">
        <f t="shared" si="0"/>
        <v>50.625</v>
      </c>
    </row>
    <row r="42" spans="1:9" ht="12.75">
      <c r="A42" s="23">
        <v>852</v>
      </c>
      <c r="B42" s="23">
        <v>85212</v>
      </c>
      <c r="C42" s="23">
        <v>3110</v>
      </c>
      <c r="D42" s="24" t="s">
        <v>21</v>
      </c>
      <c r="E42" s="22">
        <v>1204700</v>
      </c>
      <c r="F42" s="15"/>
      <c r="G42" s="22">
        <v>1103505</v>
      </c>
      <c r="H42" s="22">
        <v>1103476</v>
      </c>
      <c r="I42" s="12">
        <f t="shared" si="0"/>
        <v>99.9973720100951</v>
      </c>
    </row>
    <row r="43" spans="1:9" ht="12.75">
      <c r="A43" s="23"/>
      <c r="B43" s="23"/>
      <c r="C43" s="23">
        <v>4010</v>
      </c>
      <c r="D43" s="24" t="s">
        <v>1</v>
      </c>
      <c r="E43" s="22">
        <v>22500</v>
      </c>
      <c r="F43" s="15"/>
      <c r="G43" s="22">
        <v>18147</v>
      </c>
      <c r="H43" s="22">
        <v>18092</v>
      </c>
      <c r="I43" s="12">
        <f t="shared" si="0"/>
        <v>99.69691960103599</v>
      </c>
    </row>
    <row r="44" spans="1:9" ht="12.75">
      <c r="A44" s="23"/>
      <c r="B44" s="23"/>
      <c r="C44" s="23">
        <v>4110</v>
      </c>
      <c r="D44" s="24" t="s">
        <v>2</v>
      </c>
      <c r="E44" s="22">
        <v>4100</v>
      </c>
      <c r="F44" s="15"/>
      <c r="G44" s="22">
        <v>3294</v>
      </c>
      <c r="H44" s="22">
        <v>3273</v>
      </c>
      <c r="I44" s="12">
        <f t="shared" si="0"/>
        <v>99.36247723132969</v>
      </c>
    </row>
    <row r="45" spans="1:9" ht="12.75">
      <c r="A45" s="23"/>
      <c r="B45" s="23"/>
      <c r="C45" s="23">
        <v>4120</v>
      </c>
      <c r="D45" s="24" t="s">
        <v>3</v>
      </c>
      <c r="E45" s="22">
        <v>600</v>
      </c>
      <c r="F45" s="15"/>
      <c r="G45" s="22">
        <v>468</v>
      </c>
      <c r="H45" s="22">
        <v>443</v>
      </c>
      <c r="I45" s="12">
        <f t="shared" si="0"/>
        <v>94.65811965811966</v>
      </c>
    </row>
    <row r="46" spans="1:9" ht="12.75">
      <c r="A46" s="23"/>
      <c r="B46" s="23"/>
      <c r="C46" s="23">
        <v>4300</v>
      </c>
      <c r="D46" s="24" t="s">
        <v>23</v>
      </c>
      <c r="E46" s="22">
        <v>10100</v>
      </c>
      <c r="F46" s="15"/>
      <c r="G46" s="22">
        <v>10756</v>
      </c>
      <c r="H46" s="22">
        <v>10586</v>
      </c>
      <c r="I46" s="12">
        <f t="shared" si="0"/>
        <v>98.41948679806619</v>
      </c>
    </row>
    <row r="47" spans="1:9" s="30" customFormat="1" ht="27" customHeight="1">
      <c r="A47" s="47" t="s">
        <v>25</v>
      </c>
      <c r="B47" s="48"/>
      <c r="C47" s="48"/>
      <c r="D47" s="49"/>
      <c r="E47" s="33">
        <f>SUM(E42:E46)</f>
        <v>1242000</v>
      </c>
      <c r="F47" s="36"/>
      <c r="G47" s="33">
        <f>SUM(G42:G46)</f>
        <v>1136170</v>
      </c>
      <c r="H47" s="33">
        <f>SUM(H42:H46)</f>
        <v>1135870</v>
      </c>
      <c r="I47" s="31">
        <f t="shared" si="0"/>
        <v>99.97359550067331</v>
      </c>
    </row>
    <row r="48" spans="1:9" ht="14.25" customHeight="1">
      <c r="A48" s="21"/>
      <c r="B48" s="21">
        <v>85213</v>
      </c>
      <c r="C48" s="21">
        <v>4130</v>
      </c>
      <c r="D48" s="21" t="s">
        <v>16</v>
      </c>
      <c r="E48" s="22">
        <v>10000</v>
      </c>
      <c r="F48" s="15"/>
      <c r="G48" s="22">
        <v>10050</v>
      </c>
      <c r="H48" s="22">
        <v>9843</v>
      </c>
      <c r="I48" s="12">
        <f t="shared" si="0"/>
        <v>97.94029850746269</v>
      </c>
    </row>
    <row r="49" spans="1:9" s="30" customFormat="1" ht="28.5" customHeight="1">
      <c r="A49" s="47" t="s">
        <v>24</v>
      </c>
      <c r="B49" s="48"/>
      <c r="C49" s="48"/>
      <c r="D49" s="49"/>
      <c r="E49" s="33">
        <f>SUM(E48)</f>
        <v>10000</v>
      </c>
      <c r="F49" s="36"/>
      <c r="G49" s="33">
        <f>SUM(G48)</f>
        <v>10050</v>
      </c>
      <c r="H49" s="33">
        <f>SUM(H48)</f>
        <v>9843</v>
      </c>
      <c r="I49" s="31">
        <f t="shared" si="0"/>
        <v>97.94029850746269</v>
      </c>
    </row>
    <row r="50" spans="1:9" ht="13.5" customHeight="1">
      <c r="A50" s="21"/>
      <c r="B50" s="21">
        <v>85214</v>
      </c>
      <c r="C50" s="21">
        <v>3110</v>
      </c>
      <c r="D50" s="21" t="s">
        <v>17</v>
      </c>
      <c r="E50" s="22">
        <v>116000</v>
      </c>
      <c r="F50" s="15"/>
      <c r="G50" s="22">
        <v>116030</v>
      </c>
      <c r="H50" s="22">
        <v>115141</v>
      </c>
      <c r="I50" s="12">
        <f t="shared" si="0"/>
        <v>99.23381883995518</v>
      </c>
    </row>
    <row r="51" spans="1:9" s="30" customFormat="1" ht="14.25" customHeight="1">
      <c r="A51" s="47" t="s">
        <v>26</v>
      </c>
      <c r="B51" s="48"/>
      <c r="C51" s="48"/>
      <c r="D51" s="49"/>
      <c r="E51" s="33">
        <f>SUM(E50)</f>
        <v>116000</v>
      </c>
      <c r="F51" s="36"/>
      <c r="G51" s="33">
        <f>SUM(G50)</f>
        <v>116030</v>
      </c>
      <c r="H51" s="33">
        <f>SUM(H50)</f>
        <v>115141</v>
      </c>
      <c r="I51" s="31">
        <f t="shared" si="0"/>
        <v>99.23381883995518</v>
      </c>
    </row>
    <row r="52" spans="1:9" ht="16.5" customHeight="1">
      <c r="A52" s="26"/>
      <c r="B52" s="25">
        <v>85278</v>
      </c>
      <c r="C52" s="25">
        <v>3110</v>
      </c>
      <c r="D52" s="21" t="s">
        <v>17</v>
      </c>
      <c r="E52" s="22">
        <v>0</v>
      </c>
      <c r="F52" s="15"/>
      <c r="G52" s="22">
        <v>3500</v>
      </c>
      <c r="H52" s="22">
        <v>2000</v>
      </c>
      <c r="I52" s="12">
        <f t="shared" si="0"/>
        <v>57.14285714285714</v>
      </c>
    </row>
    <row r="53" spans="1:9" s="30" customFormat="1" ht="18" customHeight="1">
      <c r="A53" s="47" t="s">
        <v>50</v>
      </c>
      <c r="B53" s="48"/>
      <c r="C53" s="48"/>
      <c r="D53" s="49"/>
      <c r="E53" s="33">
        <v>0</v>
      </c>
      <c r="F53" s="33">
        <v>0</v>
      </c>
      <c r="G53" s="33">
        <f>SUM(G52)</f>
        <v>3500</v>
      </c>
      <c r="H53" s="33">
        <f>SUM(H52)</f>
        <v>2000</v>
      </c>
      <c r="I53" s="31">
        <f t="shared" si="0"/>
        <v>57.14285714285714</v>
      </c>
    </row>
    <row r="54" spans="1:9" ht="12.75">
      <c r="A54" s="44" t="s">
        <v>19</v>
      </c>
      <c r="B54" s="45"/>
      <c r="C54" s="45"/>
      <c r="D54" s="46"/>
      <c r="E54" s="3">
        <f>SUM(E47+E49+E51)</f>
        <v>1368000</v>
      </c>
      <c r="F54" s="15"/>
      <c r="G54" s="3">
        <f>SUM(G47+G49+G51+G53)</f>
        <v>1265750</v>
      </c>
      <c r="H54" s="3">
        <f>SUM(H47+H49+H51+H53)</f>
        <v>1262854</v>
      </c>
      <c r="I54" s="28">
        <f t="shared" si="0"/>
        <v>99.77120284416354</v>
      </c>
    </row>
    <row r="55" spans="1:9" ht="15" customHeight="1">
      <c r="A55" s="41" t="s">
        <v>20</v>
      </c>
      <c r="B55" s="42"/>
      <c r="C55" s="42"/>
      <c r="D55" s="43"/>
      <c r="E55" s="3">
        <f>SUM(E14+E19+E23+E31+E34+E37+E41+E47+E49+E51+E53)</f>
        <v>1447771</v>
      </c>
      <c r="F55" s="15"/>
      <c r="G55" s="3">
        <f>SUM(G14+G19+G32+G35+G38+G41+G54)</f>
        <v>1388808</v>
      </c>
      <c r="H55" s="3">
        <f>SUM(H14+H19+H32+H34+H37+H40+H54)</f>
        <v>1385413</v>
      </c>
      <c r="I55" s="28">
        <f t="shared" si="0"/>
        <v>99.75554576298524</v>
      </c>
    </row>
  </sheetData>
  <mergeCells count="19">
    <mergeCell ref="A51:D51"/>
    <mergeCell ref="A31:D31"/>
    <mergeCell ref="A35:D35"/>
    <mergeCell ref="A38:D38"/>
    <mergeCell ref="A37:D37"/>
    <mergeCell ref="A14:D14"/>
    <mergeCell ref="A32:D32"/>
    <mergeCell ref="A18:D18"/>
    <mergeCell ref="A13:D13"/>
    <mergeCell ref="A55:D55"/>
    <mergeCell ref="A19:D19"/>
    <mergeCell ref="A54:D54"/>
    <mergeCell ref="A40:D40"/>
    <mergeCell ref="A41:D41"/>
    <mergeCell ref="A53:D53"/>
    <mergeCell ref="A23:D23"/>
    <mergeCell ref="A34:D34"/>
    <mergeCell ref="A47:D47"/>
    <mergeCell ref="A49:D49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2007-04-24T08:48:57Z</cp:lastPrinted>
  <dcterms:created xsi:type="dcterms:W3CDTF">2001-08-02T07:18:30Z</dcterms:created>
  <dcterms:modified xsi:type="dcterms:W3CDTF">2007-04-27T07:49:24Z</dcterms:modified>
  <cp:category/>
  <cp:version/>
  <cp:contentType/>
  <cp:contentStatus/>
</cp:coreProperties>
</file>