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04'!$A$1:$R$50</definedName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<sst xmlns="http://schemas.openxmlformats.org/spreadsheetml/2006/main" count="87" uniqueCount="71">
  <si>
    <t>dochody jst związane z realizacją zadań z zakresu adm.rządowej oraz innych zadań zleconych ustawami (wydawanie dowodów osobistych)</t>
  </si>
  <si>
    <t xml:space="preserve">bieżące </t>
  </si>
  <si>
    <t>majątkowe</t>
  </si>
  <si>
    <t>Dział</t>
  </si>
  <si>
    <t>Dział 010 Rolnictwo i łowiectwo</t>
  </si>
  <si>
    <t>Dział 700 Gospodarka mieszkaniowa</t>
  </si>
  <si>
    <t>010</t>
  </si>
  <si>
    <t>01010</t>
  </si>
  <si>
    <t>0760</t>
  </si>
  <si>
    <t>0910</t>
  </si>
  <si>
    <t>2010</t>
  </si>
  <si>
    <t>Dział 801 Oświata i wychowanie</t>
  </si>
  <si>
    <t>Dział 756 Dochody od osób prawnych,od osób fizycznych i od innych jednostek nieposiadających osobowości prawnej oraz wydatki związane z ich poborem</t>
  </si>
  <si>
    <t>Dział 852 Pomoc społeczna</t>
  </si>
  <si>
    <t>wpływy z usług  (czynsze mieszkaniowe)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</si>
  <si>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</si>
  <si>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</si>
  <si>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</si>
  <si>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</si>
  <si>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</si>
  <si>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</si>
  <si>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0870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</si>
  <si>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</si>
  <si>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</si>
  <si>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</si>
  <si>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</si>
  <si>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</si>
  <si>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podatków i opłat -z karty podatkowej</t>
  </si>
  <si>
    <t>Źródła dochodów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</si>
  <si>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</si>
  <si>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</si>
  <si>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</si>
  <si>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</si>
  <si>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</si>
  <si>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</si>
  <si>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</si>
  <si>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</si>
  <si>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</si>
  <si>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Dochody ogółem</t>
  </si>
  <si>
    <t xml:space="preserve"> dochody majątkowe </t>
  </si>
  <si>
    <t>pozostałe odsetki-odsetki od środków na rach.bankowych</t>
  </si>
  <si>
    <t>odsetki za nieterminowe wpłaty z tytułu czynsze mieszkaniowe</t>
  </si>
  <si>
    <t>wpływy z różnych dochodów (wpływy z tyt. wynagrodzenia dla płatnika z tyt. wykonywania zadań określonych przepisami prawa)</t>
  </si>
  <si>
    <t>dochody z najmu i dzierżawy składników majątkowych skarbu państwa, jst lub innych jednostek zaliczonych do sektora finansów publicznych oraz innych umów o podobnym charakterze - wynajem pomieszczeń szkolnych</t>
  </si>
  <si>
    <t>wpływy z usług  (opłata stała za przedszkole)</t>
  </si>
  <si>
    <t>dotacje celowe otrzymane z gminy na zadania bieżące realiz na podstawie porozumień między jst  (refundacja kosztów przez inne gminy za pobyt dzieci w przedszk.  na terenie naszej gminy)</t>
  </si>
  <si>
    <t>wpływy z różnych opłat  (duplikaty legitymacji i świadectw)</t>
  </si>
  <si>
    <t>Dział 758 Różne rozliczenia</t>
  </si>
  <si>
    <t xml:space="preserve">Dokonać zmian w planie dochodów gminy na rok 2012 stanowiącym tabelę nr 1 do Uchwały Budżetowej na rok 2012 Gminy Michałowice Nr XII/119/2011 z dnia 21 grudnia 2011 r. w sposób następujący:        
</t>
  </si>
  <si>
    <r>
      <t xml:space="preserve">wpływy z róznych dochodów        </t>
    </r>
    <r>
      <rPr>
        <i/>
        <sz val="9"/>
        <rFont val="Times New Roman"/>
        <family val="1"/>
      </rPr>
      <t xml:space="preserve"> </t>
    </r>
  </si>
  <si>
    <r>
      <t xml:space="preserve">wpływy z usług                                  </t>
    </r>
    <r>
      <rPr>
        <i/>
        <sz val="9"/>
        <rFont val="Times New Roman"/>
        <family val="1"/>
      </rPr>
      <t xml:space="preserve">(opłata za świadczenia przedszkolne - przedszkole Michałowice)                           </t>
    </r>
  </si>
  <si>
    <r>
      <t xml:space="preserve">pozostałe odsetki                                </t>
    </r>
    <r>
      <rPr>
        <i/>
        <sz val="9"/>
        <rFont val="Times New Roman"/>
        <family val="1"/>
      </rPr>
      <t>(odsetki od środków na rachunkach bankowych -  szkoły podstawowe)</t>
    </r>
  </si>
  <si>
    <r>
      <t xml:space="preserve">wpływy z różnych dochodów </t>
    </r>
    <r>
      <rPr>
        <i/>
        <sz val="9"/>
        <rFont val="Times New Roman"/>
        <family val="1"/>
      </rPr>
      <t>(wpływy z tyt. wykonywania zadań określonych przepisami prawa -  szkoły podstawowe)</t>
    </r>
  </si>
  <si>
    <r>
      <t xml:space="preserve">odsetki od dotacji oraz platności wykorzystanych niezgodnie z przeznaczeniem lub wykorzystanych z naruszniem procedur o których mowa a rt,184 ustawy pobranych nienależnie lub w nadmiernej wysokosci  </t>
    </r>
    <r>
      <rPr>
        <i/>
        <sz val="9"/>
        <rFont val="Times New Roman"/>
        <family val="1"/>
      </rPr>
      <t xml:space="preserve">(przedszkola niepubliczne)                         </t>
    </r>
  </si>
  <si>
    <r>
      <t xml:space="preserve">wpływy ze zwrotów dotacji oraz platności wykorzystanych niezgodnie z przeznaczeniem lub wykorzystanych z naruszniem procedur o których mowa a rt,184 ustawy pobranych nienależnie lub w nadmiernej wysokosci    </t>
    </r>
    <r>
      <rPr>
        <i/>
        <sz val="9"/>
        <rFont val="Times New Roman"/>
        <family val="1"/>
      </rPr>
      <t xml:space="preserve"> (przedszkola niepubliczne)                          </t>
    </r>
  </si>
  <si>
    <r>
      <t xml:space="preserve">wpływy ze zwrotów dotacji oraz platności wykorzystanych niezgodnie z przeznaczeniem lub wykorzystanych z naruszniem procedur o których mowa a rt,184 ustawy pobranych nienależnie lub w nadmiernej wysokosci    </t>
    </r>
    <r>
      <rPr>
        <i/>
        <sz val="9"/>
        <rFont val="Times New Roman"/>
        <family val="1"/>
      </rPr>
      <t xml:space="preserve"> (punkty przedszkolne)                                                              </t>
    </r>
  </si>
  <si>
    <r>
      <t xml:space="preserve">pozostałe odsetki </t>
    </r>
    <r>
      <rPr>
        <i/>
        <sz val="9"/>
        <rFont val="Times New Roman"/>
        <family val="1"/>
      </rPr>
      <t>(odsetki od środków na rachunkach bankowych -  przedszkola)</t>
    </r>
  </si>
  <si>
    <r>
      <t xml:space="preserve">pozostałe odsetki </t>
    </r>
    <r>
      <rPr>
        <i/>
        <sz val="9"/>
        <rFont val="Times New Roman"/>
        <family val="1"/>
      </rPr>
      <t>(odsetki od środków na rachunkach bankowych -  gimnazja)</t>
    </r>
  </si>
  <si>
    <r>
      <t xml:space="preserve">pozostałe odsetki </t>
    </r>
    <r>
      <rPr>
        <i/>
        <sz val="9"/>
        <rFont val="Times New Roman"/>
        <family val="1"/>
      </rPr>
      <t>(odsetki od środków na rachunkach bankowych -  liceum)</t>
    </r>
  </si>
  <si>
    <r>
      <t xml:space="preserve">pozostałe odsetki </t>
    </r>
    <r>
      <rPr>
        <i/>
        <sz val="9"/>
        <rFont val="Times New Roman"/>
        <family val="1"/>
      </rPr>
      <t>(odsetki od środków na rachunkach bankowych -  zoeas)</t>
    </r>
  </si>
  <si>
    <r>
      <t xml:space="preserve">pozostałe odsetki </t>
    </r>
    <r>
      <rPr>
        <i/>
        <sz val="9"/>
        <rFont val="Times New Roman"/>
        <family val="1"/>
      </rPr>
      <t>(odsetki od środków na rachunkach bankowych)</t>
    </r>
  </si>
  <si>
    <t>Dział 853 Pozostałe zadania w zakresie polityki społecznej</t>
  </si>
  <si>
    <r>
      <t xml:space="preserve">dotacje celowe przekazane z budżetu państwa na realizację własnych zadań bieżących gmin (związków gmin)                </t>
    </r>
    <r>
      <rPr>
        <i/>
        <sz val="9"/>
        <rFont val="Times New Roman"/>
        <family val="1"/>
      </rPr>
      <t>(w zakresie organizacji opieki nad dziećmi w wieku do lat 3)</t>
    </r>
  </si>
  <si>
    <r>
      <t xml:space="preserve">wpływy z tytułu przekształcenia prawa użytkowania wieczystego przysługującego osobom fizycznym w prawo własności                   </t>
    </r>
    <r>
      <rPr>
        <i/>
        <sz val="9"/>
        <rFont val="Times New Roman"/>
        <family val="1"/>
      </rPr>
      <t xml:space="preserve">(Spółdzielcze Zrzeszenie Budowy domów Jednprodzinnych w Komorowie przy ul Ireny)          </t>
    </r>
  </si>
  <si>
    <r>
      <t xml:space="preserve">środki na dofinansowanie własnych inwestycji gmin (związków gmin), powiatów (związków powiatów), samorządów województw pozyskane z innych źródeł   </t>
    </r>
    <r>
      <rPr>
        <i/>
        <sz val="9"/>
        <rFont val="Times New Roman"/>
        <family val="1"/>
      </rPr>
      <t xml:space="preserve"> (udział  mieszkańców  w budowie kanalizacji i wodociągu)</t>
    </r>
  </si>
  <si>
    <r>
      <t xml:space="preserve">podatek dochodowy od osób fizycznych - </t>
    </r>
    <r>
      <rPr>
        <i/>
        <sz val="9"/>
        <rFont val="Times New Roman"/>
        <family val="1"/>
      </rPr>
      <t>udział we wpływach  PIT</t>
    </r>
    <r>
      <rPr>
        <sz val="9"/>
        <rFont val="Times New Roman"/>
        <family val="1"/>
      </rPr>
      <t xml:space="preserve"> </t>
    </r>
  </si>
  <si>
    <r>
      <t xml:space="preserve">subwencja ogólna z budżetu państwa - </t>
    </r>
    <r>
      <rPr>
        <i/>
        <sz val="9"/>
        <rFont val="Times New Roman"/>
        <family val="1"/>
      </rPr>
      <t xml:space="preserve">część oświatowa dla jednostek samorządu terytorialnego </t>
    </r>
  </si>
  <si>
    <r>
      <t xml:space="preserve">dotacje celowe przekazane z budżetu państwa na realizację własnych zadań bieżących gmin (związków gmin)  </t>
    </r>
    <r>
      <rPr>
        <i/>
        <sz val="9"/>
        <rFont val="Times New Roman"/>
        <family val="1"/>
      </rPr>
      <t xml:space="preserve">(dofinansowanie wyplaty dodatków dla pracowników realizujacych pracę socjalną)  </t>
    </r>
  </si>
  <si>
    <t>Plan po zmianach   86 207 214,16 zł</t>
  </si>
  <si>
    <t xml:space="preserve">z dnia 20 grudnia  2012 r.  </t>
  </si>
  <si>
    <t>do Uchwały NrXXIII / 215  /2012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</si>
</sst>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4" fontId="3" fillId="0" borderId="0" xfId="0" applyNumberFormat="1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PageLayoutView="0" workbookViewId="0" topLeftCell="A32">
      <selection activeCell="U8" sqref="U8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10.25390625" style="1" hidden="1" customWidth="1"/>
    <col min="4" max="4" width="5.75390625" style="1" hidden="1" customWidth="1"/>
    <col min="5" max="5" width="26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1" width="11.25390625" style="1" customWidth="1"/>
    <col min="12" max="14" width="10.625" style="1" customWidth="1"/>
    <col min="15" max="16" width="11.00390625" style="1" hidden="1" customWidth="1"/>
    <col min="17" max="18" width="10.75390625" style="1" hidden="1" customWidth="1"/>
    <col min="19" max="19" width="9.125" style="21" customWidth="1"/>
    <col min="20" max="16384" width="9.125" style="1" customWidth="1"/>
  </cols>
  <sheetData>
    <row r="1" spans="5:14" ht="12">
      <c r="E1" s="2"/>
      <c r="F1" s="2"/>
      <c r="L1" s="2" t="s">
        <v>30</v>
      </c>
      <c r="M1" s="2"/>
      <c r="N1" s="2"/>
    </row>
    <row r="2" spans="5:14" ht="12">
      <c r="E2" s="2"/>
      <c r="F2" s="2"/>
      <c r="L2" s="2" t="s">
        <v>70</v>
      </c>
      <c r="M2" s="2"/>
      <c r="N2" s="2"/>
    </row>
    <row r="3" spans="5:14" ht="12">
      <c r="E3" s="2"/>
      <c r="F3" s="2"/>
      <c r="L3" s="2" t="s">
        <v>31</v>
      </c>
      <c r="M3" s="2"/>
      <c r="N3" s="2"/>
    </row>
    <row r="4" spans="5:14" ht="12">
      <c r="E4" s="2"/>
      <c r="F4" s="2"/>
      <c r="L4" s="2" t="s">
        <v>69</v>
      </c>
      <c r="M4" s="2"/>
      <c r="N4" s="2"/>
    </row>
    <row r="5" spans="1:14" ht="24.75" customHeight="1">
      <c r="A5" s="98" t="s">
        <v>48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8" ht="11.25" customHeight="1">
      <c r="A6" s="3"/>
      <c r="B6" s="3"/>
      <c r="C6" s="3"/>
      <c r="D6" s="4"/>
      <c r="E6" s="4"/>
      <c r="G6" s="1" t="s">
        <v>17</v>
      </c>
      <c r="M6" s="50" t="s">
        <v>37</v>
      </c>
      <c r="O6" s="5"/>
      <c r="P6" s="5"/>
      <c r="Q6" s="5"/>
      <c r="R6" s="6"/>
    </row>
    <row r="7" spans="1:18" ht="12.75" customHeight="1">
      <c r="A7" s="100" t="s">
        <v>29</v>
      </c>
      <c r="B7" s="100" t="s">
        <v>3</v>
      </c>
      <c r="C7" s="53"/>
      <c r="D7" s="54"/>
      <c r="E7" s="100" t="s">
        <v>28</v>
      </c>
      <c r="F7" s="55"/>
      <c r="G7" s="55"/>
      <c r="H7" s="55"/>
      <c r="I7" s="103" t="s">
        <v>32</v>
      </c>
      <c r="J7" s="87" t="s">
        <v>33</v>
      </c>
      <c r="K7" s="88"/>
      <c r="L7" s="103" t="s">
        <v>35</v>
      </c>
      <c r="M7" s="87" t="s">
        <v>33</v>
      </c>
      <c r="N7" s="88"/>
      <c r="O7" s="5"/>
      <c r="P7" s="5"/>
      <c r="Q7" s="5"/>
      <c r="R7" s="6"/>
    </row>
    <row r="8" spans="1:18" ht="14.25" customHeight="1">
      <c r="A8" s="101"/>
      <c r="B8" s="101"/>
      <c r="C8" s="56"/>
      <c r="D8" s="57"/>
      <c r="E8" s="101"/>
      <c r="F8" s="28"/>
      <c r="G8" s="28"/>
      <c r="H8" s="28"/>
      <c r="I8" s="104"/>
      <c r="J8" s="89"/>
      <c r="K8" s="90"/>
      <c r="L8" s="104"/>
      <c r="M8" s="89"/>
      <c r="N8" s="90"/>
      <c r="O8" s="5"/>
      <c r="P8" s="5"/>
      <c r="Q8" s="5"/>
      <c r="R8" s="6"/>
    </row>
    <row r="9" spans="1:18" ht="27" customHeight="1">
      <c r="A9" s="102"/>
      <c r="B9" s="102"/>
      <c r="C9" s="51"/>
      <c r="D9" s="52"/>
      <c r="E9" s="102"/>
      <c r="F9" s="49"/>
      <c r="G9" s="47" t="s">
        <v>1</v>
      </c>
      <c r="H9" s="52" t="s">
        <v>2</v>
      </c>
      <c r="I9" s="105"/>
      <c r="J9" s="47" t="s">
        <v>34</v>
      </c>
      <c r="K9" s="47" t="s">
        <v>39</v>
      </c>
      <c r="L9" s="105"/>
      <c r="M9" s="47" t="s">
        <v>36</v>
      </c>
      <c r="N9" s="47" t="s">
        <v>39</v>
      </c>
      <c r="O9" s="47"/>
      <c r="P9" s="48"/>
      <c r="Q9" s="48"/>
      <c r="R9" s="46"/>
    </row>
    <row r="10" spans="1:18" ht="15.75" customHeight="1">
      <c r="A10" s="76">
        <v>1</v>
      </c>
      <c r="B10" s="76">
        <v>2</v>
      </c>
      <c r="C10" s="76">
        <v>3</v>
      </c>
      <c r="D10" s="77">
        <v>4</v>
      </c>
      <c r="E10" s="77">
        <v>3</v>
      </c>
      <c r="F10" s="76">
        <v>6</v>
      </c>
      <c r="G10" s="76">
        <v>7</v>
      </c>
      <c r="H10" s="76">
        <v>8</v>
      </c>
      <c r="I10" s="76">
        <v>4</v>
      </c>
      <c r="J10" s="76">
        <v>5</v>
      </c>
      <c r="K10" s="76">
        <v>6</v>
      </c>
      <c r="L10" s="76">
        <v>7</v>
      </c>
      <c r="M10" s="76">
        <v>8</v>
      </c>
      <c r="N10" s="76">
        <v>9</v>
      </c>
      <c r="O10" s="7">
        <v>12</v>
      </c>
      <c r="P10" s="35">
        <v>13</v>
      </c>
      <c r="Q10" s="35">
        <v>14</v>
      </c>
      <c r="R10" s="7">
        <v>15</v>
      </c>
    </row>
    <row r="11" spans="1:18" ht="48" customHeight="1" hidden="1">
      <c r="A11" s="8">
        <v>3</v>
      </c>
      <c r="B11" s="9" t="s">
        <v>6</v>
      </c>
      <c r="C11" s="10" t="s">
        <v>7</v>
      </c>
      <c r="D11" s="8">
        <v>6290</v>
      </c>
      <c r="E11" s="11" t="s">
        <v>25</v>
      </c>
      <c r="F11" s="29">
        <f aca="true" t="shared" si="0" ref="F11:F16">SUM(G11+H11)</f>
        <v>23930</v>
      </c>
      <c r="G11" s="30">
        <v>0</v>
      </c>
      <c r="H11" s="30">
        <v>23930</v>
      </c>
      <c r="I11" s="60">
        <f aca="true" t="shared" si="1" ref="I11:I16">SUM(J11+K11)</f>
        <v>0</v>
      </c>
      <c r="J11" s="61"/>
      <c r="K11" s="61"/>
      <c r="L11" s="60">
        <f aca="true" t="shared" si="2" ref="L11:L17">SUM(M11+N11)</f>
        <v>0</v>
      </c>
      <c r="M11" s="60"/>
      <c r="N11" s="61"/>
      <c r="O11" s="31">
        <v>24422.23</v>
      </c>
      <c r="P11" s="31"/>
      <c r="Q11" s="31">
        <v>24422.23</v>
      </c>
      <c r="R11" s="32">
        <f aca="true" t="shared" si="3" ref="R11:R16">SUM(L11/F11)*100</f>
        <v>0</v>
      </c>
    </row>
    <row r="12" spans="1:25" s="28" customFormat="1" ht="48" customHeight="1" hidden="1">
      <c r="A12" s="8">
        <v>4</v>
      </c>
      <c r="B12" s="9" t="s">
        <v>6</v>
      </c>
      <c r="C12" s="10" t="s">
        <v>7</v>
      </c>
      <c r="D12" s="8">
        <v>6290</v>
      </c>
      <c r="E12" s="11" t="s">
        <v>18</v>
      </c>
      <c r="F12" s="29">
        <f t="shared" si="0"/>
        <v>231770</v>
      </c>
      <c r="G12" s="30">
        <v>0</v>
      </c>
      <c r="H12" s="30">
        <v>231770</v>
      </c>
      <c r="I12" s="60">
        <f t="shared" si="1"/>
        <v>0</v>
      </c>
      <c r="J12" s="61"/>
      <c r="K12" s="61"/>
      <c r="L12" s="60">
        <f t="shared" si="2"/>
        <v>0</v>
      </c>
      <c r="M12" s="60"/>
      <c r="N12" s="61"/>
      <c r="O12" s="31">
        <v>271865.87</v>
      </c>
      <c r="P12" s="31"/>
      <c r="Q12" s="31">
        <v>271865.87</v>
      </c>
      <c r="R12" s="32">
        <f t="shared" si="3"/>
        <v>0</v>
      </c>
      <c r="S12" s="21"/>
      <c r="T12" s="21"/>
      <c r="U12" s="21"/>
      <c r="V12" s="21"/>
      <c r="W12" s="21"/>
      <c r="X12" s="21"/>
      <c r="Y12" s="21"/>
    </row>
    <row r="13" spans="1:18" ht="46.5" customHeight="1" hidden="1">
      <c r="A13" s="17">
        <v>5</v>
      </c>
      <c r="B13" s="27" t="s">
        <v>6</v>
      </c>
      <c r="C13" s="18" t="s">
        <v>7</v>
      </c>
      <c r="D13" s="17">
        <v>6290</v>
      </c>
      <c r="E13" s="19" t="s">
        <v>19</v>
      </c>
      <c r="F13" s="33">
        <f t="shared" si="0"/>
        <v>77900</v>
      </c>
      <c r="G13" s="30">
        <v>0</v>
      </c>
      <c r="H13" s="34">
        <v>77900</v>
      </c>
      <c r="I13" s="60">
        <f t="shared" si="1"/>
        <v>0</v>
      </c>
      <c r="J13" s="62"/>
      <c r="K13" s="62"/>
      <c r="L13" s="60">
        <f t="shared" si="2"/>
        <v>0</v>
      </c>
      <c r="M13" s="63"/>
      <c r="N13" s="61"/>
      <c r="O13" s="36">
        <v>103540.06</v>
      </c>
      <c r="P13" s="36"/>
      <c r="Q13" s="36">
        <v>103540.06</v>
      </c>
      <c r="R13" s="32">
        <f t="shared" si="3"/>
        <v>0</v>
      </c>
    </row>
    <row r="14" spans="1:18" ht="50.25" customHeight="1" hidden="1">
      <c r="A14" s="8">
        <v>6</v>
      </c>
      <c r="B14" s="9" t="s">
        <v>6</v>
      </c>
      <c r="C14" s="10" t="s">
        <v>7</v>
      </c>
      <c r="D14" s="8">
        <v>6290</v>
      </c>
      <c r="E14" s="11" t="s">
        <v>20</v>
      </c>
      <c r="F14" s="29">
        <f t="shared" si="0"/>
        <v>16400</v>
      </c>
      <c r="G14" s="30">
        <v>0</v>
      </c>
      <c r="H14" s="30">
        <v>16400</v>
      </c>
      <c r="I14" s="60">
        <f t="shared" si="1"/>
        <v>0</v>
      </c>
      <c r="J14" s="61"/>
      <c r="K14" s="61"/>
      <c r="L14" s="60">
        <f t="shared" si="2"/>
        <v>0</v>
      </c>
      <c r="M14" s="60"/>
      <c r="N14" s="61"/>
      <c r="O14" s="31">
        <v>19870.03</v>
      </c>
      <c r="P14" s="31"/>
      <c r="Q14" s="31">
        <v>19870.03</v>
      </c>
      <c r="R14" s="32">
        <f t="shared" si="3"/>
        <v>0</v>
      </c>
    </row>
    <row r="15" spans="1:18" ht="72.75" customHeight="1" hidden="1">
      <c r="A15" s="8">
        <v>7</v>
      </c>
      <c r="B15" s="9" t="s">
        <v>6</v>
      </c>
      <c r="C15" s="10" t="s">
        <v>15</v>
      </c>
      <c r="D15" s="8">
        <v>2010</v>
      </c>
      <c r="E15" s="11" t="s">
        <v>16</v>
      </c>
      <c r="F15" s="29">
        <f t="shared" si="0"/>
        <v>3398</v>
      </c>
      <c r="G15" s="30">
        <v>3398</v>
      </c>
      <c r="H15" s="7"/>
      <c r="I15" s="60">
        <f t="shared" si="1"/>
        <v>0</v>
      </c>
      <c r="J15" s="61"/>
      <c r="K15" s="61"/>
      <c r="L15" s="60">
        <f t="shared" si="2"/>
        <v>0</v>
      </c>
      <c r="M15" s="60"/>
      <c r="N15" s="61"/>
      <c r="O15" s="31">
        <v>3397.83</v>
      </c>
      <c r="P15" s="31">
        <v>3397.83</v>
      </c>
      <c r="Q15" s="31"/>
      <c r="R15" s="32">
        <f t="shared" si="3"/>
        <v>0</v>
      </c>
    </row>
    <row r="16" spans="1:18" ht="87" customHeight="1" hidden="1">
      <c r="A16" s="15">
        <v>8</v>
      </c>
      <c r="B16" s="9" t="s">
        <v>6</v>
      </c>
      <c r="C16" s="10" t="s">
        <v>15</v>
      </c>
      <c r="D16" s="8">
        <v>2360</v>
      </c>
      <c r="E16" s="11" t="s">
        <v>26</v>
      </c>
      <c r="F16" s="29">
        <f t="shared" si="0"/>
        <v>0</v>
      </c>
      <c r="G16" s="30">
        <v>0</v>
      </c>
      <c r="H16" s="7">
        <v>0</v>
      </c>
      <c r="I16" s="60">
        <f t="shared" si="1"/>
        <v>0</v>
      </c>
      <c r="J16" s="61"/>
      <c r="K16" s="61"/>
      <c r="L16" s="60">
        <f t="shared" si="2"/>
        <v>0</v>
      </c>
      <c r="M16" s="60"/>
      <c r="N16" s="61"/>
      <c r="O16" s="31">
        <v>66.62</v>
      </c>
      <c r="P16" s="31">
        <v>66.62</v>
      </c>
      <c r="Q16" s="31"/>
      <c r="R16" s="32" t="e">
        <f t="shared" si="3"/>
        <v>#DIV/0!</v>
      </c>
    </row>
    <row r="17" spans="1:18" ht="84">
      <c r="A17" s="8">
        <v>1</v>
      </c>
      <c r="B17" s="9" t="s">
        <v>6</v>
      </c>
      <c r="C17" s="58"/>
      <c r="D17" s="59"/>
      <c r="E17" s="14" t="s">
        <v>64</v>
      </c>
      <c r="F17" s="29"/>
      <c r="G17" s="30"/>
      <c r="H17" s="7"/>
      <c r="I17" s="60">
        <v>0</v>
      </c>
      <c r="J17" s="61">
        <v>0</v>
      </c>
      <c r="K17" s="61">
        <v>0</v>
      </c>
      <c r="L17" s="60">
        <f t="shared" si="2"/>
        <v>65000</v>
      </c>
      <c r="M17" s="61">
        <v>0</v>
      </c>
      <c r="N17" s="61">
        <v>65000</v>
      </c>
      <c r="O17" s="31"/>
      <c r="P17" s="31"/>
      <c r="Q17" s="31"/>
      <c r="R17" s="32"/>
    </row>
    <row r="18" spans="1:19" s="25" customFormat="1" ht="17.25" customHeight="1">
      <c r="A18" s="79" t="s">
        <v>4</v>
      </c>
      <c r="B18" s="80"/>
      <c r="C18" s="80"/>
      <c r="D18" s="91"/>
      <c r="E18" s="92"/>
      <c r="F18" s="37">
        <f>SUM(H18+G18)</f>
        <v>353398</v>
      </c>
      <c r="G18" s="37">
        <f>SUM(G11:G15)</f>
        <v>3398</v>
      </c>
      <c r="H18" s="37">
        <f>SUM(H11:H14)</f>
        <v>350000</v>
      </c>
      <c r="I18" s="60">
        <f>SUM(I11:I17)</f>
        <v>0</v>
      </c>
      <c r="J18" s="65">
        <f>SUM(J11:J17)</f>
        <v>0</v>
      </c>
      <c r="K18" s="60">
        <f>SUM(K11:K17)</f>
        <v>0</v>
      </c>
      <c r="L18" s="60">
        <f>SUM(M18+N18)</f>
        <v>65000</v>
      </c>
      <c r="M18" s="65">
        <f>SUM(M11:M17)</f>
        <v>0</v>
      </c>
      <c r="N18" s="65">
        <f>SUM(N11:N17)</f>
        <v>65000</v>
      </c>
      <c r="O18" s="38">
        <f>SUM(P18+Q18)</f>
        <v>423162.63999999996</v>
      </c>
      <c r="P18" s="38">
        <f>SUM(P11:P16)</f>
        <v>3464.45</v>
      </c>
      <c r="Q18" s="38">
        <f>SUM(Q11:Q16)</f>
        <v>419698.18999999994</v>
      </c>
      <c r="R18" s="32">
        <f>SUM(L18/F18)*100</f>
        <v>18.392860174647282</v>
      </c>
      <c r="S18" s="44"/>
    </row>
    <row r="19" spans="1:18" ht="84">
      <c r="A19" s="8">
        <v>1</v>
      </c>
      <c r="B19" s="12">
        <v>700</v>
      </c>
      <c r="C19" s="8">
        <v>70005</v>
      </c>
      <c r="D19" s="10" t="s">
        <v>8</v>
      </c>
      <c r="E19" s="13" t="s">
        <v>63</v>
      </c>
      <c r="F19" s="29">
        <f>SUM(G19+H19)</f>
        <v>374180</v>
      </c>
      <c r="G19" s="30"/>
      <c r="H19" s="30">
        <v>374180</v>
      </c>
      <c r="I19" s="60">
        <f>SUM(J19+K19)</f>
        <v>0</v>
      </c>
      <c r="J19" s="61">
        <v>0</v>
      </c>
      <c r="K19" s="61">
        <v>0</v>
      </c>
      <c r="L19" s="60">
        <f>SUM(M19+N19)</f>
        <v>53000</v>
      </c>
      <c r="M19" s="61">
        <v>0</v>
      </c>
      <c r="N19" s="61">
        <v>53000</v>
      </c>
      <c r="O19" s="31">
        <v>373207.61</v>
      </c>
      <c r="P19" s="31"/>
      <c r="Q19" s="31">
        <v>373207.61</v>
      </c>
      <c r="R19" s="32">
        <f>SUM(L19/F19)*100</f>
        <v>14.164305949008499</v>
      </c>
    </row>
    <row r="20" spans="1:18" ht="34.5" customHeight="1" hidden="1">
      <c r="A20" s="8">
        <v>7</v>
      </c>
      <c r="B20" s="12">
        <v>700</v>
      </c>
      <c r="C20" s="8">
        <v>70005</v>
      </c>
      <c r="D20" s="10" t="s">
        <v>21</v>
      </c>
      <c r="E20" s="24" t="s">
        <v>24</v>
      </c>
      <c r="F20" s="29">
        <f>SUM(G20+H20)</f>
        <v>26900</v>
      </c>
      <c r="G20" s="30">
        <v>0</v>
      </c>
      <c r="H20" s="30">
        <v>26900</v>
      </c>
      <c r="I20" s="60">
        <f>SUM(J20+K20)</f>
        <v>0</v>
      </c>
      <c r="J20" s="61">
        <v>0</v>
      </c>
      <c r="K20" s="61">
        <v>0</v>
      </c>
      <c r="L20" s="60">
        <f>SUM(M20+N20)</f>
        <v>0</v>
      </c>
      <c r="M20" s="61"/>
      <c r="N20" s="61">
        <v>0</v>
      </c>
      <c r="O20" s="31">
        <v>22019</v>
      </c>
      <c r="P20" s="31"/>
      <c r="Q20" s="31">
        <v>22019</v>
      </c>
      <c r="R20" s="32">
        <f>SUM(L20/F20)*100</f>
        <v>0</v>
      </c>
    </row>
    <row r="21" spans="1:19" s="26" customFormat="1" ht="17.25" customHeight="1">
      <c r="A21" s="79" t="s">
        <v>5</v>
      </c>
      <c r="B21" s="80"/>
      <c r="C21" s="80"/>
      <c r="D21" s="91"/>
      <c r="E21" s="92"/>
      <c r="F21" s="37">
        <f>SUM(F19:F20)</f>
        <v>401080</v>
      </c>
      <c r="G21" s="39">
        <f>SUM(G19:G20)</f>
        <v>0</v>
      </c>
      <c r="H21" s="39">
        <f>SUM(H19:H20)</f>
        <v>401080</v>
      </c>
      <c r="I21" s="60">
        <f>SUM(J21+K21)</f>
        <v>0</v>
      </c>
      <c r="J21" s="66">
        <f>SUM(J19:J20)</f>
        <v>0</v>
      </c>
      <c r="K21" s="66">
        <f>SUM(K19:K20)</f>
        <v>0</v>
      </c>
      <c r="L21" s="60">
        <f>SUM(M21+N21)</f>
        <v>53000</v>
      </c>
      <c r="M21" s="66">
        <f aca="true" t="shared" si="4" ref="M21:R21">SUM(M19:M20)</f>
        <v>0</v>
      </c>
      <c r="N21" s="66">
        <f t="shared" si="4"/>
        <v>53000</v>
      </c>
      <c r="O21" s="39">
        <f t="shared" si="4"/>
        <v>395226.61</v>
      </c>
      <c r="P21" s="39">
        <f t="shared" si="4"/>
        <v>0</v>
      </c>
      <c r="Q21" s="39">
        <f t="shared" si="4"/>
        <v>395226.61</v>
      </c>
      <c r="R21" s="39">
        <f t="shared" si="4"/>
        <v>14.164305949008499</v>
      </c>
      <c r="S21" s="45"/>
    </row>
    <row r="22" spans="1:18" ht="53.25" customHeight="1" hidden="1">
      <c r="A22" s="8">
        <v>1</v>
      </c>
      <c r="B22" s="12">
        <v>750</v>
      </c>
      <c r="C22" s="8">
        <v>75011</v>
      </c>
      <c r="D22" s="8">
        <v>2360</v>
      </c>
      <c r="E22" s="11" t="s">
        <v>0</v>
      </c>
      <c r="F22" s="29">
        <f>SUM(G22+H22)</f>
        <v>2438</v>
      </c>
      <c r="G22" s="30">
        <v>2438</v>
      </c>
      <c r="H22" s="7">
        <v>0</v>
      </c>
      <c r="I22" s="67"/>
      <c r="J22" s="68"/>
      <c r="K22" s="68"/>
      <c r="L22" s="67" t="e">
        <f>SUM(N22+#REF!)</f>
        <v>#REF!</v>
      </c>
      <c r="M22" s="67"/>
      <c r="N22" s="68"/>
      <c r="O22" s="31">
        <v>731</v>
      </c>
      <c r="P22" s="31">
        <v>731</v>
      </c>
      <c r="Q22" s="31"/>
      <c r="R22" s="32" t="e">
        <f>SUM(L22/F22)*100</f>
        <v>#REF!</v>
      </c>
    </row>
    <row r="23" spans="1:18" ht="26.25" customHeight="1" hidden="1">
      <c r="A23" s="8">
        <v>2</v>
      </c>
      <c r="B23" s="12">
        <v>756</v>
      </c>
      <c r="C23" s="8">
        <v>75601</v>
      </c>
      <c r="D23" s="10" t="s">
        <v>9</v>
      </c>
      <c r="E23" s="13" t="s">
        <v>27</v>
      </c>
      <c r="F23" s="29">
        <f>SUM(G23+H23)</f>
        <v>0</v>
      </c>
      <c r="G23" s="30">
        <v>0</v>
      </c>
      <c r="H23" s="30">
        <v>0</v>
      </c>
      <c r="I23" s="60">
        <f>SUM(J23+K23)</f>
        <v>0</v>
      </c>
      <c r="J23" s="61"/>
      <c r="K23" s="61"/>
      <c r="L23" s="60">
        <f>SUM(M23+N23)</f>
        <v>0</v>
      </c>
      <c r="M23" s="60"/>
      <c r="N23" s="61"/>
      <c r="O23" s="31">
        <v>5951.54</v>
      </c>
      <c r="P23" s="31">
        <v>5951.54</v>
      </c>
      <c r="Q23" s="31"/>
      <c r="R23" s="32" t="e">
        <f>SUM(L23/F23)*100</f>
        <v>#DIV/0!</v>
      </c>
    </row>
    <row r="24" spans="1:18" ht="36">
      <c r="A24" s="8">
        <v>1</v>
      </c>
      <c r="B24" s="12">
        <v>756</v>
      </c>
      <c r="C24" s="8"/>
      <c r="D24" s="10"/>
      <c r="E24" s="71" t="s">
        <v>65</v>
      </c>
      <c r="F24" s="29"/>
      <c r="G24" s="30"/>
      <c r="H24" s="30"/>
      <c r="I24" s="60">
        <f>SUM(J24+K24)</f>
        <v>705819</v>
      </c>
      <c r="J24" s="61">
        <f>701319+4500</f>
        <v>705819</v>
      </c>
      <c r="K24" s="61">
        <v>0</v>
      </c>
      <c r="L24" s="60">
        <f>SUM(M24+N24)</f>
        <v>0</v>
      </c>
      <c r="M24" s="61">
        <v>0</v>
      </c>
      <c r="N24" s="61">
        <v>0</v>
      </c>
      <c r="O24" s="31"/>
      <c r="P24" s="31"/>
      <c r="Q24" s="31"/>
      <c r="R24" s="32"/>
    </row>
    <row r="25" spans="1:19" s="26" customFormat="1" ht="53.25" customHeight="1">
      <c r="A25" s="82" t="s">
        <v>12</v>
      </c>
      <c r="B25" s="97"/>
      <c r="C25" s="97"/>
      <c r="D25" s="83"/>
      <c r="E25" s="84"/>
      <c r="F25" s="37">
        <f>SUM(F23:F24)</f>
        <v>0</v>
      </c>
      <c r="G25" s="39">
        <f>SUM(G23:G24)</f>
        <v>0</v>
      </c>
      <c r="H25" s="39">
        <f>SUM(H23:H24)</f>
        <v>0</v>
      </c>
      <c r="I25" s="60">
        <f>SUM(J25+K25)</f>
        <v>705819</v>
      </c>
      <c r="J25" s="66">
        <f>SUM(J24:J24)</f>
        <v>705819</v>
      </c>
      <c r="K25" s="66">
        <f>SUM(K23:K24)</f>
        <v>0</v>
      </c>
      <c r="L25" s="60">
        <f>SUM(M25+N25)</f>
        <v>0</v>
      </c>
      <c r="M25" s="66">
        <f>SUM(M24:M24)</f>
        <v>0</v>
      </c>
      <c r="N25" s="66">
        <f>SUM(N23:N24)</f>
        <v>0</v>
      </c>
      <c r="O25" s="40">
        <f>SUM(O23:O24)</f>
        <v>5951.54</v>
      </c>
      <c r="P25" s="40">
        <f>SUM(P23:P24)</f>
        <v>5951.54</v>
      </c>
      <c r="Q25" s="42">
        <v>0</v>
      </c>
      <c r="R25" s="32" t="e">
        <f>SUM(L25/F25)*100</f>
        <v>#DIV/0!</v>
      </c>
      <c r="S25" s="45"/>
    </row>
    <row r="26" spans="1:19" s="26" customFormat="1" ht="39.75" customHeight="1">
      <c r="A26" s="15">
        <v>1</v>
      </c>
      <c r="B26" s="12">
        <v>758</v>
      </c>
      <c r="C26" s="74"/>
      <c r="D26" s="75"/>
      <c r="E26" s="72" t="s">
        <v>66</v>
      </c>
      <c r="F26" s="37"/>
      <c r="G26" s="39"/>
      <c r="H26" s="39"/>
      <c r="I26" s="60">
        <f>SUM(J26+K26)</f>
        <v>0</v>
      </c>
      <c r="J26" s="66">
        <v>0</v>
      </c>
      <c r="K26" s="66">
        <v>0</v>
      </c>
      <c r="L26" s="60">
        <f>SUM(M26+N26)</f>
        <v>201228</v>
      </c>
      <c r="M26" s="61">
        <v>201228</v>
      </c>
      <c r="N26" s="66">
        <v>0</v>
      </c>
      <c r="O26" s="40"/>
      <c r="P26" s="40"/>
      <c r="Q26" s="42"/>
      <c r="R26" s="32"/>
      <c r="S26" s="45"/>
    </row>
    <row r="27" spans="1:19" s="26" customFormat="1" ht="20.25" customHeight="1">
      <c r="A27" s="82" t="s">
        <v>47</v>
      </c>
      <c r="B27" s="97"/>
      <c r="C27" s="97"/>
      <c r="D27" s="83"/>
      <c r="E27" s="84"/>
      <c r="F27" s="37"/>
      <c r="G27" s="39"/>
      <c r="H27" s="39"/>
      <c r="I27" s="60">
        <f>SUM(J27+K27)</f>
        <v>0</v>
      </c>
      <c r="J27" s="66">
        <f>SUM(J26)</f>
        <v>0</v>
      </c>
      <c r="K27" s="66">
        <v>0</v>
      </c>
      <c r="L27" s="60">
        <f>SUM(M27+N27)</f>
        <v>201228</v>
      </c>
      <c r="M27" s="66">
        <f>SUM(M26:M26)</f>
        <v>201228</v>
      </c>
      <c r="N27" s="66">
        <f>SUM(N26:N26)</f>
        <v>0</v>
      </c>
      <c r="O27" s="40"/>
      <c r="P27" s="40"/>
      <c r="Q27" s="42"/>
      <c r="R27" s="32"/>
      <c r="S27" s="45"/>
    </row>
    <row r="28" spans="1:18" ht="36">
      <c r="A28" s="8">
        <v>1</v>
      </c>
      <c r="B28" s="12">
        <v>801</v>
      </c>
      <c r="C28" s="8" t="s">
        <v>14</v>
      </c>
      <c r="D28" s="10"/>
      <c r="E28" s="73" t="s">
        <v>51</v>
      </c>
      <c r="F28" s="37"/>
      <c r="G28" s="39"/>
      <c r="H28" s="39"/>
      <c r="I28" s="65">
        <f aca="true" t="shared" si="5" ref="I28:I36">SUM(J28+K28)</f>
        <v>0</v>
      </c>
      <c r="J28" s="66">
        <v>0</v>
      </c>
      <c r="K28" s="66">
        <v>0</v>
      </c>
      <c r="L28" s="60">
        <f aca="true" t="shared" si="6" ref="L28:L36">SUM(M28+N28)</f>
        <v>1600</v>
      </c>
      <c r="M28" s="61">
        <v>1600</v>
      </c>
      <c r="N28" s="66">
        <v>0</v>
      </c>
      <c r="O28" s="31"/>
      <c r="P28" s="31"/>
      <c r="Q28" s="31"/>
      <c r="R28" s="32"/>
    </row>
    <row r="29" spans="1:18" ht="48">
      <c r="A29" s="8">
        <v>2</v>
      </c>
      <c r="B29" s="12">
        <v>801</v>
      </c>
      <c r="C29" s="8" t="s">
        <v>41</v>
      </c>
      <c r="D29" s="10"/>
      <c r="E29" s="73" t="s">
        <v>52</v>
      </c>
      <c r="F29" s="37"/>
      <c r="G29" s="39"/>
      <c r="H29" s="39"/>
      <c r="I29" s="65">
        <f t="shared" si="5"/>
        <v>0</v>
      </c>
      <c r="J29" s="66">
        <v>0</v>
      </c>
      <c r="K29" s="66">
        <v>0</v>
      </c>
      <c r="L29" s="60">
        <f t="shared" si="6"/>
        <v>140</v>
      </c>
      <c r="M29" s="61">
        <v>140</v>
      </c>
      <c r="N29" s="66">
        <v>0</v>
      </c>
      <c r="O29" s="31"/>
      <c r="P29" s="31"/>
      <c r="Q29" s="31"/>
      <c r="R29" s="32"/>
    </row>
    <row r="30" spans="1:18" ht="96">
      <c r="A30" s="8">
        <v>3</v>
      </c>
      <c r="B30" s="12">
        <v>801</v>
      </c>
      <c r="C30" s="8" t="s">
        <v>43</v>
      </c>
      <c r="D30" s="10"/>
      <c r="E30" s="73" t="s">
        <v>53</v>
      </c>
      <c r="F30" s="37"/>
      <c r="G30" s="39"/>
      <c r="H30" s="39"/>
      <c r="I30" s="65">
        <f t="shared" si="5"/>
        <v>0</v>
      </c>
      <c r="J30" s="66">
        <v>0</v>
      </c>
      <c r="K30" s="66">
        <v>0</v>
      </c>
      <c r="L30" s="60">
        <f t="shared" si="6"/>
        <v>1470</v>
      </c>
      <c r="M30" s="61">
        <v>1470</v>
      </c>
      <c r="N30" s="66">
        <v>0</v>
      </c>
      <c r="O30" s="31"/>
      <c r="P30" s="31"/>
      <c r="Q30" s="31"/>
      <c r="R30" s="32"/>
    </row>
    <row r="31" spans="1:18" ht="96">
      <c r="A31" s="8">
        <v>4</v>
      </c>
      <c r="B31" s="12">
        <v>801</v>
      </c>
      <c r="C31" s="8" t="s">
        <v>44</v>
      </c>
      <c r="D31" s="10"/>
      <c r="E31" s="73" t="s">
        <v>54</v>
      </c>
      <c r="F31" s="37"/>
      <c r="G31" s="39"/>
      <c r="H31" s="39"/>
      <c r="I31" s="65">
        <f t="shared" si="5"/>
        <v>0</v>
      </c>
      <c r="J31" s="66">
        <v>0</v>
      </c>
      <c r="K31" s="66">
        <v>0</v>
      </c>
      <c r="L31" s="60">
        <f t="shared" si="6"/>
        <v>9060</v>
      </c>
      <c r="M31" s="61">
        <v>9060</v>
      </c>
      <c r="N31" s="66">
        <v>0</v>
      </c>
      <c r="O31" s="31"/>
      <c r="P31" s="31"/>
      <c r="Q31" s="31"/>
      <c r="R31" s="32"/>
    </row>
    <row r="32" spans="1:18" ht="96">
      <c r="A32" s="8">
        <v>5</v>
      </c>
      <c r="B32" s="12">
        <v>801</v>
      </c>
      <c r="C32" s="8" t="s">
        <v>44</v>
      </c>
      <c r="D32" s="10"/>
      <c r="E32" s="73" t="s">
        <v>55</v>
      </c>
      <c r="F32" s="37"/>
      <c r="G32" s="39"/>
      <c r="H32" s="39"/>
      <c r="I32" s="65">
        <f>SUM(J32+K32)</f>
        <v>0</v>
      </c>
      <c r="J32" s="66">
        <v>0</v>
      </c>
      <c r="K32" s="66">
        <v>0</v>
      </c>
      <c r="L32" s="60">
        <f>SUM(M32+N32)</f>
        <v>340</v>
      </c>
      <c r="M32" s="61">
        <v>340</v>
      </c>
      <c r="N32" s="66">
        <v>0</v>
      </c>
      <c r="O32" s="31"/>
      <c r="P32" s="31"/>
      <c r="Q32" s="31"/>
      <c r="R32" s="32"/>
    </row>
    <row r="33" spans="1:18" ht="36">
      <c r="A33" s="8">
        <v>6</v>
      </c>
      <c r="B33" s="12">
        <v>801</v>
      </c>
      <c r="C33" s="8" t="s">
        <v>40</v>
      </c>
      <c r="D33" s="10"/>
      <c r="E33" s="73" t="s">
        <v>56</v>
      </c>
      <c r="F33" s="37"/>
      <c r="G33" s="39"/>
      <c r="H33" s="39"/>
      <c r="I33" s="65">
        <f t="shared" si="5"/>
        <v>0</v>
      </c>
      <c r="J33" s="66">
        <v>0</v>
      </c>
      <c r="K33" s="66">
        <v>0</v>
      </c>
      <c r="L33" s="60">
        <f t="shared" si="6"/>
        <v>100</v>
      </c>
      <c r="M33" s="61">
        <v>100</v>
      </c>
      <c r="N33" s="66">
        <v>0</v>
      </c>
      <c r="O33" s="31"/>
      <c r="P33" s="31"/>
      <c r="Q33" s="31"/>
      <c r="R33" s="32"/>
    </row>
    <row r="34" spans="1:18" ht="36">
      <c r="A34" s="8">
        <v>7</v>
      </c>
      <c r="B34" s="12">
        <v>801</v>
      </c>
      <c r="C34" s="8" t="s">
        <v>42</v>
      </c>
      <c r="D34" s="10"/>
      <c r="E34" s="73" t="s">
        <v>50</v>
      </c>
      <c r="F34" s="37"/>
      <c r="G34" s="39"/>
      <c r="H34" s="39"/>
      <c r="I34" s="65">
        <f t="shared" si="5"/>
        <v>15510</v>
      </c>
      <c r="J34" s="66">
        <v>15510</v>
      </c>
      <c r="K34" s="66">
        <v>0</v>
      </c>
      <c r="L34" s="60">
        <f t="shared" si="6"/>
        <v>0</v>
      </c>
      <c r="M34" s="61"/>
      <c r="N34" s="66">
        <v>0</v>
      </c>
      <c r="O34" s="31"/>
      <c r="P34" s="31"/>
      <c r="Q34" s="31"/>
      <c r="R34" s="32"/>
    </row>
    <row r="35" spans="1:18" ht="36">
      <c r="A35" s="8">
        <v>8</v>
      </c>
      <c r="B35" s="12">
        <v>801</v>
      </c>
      <c r="C35" s="8" t="s">
        <v>45</v>
      </c>
      <c r="D35" s="10"/>
      <c r="E35" s="73" t="s">
        <v>57</v>
      </c>
      <c r="F35" s="37"/>
      <c r="G35" s="39"/>
      <c r="H35" s="39"/>
      <c r="I35" s="65">
        <f t="shared" si="5"/>
        <v>0</v>
      </c>
      <c r="J35" s="66">
        <v>0</v>
      </c>
      <c r="K35" s="66">
        <v>0</v>
      </c>
      <c r="L35" s="60">
        <f t="shared" si="6"/>
        <v>700</v>
      </c>
      <c r="M35" s="61">
        <v>700</v>
      </c>
      <c r="N35" s="66">
        <v>0</v>
      </c>
      <c r="O35" s="31"/>
      <c r="P35" s="31"/>
      <c r="Q35" s="31"/>
      <c r="R35" s="32"/>
    </row>
    <row r="36" spans="1:18" ht="28.5" customHeight="1">
      <c r="A36" s="8">
        <v>9</v>
      </c>
      <c r="B36" s="12">
        <v>801</v>
      </c>
      <c r="C36" s="8" t="s">
        <v>46</v>
      </c>
      <c r="D36" s="10"/>
      <c r="E36" s="73" t="s">
        <v>59</v>
      </c>
      <c r="F36" s="37"/>
      <c r="G36" s="39"/>
      <c r="H36" s="39"/>
      <c r="I36" s="65">
        <f t="shared" si="5"/>
        <v>0</v>
      </c>
      <c r="J36" s="66">
        <v>0</v>
      </c>
      <c r="K36" s="66">
        <v>0</v>
      </c>
      <c r="L36" s="60">
        <f t="shared" si="6"/>
        <v>1500</v>
      </c>
      <c r="M36" s="61">
        <v>1500</v>
      </c>
      <c r="N36" s="66">
        <v>0</v>
      </c>
      <c r="O36" s="31"/>
      <c r="P36" s="31"/>
      <c r="Q36" s="31"/>
      <c r="R36" s="32"/>
    </row>
    <row r="37" spans="1:18" ht="25.5" customHeight="1">
      <c r="A37" s="8">
        <v>10</v>
      </c>
      <c r="B37" s="12">
        <v>801</v>
      </c>
      <c r="C37" s="8" t="s">
        <v>46</v>
      </c>
      <c r="D37" s="10"/>
      <c r="E37" s="73" t="s">
        <v>58</v>
      </c>
      <c r="F37" s="37"/>
      <c r="G37" s="39"/>
      <c r="H37" s="39"/>
      <c r="I37" s="65">
        <f>SUM(J37+K37)</f>
        <v>0</v>
      </c>
      <c r="J37" s="66">
        <v>0</v>
      </c>
      <c r="K37" s="66">
        <v>0</v>
      </c>
      <c r="L37" s="60">
        <f>SUM(M37+N37)</f>
        <v>600</v>
      </c>
      <c r="M37" s="61">
        <v>600</v>
      </c>
      <c r="N37" s="66">
        <v>0</v>
      </c>
      <c r="O37" s="31"/>
      <c r="P37" s="31"/>
      <c r="Q37" s="31"/>
      <c r="R37" s="32"/>
    </row>
    <row r="38" spans="1:19" s="26" customFormat="1" ht="15.75" customHeight="1">
      <c r="A38" s="79" t="s">
        <v>11</v>
      </c>
      <c r="B38" s="80"/>
      <c r="C38" s="80"/>
      <c r="D38" s="91"/>
      <c r="E38" s="92"/>
      <c r="F38" s="37" t="e">
        <f>SUM(#REF!)</f>
        <v>#REF!</v>
      </c>
      <c r="G38" s="39" t="e">
        <f>SUM(#REF!)</f>
        <v>#REF!</v>
      </c>
      <c r="H38" s="37" t="e">
        <f>SUM(#REF!)</f>
        <v>#REF!</v>
      </c>
      <c r="I38" s="60">
        <f>SUM(J38+K38)</f>
        <v>15510</v>
      </c>
      <c r="J38" s="65">
        <f>SUM(J28:J37)</f>
        <v>15510</v>
      </c>
      <c r="K38" s="65">
        <f>SUM(K28:K37)</f>
        <v>0</v>
      </c>
      <c r="L38" s="60">
        <f>SUM(M38+N38)</f>
        <v>15510</v>
      </c>
      <c r="M38" s="65">
        <f>SUM(M28:M37)</f>
        <v>15510</v>
      </c>
      <c r="N38" s="65">
        <f>SUM(N28:N37)</f>
        <v>0</v>
      </c>
      <c r="O38" s="38" t="e">
        <f>SUM(#REF!)</f>
        <v>#REF!</v>
      </c>
      <c r="P38" s="38" t="e">
        <f>SUM(#REF!)</f>
        <v>#REF!</v>
      </c>
      <c r="Q38" s="43">
        <v>0</v>
      </c>
      <c r="R38" s="32" t="e">
        <f aca="true" t="shared" si="7" ref="R38:R47">SUM(L38/F38)*100</f>
        <v>#REF!</v>
      </c>
      <c r="S38" s="45"/>
    </row>
    <row r="39" spans="1:18" ht="56.25" customHeight="1" hidden="1">
      <c r="A39" s="8">
        <v>1</v>
      </c>
      <c r="B39" s="12">
        <v>851</v>
      </c>
      <c r="C39" s="8">
        <v>85195</v>
      </c>
      <c r="D39" s="10" t="s">
        <v>10</v>
      </c>
      <c r="E39" s="13" t="s">
        <v>22</v>
      </c>
      <c r="F39" s="29">
        <f>SUM(G39+H39)</f>
        <v>120</v>
      </c>
      <c r="G39" s="30">
        <v>120</v>
      </c>
      <c r="H39" s="39">
        <v>0</v>
      </c>
      <c r="I39" s="69"/>
      <c r="J39" s="70"/>
      <c r="K39" s="70"/>
      <c r="L39" s="67" t="e">
        <f>SUM(N39+#REF!)</f>
        <v>#REF!</v>
      </c>
      <c r="M39" s="67"/>
      <c r="N39" s="68">
        <v>0</v>
      </c>
      <c r="O39" s="31">
        <v>120</v>
      </c>
      <c r="P39" s="31">
        <v>120</v>
      </c>
      <c r="Q39" s="31"/>
      <c r="R39" s="32" t="e">
        <f t="shared" si="7"/>
        <v>#REF!</v>
      </c>
    </row>
    <row r="40" spans="1:19" s="26" customFormat="1" ht="16.5" customHeight="1" hidden="1">
      <c r="A40" s="79" t="s">
        <v>23</v>
      </c>
      <c r="B40" s="80"/>
      <c r="C40" s="80"/>
      <c r="D40" s="91"/>
      <c r="E40" s="92"/>
      <c r="F40" s="37">
        <f>SUM(G40+H40)</f>
        <v>120</v>
      </c>
      <c r="G40" s="39">
        <f>SUM(G39)</f>
        <v>120</v>
      </c>
      <c r="H40" s="37">
        <v>0</v>
      </c>
      <c r="I40" s="69"/>
      <c r="J40" s="69"/>
      <c r="K40" s="69"/>
      <c r="L40" s="69" t="e">
        <f>SUM(N40+#REF!)</f>
        <v>#REF!</v>
      </c>
      <c r="M40" s="69"/>
      <c r="N40" s="70">
        <f>SUM(N39)</f>
        <v>0</v>
      </c>
      <c r="O40" s="38">
        <f>SUM(O39)</f>
        <v>120</v>
      </c>
      <c r="P40" s="38">
        <f>SUM(P39)</f>
        <v>120</v>
      </c>
      <c r="Q40" s="38"/>
      <c r="R40" s="32" t="e">
        <f t="shared" si="7"/>
        <v>#REF!</v>
      </c>
      <c r="S40" s="45"/>
    </row>
    <row r="41" spans="1:18" ht="72.75" customHeight="1">
      <c r="A41" s="8">
        <v>1</v>
      </c>
      <c r="B41" s="12">
        <v>852</v>
      </c>
      <c r="C41" s="8">
        <v>85213</v>
      </c>
      <c r="D41" s="10" t="s">
        <v>10</v>
      </c>
      <c r="E41" s="71" t="s">
        <v>67</v>
      </c>
      <c r="F41" s="29">
        <f>SUM(G41+H41)</f>
        <v>13400</v>
      </c>
      <c r="G41" s="30">
        <v>13400</v>
      </c>
      <c r="H41" s="39">
        <v>0</v>
      </c>
      <c r="I41" s="65">
        <f aca="true" t="shared" si="8" ref="I41:I47">SUM(J41+K41)</f>
        <v>0</v>
      </c>
      <c r="J41" s="66">
        <v>0</v>
      </c>
      <c r="K41" s="66">
        <v>0</v>
      </c>
      <c r="L41" s="60">
        <f>SUM(M41+N41)</f>
        <v>8541</v>
      </c>
      <c r="M41" s="61">
        <v>8541</v>
      </c>
      <c r="N41" s="61">
        <v>0</v>
      </c>
      <c r="O41" s="31">
        <v>6690</v>
      </c>
      <c r="P41" s="31">
        <v>6690</v>
      </c>
      <c r="Q41" s="31"/>
      <c r="R41" s="32">
        <f t="shared" si="7"/>
        <v>63.73880597014925</v>
      </c>
    </row>
    <row r="42" spans="1:18" ht="12">
      <c r="A42" s="15">
        <v>2</v>
      </c>
      <c r="B42" s="12">
        <v>852</v>
      </c>
      <c r="C42" s="59"/>
      <c r="D42" s="58"/>
      <c r="E42" s="24" t="s">
        <v>49</v>
      </c>
      <c r="F42" s="29"/>
      <c r="G42" s="30"/>
      <c r="H42" s="39"/>
      <c r="I42" s="65">
        <f t="shared" si="8"/>
        <v>315</v>
      </c>
      <c r="J42" s="66">
        <v>315</v>
      </c>
      <c r="K42" s="66">
        <v>0</v>
      </c>
      <c r="L42" s="60">
        <f>SUM(M42)</f>
        <v>0</v>
      </c>
      <c r="M42" s="61">
        <v>0</v>
      </c>
      <c r="N42" s="61">
        <v>0</v>
      </c>
      <c r="O42" s="31"/>
      <c r="P42" s="31"/>
      <c r="Q42" s="31"/>
      <c r="R42" s="32"/>
    </row>
    <row r="43" spans="1:18" ht="25.5" customHeight="1">
      <c r="A43" s="8">
        <v>3</v>
      </c>
      <c r="B43" s="12">
        <v>852</v>
      </c>
      <c r="C43" s="59"/>
      <c r="D43" s="58"/>
      <c r="E43" s="73" t="s">
        <v>60</v>
      </c>
      <c r="F43" s="29"/>
      <c r="G43" s="30"/>
      <c r="H43" s="39"/>
      <c r="I43" s="65">
        <f t="shared" si="8"/>
        <v>0</v>
      </c>
      <c r="J43" s="66"/>
      <c r="K43" s="66">
        <v>0</v>
      </c>
      <c r="L43" s="60">
        <f>SUM(M43)</f>
        <v>15</v>
      </c>
      <c r="M43" s="61">
        <v>15</v>
      </c>
      <c r="N43" s="61">
        <v>0</v>
      </c>
      <c r="O43" s="31"/>
      <c r="P43" s="31"/>
      <c r="Q43" s="31"/>
      <c r="R43" s="32"/>
    </row>
    <row r="44" spans="1:19" s="26" customFormat="1" ht="18" customHeight="1">
      <c r="A44" s="79" t="s">
        <v>13</v>
      </c>
      <c r="B44" s="80"/>
      <c r="C44" s="80"/>
      <c r="D44" s="80"/>
      <c r="E44" s="81"/>
      <c r="F44" s="37">
        <f>SUM(F41:F41)</f>
        <v>13400</v>
      </c>
      <c r="G44" s="39">
        <f>SUM(G41:G41)</f>
        <v>13400</v>
      </c>
      <c r="H44" s="39">
        <v>0</v>
      </c>
      <c r="I44" s="60">
        <f t="shared" si="8"/>
        <v>315</v>
      </c>
      <c r="J44" s="66">
        <f>SUM(J41:J43)</f>
        <v>315</v>
      </c>
      <c r="K44" s="66">
        <f>SUM(K41:K41)</f>
        <v>0</v>
      </c>
      <c r="L44" s="60">
        <f>SUM(M44+N44)</f>
        <v>8556</v>
      </c>
      <c r="M44" s="66">
        <f>SUM(M41:M43)</f>
        <v>8556</v>
      </c>
      <c r="N44" s="66">
        <f>SUM(N41:N41)</f>
        <v>0</v>
      </c>
      <c r="O44" s="38">
        <f>SUM(O41:O41)</f>
        <v>6690</v>
      </c>
      <c r="P44" s="38">
        <f>SUM(P41:P41)</f>
        <v>6690</v>
      </c>
      <c r="Q44" s="43" t="e">
        <f>SUM(#REF!)</f>
        <v>#REF!</v>
      </c>
      <c r="R44" s="32">
        <f t="shared" si="7"/>
        <v>63.85074626865672</v>
      </c>
      <c r="S44" s="45"/>
    </row>
    <row r="45" spans="1:19" s="26" customFormat="1" ht="72">
      <c r="A45" s="16">
        <v>1</v>
      </c>
      <c r="B45" s="12">
        <v>853</v>
      </c>
      <c r="C45" s="8">
        <v>85415</v>
      </c>
      <c r="D45" s="8">
        <v>2030</v>
      </c>
      <c r="E45" s="71" t="s">
        <v>62</v>
      </c>
      <c r="F45" s="37"/>
      <c r="G45" s="39"/>
      <c r="H45" s="39"/>
      <c r="I45" s="60">
        <v>0</v>
      </c>
      <c r="J45" s="66">
        <v>0</v>
      </c>
      <c r="K45" s="66">
        <v>0</v>
      </c>
      <c r="L45" s="60">
        <f>SUM(M45+N45)</f>
        <v>54200</v>
      </c>
      <c r="M45" s="61">
        <v>54200</v>
      </c>
      <c r="N45" s="61">
        <v>0</v>
      </c>
      <c r="O45" s="38"/>
      <c r="P45" s="38"/>
      <c r="Q45" s="43"/>
      <c r="R45" s="32"/>
      <c r="S45" s="45"/>
    </row>
    <row r="46" spans="1:18" ht="26.25" customHeight="1">
      <c r="A46" s="16">
        <v>2</v>
      </c>
      <c r="B46" s="12">
        <v>853</v>
      </c>
      <c r="C46" s="8">
        <v>85415</v>
      </c>
      <c r="D46" s="8">
        <v>2030</v>
      </c>
      <c r="E46" s="73" t="s">
        <v>60</v>
      </c>
      <c r="F46" s="29">
        <f>SUM(G46+H46)</f>
        <v>5135</v>
      </c>
      <c r="G46" s="39">
        <v>5135</v>
      </c>
      <c r="H46" s="39">
        <v>0</v>
      </c>
      <c r="I46" s="65">
        <f t="shared" si="8"/>
        <v>0</v>
      </c>
      <c r="J46" s="66">
        <v>0</v>
      </c>
      <c r="K46" s="66">
        <v>0</v>
      </c>
      <c r="L46" s="60">
        <f>SUM(M46+N46)</f>
        <v>300</v>
      </c>
      <c r="M46" s="61">
        <v>300</v>
      </c>
      <c r="N46" s="66">
        <v>0</v>
      </c>
      <c r="O46" s="31">
        <v>5135</v>
      </c>
      <c r="P46" s="31">
        <v>5135</v>
      </c>
      <c r="Q46" s="31"/>
      <c r="R46" s="32">
        <f t="shared" si="7"/>
        <v>5.8422590068159685</v>
      </c>
    </row>
    <row r="47" spans="1:19" s="26" customFormat="1" ht="23.25" customHeight="1">
      <c r="A47" s="82" t="s">
        <v>61</v>
      </c>
      <c r="B47" s="83"/>
      <c r="C47" s="83"/>
      <c r="D47" s="83"/>
      <c r="E47" s="84"/>
      <c r="F47" s="37">
        <f>SUM(G47+H47)</f>
        <v>5135</v>
      </c>
      <c r="G47" s="39">
        <f>SUM(G46:G46)</f>
        <v>5135</v>
      </c>
      <c r="H47" s="39">
        <v>0</v>
      </c>
      <c r="I47" s="65">
        <f t="shared" si="8"/>
        <v>0</v>
      </c>
      <c r="J47" s="66">
        <v>0</v>
      </c>
      <c r="K47" s="66">
        <v>0</v>
      </c>
      <c r="L47" s="60">
        <f>SUM(M47+N47)</f>
        <v>54500</v>
      </c>
      <c r="M47" s="65">
        <f>SUM(M46+M45)</f>
        <v>54500</v>
      </c>
      <c r="N47" s="66">
        <f>SUM(N46:N46)</f>
        <v>0</v>
      </c>
      <c r="O47" s="38">
        <f>SUM(O46:O46)</f>
        <v>5135</v>
      </c>
      <c r="P47" s="38">
        <f>SUM(P46:P46)</f>
        <v>5135</v>
      </c>
      <c r="Q47" s="43">
        <v>0</v>
      </c>
      <c r="R47" s="32">
        <f t="shared" si="7"/>
        <v>1061.3437195715676</v>
      </c>
      <c r="S47" s="45"/>
    </row>
    <row r="48" spans="1:18" ht="23.25" customHeight="1">
      <c r="A48" s="93" t="s">
        <v>38</v>
      </c>
      <c r="B48" s="94"/>
      <c r="C48" s="94"/>
      <c r="D48" s="95"/>
      <c r="E48" s="96"/>
      <c r="F48" s="41" t="e">
        <f>SUM(H48+G48)</f>
        <v>#REF!</v>
      </c>
      <c r="G48" s="41" t="e">
        <f>SUM(G18+G21+#REF!+#REF!+#REF!+G25+#REF!+G38+G40+G44+G47+#REF!)</f>
        <v>#REF!</v>
      </c>
      <c r="H48" s="41" t="e">
        <f>SUM(H18+H21+#REF!+#REF!+#REF!+H25+#REF!+H38+H40+H44+H47+#REF!)</f>
        <v>#REF!</v>
      </c>
      <c r="I48" s="60">
        <f>SUM(J48+K48)</f>
        <v>721644</v>
      </c>
      <c r="J48" s="60">
        <f>SUM(J18+J21+J25+J27+J38+J44+J47)</f>
        <v>721644</v>
      </c>
      <c r="K48" s="60">
        <f>SUM(K18+K21+K25+K27+K38+K44+K47)</f>
        <v>0</v>
      </c>
      <c r="L48" s="60">
        <f>SUM(M48:N48)</f>
        <v>397794</v>
      </c>
      <c r="M48" s="60">
        <f>SUM(M18+M21+M25+M27+M38+M44+M47)</f>
        <v>279794</v>
      </c>
      <c r="N48" s="60">
        <f>SUM(N18+N21+N25+N27+N38+N44+N47)</f>
        <v>118000</v>
      </c>
      <c r="O48" s="41" t="e">
        <f>SUM(O18+#REF!+O21+O25+O38+O44+#REF!+#REF!)</f>
        <v>#REF!</v>
      </c>
      <c r="P48" s="41" t="e">
        <f>SUM(P18+#REF!+P21+P25+P38+P44+#REF!+#REF!)</f>
        <v>#REF!</v>
      </c>
      <c r="Q48" s="41" t="e">
        <f>SUM(Q18+#REF!+Q21+Q25+Q38+Q44+#REF!+#REF!)</f>
        <v>#REF!</v>
      </c>
      <c r="R48" s="41" t="e">
        <f>SUM(R18+#REF!+R21+R25+R38+R44+#REF!+#REF!)</f>
        <v>#REF!</v>
      </c>
    </row>
    <row r="49" spans="1:3" ht="12">
      <c r="A49" s="20"/>
      <c r="B49" s="20"/>
      <c r="C49" s="20"/>
    </row>
    <row r="50" spans="1:9" ht="12.75">
      <c r="A50" s="85" t="s">
        <v>68</v>
      </c>
      <c r="B50" s="86"/>
      <c r="C50" s="86"/>
      <c r="D50" s="86"/>
      <c r="E50" s="86"/>
      <c r="F50" s="86"/>
      <c r="G50" s="86"/>
      <c r="H50" s="86"/>
      <c r="I50" s="86"/>
    </row>
    <row r="51" spans="1:3" ht="12">
      <c r="A51" s="20"/>
      <c r="B51" s="20"/>
      <c r="C51" s="20"/>
    </row>
    <row r="52" spans="1:12" ht="12">
      <c r="A52" s="20"/>
      <c r="B52" s="20"/>
      <c r="C52" s="20"/>
      <c r="L52" s="78"/>
    </row>
    <row r="53" spans="1:3" ht="12">
      <c r="A53" s="20"/>
      <c r="B53" s="20"/>
      <c r="C53" s="20"/>
    </row>
    <row r="54" spans="1:9" ht="12">
      <c r="A54" s="20"/>
      <c r="B54" s="20"/>
      <c r="C54" s="20"/>
      <c r="I54" s="64"/>
    </row>
    <row r="55" spans="1:3" ht="12">
      <c r="A55" s="20"/>
      <c r="B55" s="20"/>
      <c r="C55" s="20"/>
    </row>
    <row r="56" spans="1:3" ht="12">
      <c r="A56" s="20"/>
      <c r="B56" s="20"/>
      <c r="C56" s="20"/>
    </row>
    <row r="57" spans="1:10" ht="12">
      <c r="A57" s="20"/>
      <c r="B57" s="20"/>
      <c r="C57" s="20"/>
      <c r="J57" s="64"/>
    </row>
    <row r="58" spans="1:3" ht="12">
      <c r="A58" s="20"/>
      <c r="B58" s="20"/>
      <c r="C58" s="20"/>
    </row>
    <row r="59" spans="1:12" ht="12">
      <c r="A59" s="20"/>
      <c r="B59" s="20"/>
      <c r="C59" s="20"/>
      <c r="L59" s="78"/>
    </row>
    <row r="60" spans="1:3" ht="12">
      <c r="A60" s="20"/>
      <c r="B60" s="20"/>
      <c r="C60" s="20"/>
    </row>
    <row r="61" spans="1:3" ht="12">
      <c r="A61" s="20"/>
      <c r="B61" s="20"/>
      <c r="C61" s="20"/>
    </row>
    <row r="62" spans="1:3" ht="12">
      <c r="A62" s="20"/>
      <c r="B62" s="20"/>
      <c r="C62" s="20"/>
    </row>
    <row r="63" spans="1:3" ht="12">
      <c r="A63" s="20"/>
      <c r="B63" s="20"/>
      <c r="C63" s="20"/>
    </row>
    <row r="64" spans="1:3" ht="12">
      <c r="A64" s="20"/>
      <c r="B64" s="20"/>
      <c r="C64" s="20"/>
    </row>
    <row r="65" spans="1:3" ht="12">
      <c r="A65" s="20"/>
      <c r="B65" s="20"/>
      <c r="C65" s="20"/>
    </row>
    <row r="66" spans="1:3" ht="12">
      <c r="A66" s="20"/>
      <c r="B66" s="20"/>
      <c r="C66" s="20"/>
    </row>
    <row r="67" spans="1:3" ht="12">
      <c r="A67" s="20"/>
      <c r="B67" s="20"/>
      <c r="C67" s="20"/>
    </row>
    <row r="68" spans="1:3" ht="12">
      <c r="A68" s="20"/>
      <c r="B68" s="20"/>
      <c r="C68" s="20"/>
    </row>
    <row r="69" spans="1:3" ht="12">
      <c r="A69" s="20"/>
      <c r="B69" s="20"/>
      <c r="C69" s="20"/>
    </row>
    <row r="70" spans="1:3" ht="12">
      <c r="A70" s="20"/>
      <c r="B70" s="20"/>
      <c r="C70" s="20"/>
    </row>
    <row r="71" spans="1:3" ht="12">
      <c r="A71" s="20"/>
      <c r="B71" s="20"/>
      <c r="C71" s="20"/>
    </row>
    <row r="72" spans="1:3" ht="12">
      <c r="A72" s="20"/>
      <c r="B72" s="20"/>
      <c r="C72" s="20"/>
    </row>
    <row r="73" spans="1:3" ht="12">
      <c r="A73" s="20"/>
      <c r="B73" s="20"/>
      <c r="C73" s="20"/>
    </row>
    <row r="74" spans="1:3" ht="12">
      <c r="A74" s="20"/>
      <c r="B74" s="20"/>
      <c r="C74" s="20"/>
    </row>
    <row r="75" spans="1:3" ht="12">
      <c r="A75" s="20"/>
      <c r="B75" s="20"/>
      <c r="C75" s="20"/>
    </row>
    <row r="76" spans="1:3" ht="12">
      <c r="A76" s="20"/>
      <c r="B76" s="20"/>
      <c r="C76" s="20"/>
    </row>
    <row r="77" spans="1:3" ht="12">
      <c r="A77" s="20"/>
      <c r="B77" s="20"/>
      <c r="C77" s="20"/>
    </row>
    <row r="78" spans="1:3" ht="12">
      <c r="A78" s="20"/>
      <c r="B78" s="20"/>
      <c r="C78" s="20"/>
    </row>
    <row r="79" spans="1:3" ht="12">
      <c r="A79" s="20"/>
      <c r="B79" s="20"/>
      <c r="C79" s="20"/>
    </row>
    <row r="80" spans="1:3" ht="12">
      <c r="A80" s="20"/>
      <c r="B80" s="20"/>
      <c r="C80" s="20"/>
    </row>
    <row r="81" spans="1:3" ht="12">
      <c r="A81" s="20"/>
      <c r="B81" s="20"/>
      <c r="C81" s="20"/>
    </row>
    <row r="82" spans="1:3" ht="12">
      <c r="A82" s="20"/>
      <c r="B82" s="20"/>
      <c r="C82" s="20"/>
    </row>
    <row r="83" spans="1:3" ht="12">
      <c r="A83" s="20"/>
      <c r="B83" s="20"/>
      <c r="C83" s="20"/>
    </row>
    <row r="84" spans="1:3" ht="12">
      <c r="A84" s="20"/>
      <c r="B84" s="20"/>
      <c r="C84" s="20"/>
    </row>
    <row r="85" spans="1:3" ht="12">
      <c r="A85" s="20"/>
      <c r="B85" s="20"/>
      <c r="C85" s="20"/>
    </row>
    <row r="86" spans="1:3" ht="12">
      <c r="A86" s="20"/>
      <c r="B86" s="20"/>
      <c r="C86" s="20"/>
    </row>
    <row r="87" spans="1:3" ht="12">
      <c r="A87" s="20"/>
      <c r="B87" s="20"/>
      <c r="C87" s="20"/>
    </row>
    <row r="88" spans="1:3" ht="12">
      <c r="A88" s="20"/>
      <c r="B88" s="20"/>
      <c r="C88" s="20"/>
    </row>
    <row r="89" spans="1:3" ht="12">
      <c r="A89" s="20"/>
      <c r="B89" s="20"/>
      <c r="C89" s="20"/>
    </row>
    <row r="90" spans="1:3" ht="12">
      <c r="A90" s="20"/>
      <c r="B90" s="20"/>
      <c r="C90" s="20"/>
    </row>
    <row r="91" spans="1:3" ht="12">
      <c r="A91" s="20"/>
      <c r="B91" s="20"/>
      <c r="C91" s="20"/>
    </row>
    <row r="92" spans="1:3" ht="12">
      <c r="A92" s="20"/>
      <c r="B92" s="20"/>
      <c r="C92" s="20"/>
    </row>
    <row r="93" spans="1:3" ht="12">
      <c r="A93" s="20"/>
      <c r="B93" s="20"/>
      <c r="C93" s="20"/>
    </row>
    <row r="94" spans="1:3" ht="12">
      <c r="A94" s="20"/>
      <c r="B94" s="20"/>
      <c r="C94" s="20"/>
    </row>
    <row r="95" spans="1:3" ht="12">
      <c r="A95" s="20"/>
      <c r="B95" s="20"/>
      <c r="C95" s="20"/>
    </row>
    <row r="96" spans="1:3" ht="12">
      <c r="A96" s="20"/>
      <c r="B96" s="20"/>
      <c r="C96" s="20"/>
    </row>
    <row r="97" spans="1:3" ht="12">
      <c r="A97" s="20"/>
      <c r="B97" s="20"/>
      <c r="C97" s="20"/>
    </row>
    <row r="98" spans="1:3" ht="12">
      <c r="A98" s="20"/>
      <c r="B98" s="20"/>
      <c r="C98" s="20"/>
    </row>
    <row r="99" spans="1:3" ht="12">
      <c r="A99" s="20"/>
      <c r="B99" s="20"/>
      <c r="C99" s="20"/>
    </row>
    <row r="100" spans="1:3" ht="12">
      <c r="A100" s="20"/>
      <c r="B100" s="20"/>
      <c r="C100" s="20"/>
    </row>
    <row r="101" spans="1:3" ht="12">
      <c r="A101" s="20"/>
      <c r="B101" s="20"/>
      <c r="C101" s="20"/>
    </row>
    <row r="102" spans="1:3" ht="12">
      <c r="A102" s="20"/>
      <c r="B102" s="20"/>
      <c r="C102" s="20"/>
    </row>
    <row r="103" spans="1:3" ht="12">
      <c r="A103" s="20"/>
      <c r="B103" s="20"/>
      <c r="C103" s="20"/>
    </row>
    <row r="104" spans="1:3" ht="12">
      <c r="A104" s="20"/>
      <c r="B104" s="20"/>
      <c r="C104" s="20"/>
    </row>
    <row r="105" spans="1:3" ht="12">
      <c r="A105" s="20"/>
      <c r="B105" s="20"/>
      <c r="C105" s="20"/>
    </row>
    <row r="106" spans="1:3" ht="12">
      <c r="A106" s="20"/>
      <c r="B106" s="20"/>
      <c r="C106" s="20"/>
    </row>
    <row r="107" spans="1:3" ht="12">
      <c r="A107" s="20"/>
      <c r="B107" s="20"/>
      <c r="C107" s="20"/>
    </row>
    <row r="108" spans="1:3" ht="12">
      <c r="A108" s="20"/>
      <c r="B108" s="20"/>
      <c r="C108" s="20"/>
    </row>
    <row r="109" spans="1:3" ht="12">
      <c r="A109" s="20"/>
      <c r="B109" s="20"/>
      <c r="C109" s="20"/>
    </row>
    <row r="110" spans="1:3" ht="12">
      <c r="A110" s="20"/>
      <c r="B110" s="20"/>
      <c r="C110" s="20"/>
    </row>
    <row r="111" spans="1:3" ht="12">
      <c r="A111" s="20"/>
      <c r="B111" s="20"/>
      <c r="C111" s="20"/>
    </row>
    <row r="112" spans="1:3" ht="12">
      <c r="A112" s="20"/>
      <c r="B112" s="20"/>
      <c r="C112" s="20"/>
    </row>
    <row r="113" spans="1:3" ht="12">
      <c r="A113" s="20"/>
      <c r="B113" s="20"/>
      <c r="C113" s="20"/>
    </row>
    <row r="114" spans="1:3" ht="12">
      <c r="A114" s="22"/>
      <c r="B114" s="22"/>
      <c r="C114" s="22"/>
    </row>
    <row r="115" spans="1:3" ht="12">
      <c r="A115" s="22"/>
      <c r="B115" s="22"/>
      <c r="C115" s="22"/>
    </row>
    <row r="116" spans="1:3" ht="12">
      <c r="A116" s="22"/>
      <c r="B116" s="22"/>
      <c r="C116" s="22"/>
    </row>
    <row r="117" spans="1:3" ht="12">
      <c r="A117" s="22"/>
      <c r="B117" s="22"/>
      <c r="C117" s="22"/>
    </row>
    <row r="118" spans="1:3" ht="12">
      <c r="A118" s="22"/>
      <c r="B118" s="22"/>
      <c r="C118" s="22"/>
    </row>
    <row r="119" spans="1:3" ht="12">
      <c r="A119" s="22"/>
      <c r="B119" s="22"/>
      <c r="C119" s="22"/>
    </row>
    <row r="120" spans="1:3" ht="12">
      <c r="A120" s="22"/>
      <c r="B120" s="22"/>
      <c r="C120" s="22"/>
    </row>
    <row r="121" spans="1:3" ht="12">
      <c r="A121" s="22"/>
      <c r="B121" s="22"/>
      <c r="C121" s="22"/>
    </row>
    <row r="122" spans="1:3" ht="12">
      <c r="A122" s="22"/>
      <c r="B122" s="22"/>
      <c r="C122" s="22"/>
    </row>
    <row r="123" spans="1:3" ht="12">
      <c r="A123" s="23"/>
      <c r="B123" s="23"/>
      <c r="C123" s="23"/>
    </row>
  </sheetData>
  <sheetProtection/>
  <mergeCells count="18">
    <mergeCell ref="A5:N5"/>
    <mergeCell ref="E7:E9"/>
    <mergeCell ref="A25:E25"/>
    <mergeCell ref="L7:L9"/>
    <mergeCell ref="M7:N8"/>
    <mergeCell ref="A18:E18"/>
    <mergeCell ref="A21:E21"/>
    <mergeCell ref="I7:I9"/>
    <mergeCell ref="B7:B9"/>
    <mergeCell ref="A7:A9"/>
    <mergeCell ref="A44:E44"/>
    <mergeCell ref="A47:E47"/>
    <mergeCell ref="A50:I50"/>
    <mergeCell ref="J7:K8"/>
    <mergeCell ref="A40:E40"/>
    <mergeCell ref="A38:E38"/>
    <mergeCell ref="A48:E48"/>
    <mergeCell ref="A27:E27"/>
  </mergeCells>
  <printOptions horizontalCentered="1"/>
  <pageMargins left="0.2362204724409449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52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2012-12-21T09:23:49Z</cp:lastPrinted>
  <dcterms:created xsi:type="dcterms:W3CDTF">2001-09-07T12:46:35Z</dcterms:created>
  <dcterms:modified xsi:type="dcterms:W3CDTF">2012-12-21T09:23:52Z</dcterms:modified>
  <cp:category/>
  <cp:version/>
  <cp:contentType/>
  <cp:contentStatus/>
</cp:coreProperties>
</file>