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04'!$9:$12</definedName>
  </definedNames>
  <calcPr fullCalcOnLoad="1"/>
</workbook>
</file>

<file path=xl/sharedStrings.xml><?xml version="1.0" encoding="utf-8"?>
<sst xmlns="http://schemas.openxmlformats.org/spreadsheetml/2006/main" count="110" uniqueCount="77">
  <si>
    <t>dochody jst związane z realizacją zadań z zakresu adm.rządowej oraz innych zadań zleconych ustawami (wydawanie dowodów osobistych)</t>
  </si>
  <si>
    <t xml:space="preserve">bieżące </t>
  </si>
  <si>
    <t>majątkowe</t>
  </si>
  <si>
    <t>Dział</t>
  </si>
  <si>
    <t>Dział 010 Rolnictwo i łowiectwo</t>
  </si>
  <si>
    <t>010</t>
  </si>
  <si>
    <t>01010</t>
  </si>
  <si>
    <t>0830</t>
  </si>
  <si>
    <t>0490</t>
  </si>
  <si>
    <t>0970</t>
  </si>
  <si>
    <t>0910</t>
  </si>
  <si>
    <t>0410</t>
  </si>
  <si>
    <t>0920</t>
  </si>
  <si>
    <t>2310</t>
  </si>
  <si>
    <t>2030</t>
  </si>
  <si>
    <t>2010</t>
  </si>
  <si>
    <t>Dział 801 Oświata i wychowanie</t>
  </si>
  <si>
    <t>Dział 756 Dochody od osób prawnych,od osób fizycznych i od innych jednostek nieposiadających osobowości prawnej oraz wydatki związane z ich poborem</t>
  </si>
  <si>
    <t>Dział 852 Pomoc społeczna</t>
  </si>
  <si>
    <t>Dział 854 Edukacyjna opieka wychowawcza</t>
  </si>
  <si>
    <t>dotacje celowe otrzymane z budżetu państwa na realizację własnych zadań bieżących gmin - z zakresu pomocy społecznej- działalność ośrodka pomocy społecznej</t>
  </si>
  <si>
    <t xml:space="preserve">dotacje celowe otrzymane z budżetu państwa na realizację  własnych zadań bieżących gmin - z zakresu pomocy społecznej- dożywianie 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</si>
  <si>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</si>
  <si>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</si>
  <si>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</si>
  <si>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</si>
  <si>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</si>
  <si>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</si>
  <si>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</si>
  <si>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</si>
  <si>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</si>
  <si>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</si>
  <si>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</si>
  <si>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Dział 926 Kultura fizyczna i sport</t>
  </si>
  <si>
    <t>Dochody ogółem, w tym:</t>
  </si>
  <si>
    <t>Źródła dochodów</t>
  </si>
  <si>
    <t>L.p</t>
  </si>
  <si>
    <t>Załącznik nr 1</t>
  </si>
  <si>
    <t xml:space="preserve">do Uchwały Nr   /   / </t>
  </si>
  <si>
    <t xml:space="preserve">Rady Gminy Michałowice </t>
  </si>
  <si>
    <t xml:space="preserve">z dnia            2010r. 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</si>
  <si>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</si>
  <si>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</si>
  <si>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</si>
  <si>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</si>
  <si>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</si>
  <si>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</si>
  <si>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r>
      <t>wpływy z tytułu zwrotów wypłaconych świadczeń z funduszu alimentacyjnego</t>
    </r>
    <r>
      <rPr>
        <i/>
        <sz val="9"/>
        <rFont val="Times New Roman"/>
        <family val="1"/>
      </rPr>
      <t xml:space="preserve">     (zwrot należności funduszu alimentacyjnego od dłużników alimentacyjnych w części należnej gminie)</t>
    </r>
  </si>
  <si>
    <r>
      <t xml:space="preserve">wpływy z różnych dochodów    </t>
    </r>
    <r>
      <rPr>
        <i/>
        <sz val="9"/>
        <rFont val="Times New Roman"/>
        <family val="1"/>
      </rPr>
      <t>(wpływy z tytułu zwrotu zasiłku celowego zwrotnego)</t>
    </r>
  </si>
  <si>
    <r>
      <t xml:space="preserve">wpływy z różnych dochodów    </t>
    </r>
    <r>
      <rPr>
        <i/>
        <sz val="9"/>
        <rFont val="Times New Roman"/>
        <family val="1"/>
      </rPr>
      <t>(wpływy z tytułu zwrotu nadpłaconych składek na ubezpieczenia społeczne od wynagrodzeń )</t>
    </r>
  </si>
  <si>
    <r>
      <t xml:space="preserve">wpływy z różnych dochodów  </t>
    </r>
    <r>
      <rPr>
        <i/>
        <sz val="9"/>
        <rFont val="Times New Roman"/>
        <family val="1"/>
      </rPr>
      <t>(wpływy z tyt. wynagrodzenia dla płatnika z tyt. wykonywania zadań określonych przepisami prawa - szkoły podstawowe)</t>
    </r>
  </si>
  <si>
    <r>
      <t xml:space="preserve">pozostałe odsetki    </t>
    </r>
    <r>
      <rPr>
        <i/>
        <sz val="9"/>
        <rFont val="Times New Roman"/>
        <family val="1"/>
      </rPr>
      <t>(odsetki od środków na rach.bankowych przedszkola)</t>
    </r>
  </si>
  <si>
    <r>
      <t xml:space="preserve">wpływy z różnych dochodów   </t>
    </r>
    <r>
      <rPr>
        <i/>
        <sz val="9"/>
        <rFont val="Times New Roman"/>
        <family val="1"/>
      </rPr>
      <t>(wpływy z tytułu wynagrodzenia dla płatnika z tyt. wykonywania zadań określonych przepisami prawa - przedszkola)</t>
    </r>
  </si>
  <si>
    <r>
      <t xml:space="preserve">wpływy z różnych dochodów   </t>
    </r>
    <r>
      <rPr>
        <i/>
        <sz val="9"/>
        <rFont val="Times New Roman"/>
        <family val="1"/>
      </rPr>
      <t>(wpływy z tytułu rozliczenia opłat - przedszkola)</t>
    </r>
  </si>
  <si>
    <r>
      <t xml:space="preserve">dotacje celowe otrzymane z gminy na zadania bieżące realiz na podstawie porozumień między jst  </t>
    </r>
    <r>
      <rPr>
        <i/>
        <sz val="9"/>
        <rFont val="Times New Roman"/>
        <family val="1"/>
      </rPr>
      <t>(refundacja kosztów przez inne gminy za pobyt dzieci w przedszk. na terenie naszej gminy)</t>
    </r>
  </si>
  <si>
    <r>
      <t xml:space="preserve">dotacje celowe otrzymane z gminy na zadania bieżące realiz na podstawie porozumień między jst  </t>
    </r>
    <r>
      <rPr>
        <i/>
        <sz val="9"/>
        <rFont val="Times New Roman"/>
        <family val="1"/>
      </rPr>
      <t>(refundacja kosztów przez inne gminy za pobyt dzieci w innych formach wychowania przedszkolnego na terenie naszej gminy)</t>
    </r>
  </si>
  <si>
    <r>
      <t xml:space="preserve">pozostałe odsetki  </t>
    </r>
    <r>
      <rPr>
        <i/>
        <sz val="9"/>
        <rFont val="Times New Roman"/>
        <family val="1"/>
      </rPr>
      <t>(odsetki od środków na rach.bankowych - gimnazja)</t>
    </r>
  </si>
  <si>
    <r>
      <t>wpływy z różnych dochodów   (</t>
    </r>
    <r>
      <rPr>
        <i/>
        <sz val="9"/>
        <rFont val="Times New Roman"/>
        <family val="1"/>
      </rPr>
      <t>wpływy z tytułu wynagrodzenia dla płatnika z tyt. wykonywania zadań określonych przepisami prawa- gimnazja)</t>
    </r>
  </si>
  <si>
    <r>
      <t xml:space="preserve">wpływy z różnych dochodów   </t>
    </r>
    <r>
      <rPr>
        <i/>
        <sz val="9"/>
        <rFont val="Times New Roman"/>
        <family val="1"/>
      </rPr>
      <t>(wpływy z tytułu rozliczenia opłat - przedszkola niepubliczne)</t>
    </r>
  </si>
  <si>
    <t>dotacje celowe otrzymane z budżetu państwa na realizację własnych zadań bieżących gmin - z zakresu  edukacyjnej opieki wychowawczej dofinansowanie świadczeń pomocy materialnej dla uczniów o charakterze socjalnym</t>
  </si>
  <si>
    <t>Dział 752 - Obrona narodowa</t>
  </si>
  <si>
    <r>
      <t>dotacje celowe otrzymane z budżetu państwa na realizację zadań bieżących z zakresu administracji rządowej oraz innych zadań zleconych gminie (związkom gmin) ustawami -</t>
    </r>
    <r>
      <rPr>
        <i/>
        <sz val="9"/>
        <rFont val="Times New Roman"/>
        <family val="1"/>
      </rPr>
      <t xml:space="preserve"> na zabezpieczenie szkolenia obronnego oraz opracowanie dokumentacji planistycznej</t>
    </r>
  </si>
  <si>
    <t>600</t>
  </si>
  <si>
    <t>Dział 600 Transport i łączność</t>
  </si>
  <si>
    <t>Plan po zmianach  80 187 584 zł</t>
  </si>
  <si>
    <t>Dokonać zmian w planie dochodów gminy na rok 2010 stanowiącym tabelę nr 1 do Uchwały Budżetowej na rok 2010 Gminy Michałowice Nr XXXV/262/2009 z dnia 21 grudnia 2009 r. w sposób następujący:</t>
  </si>
  <si>
    <t xml:space="preserve"> dochody majątkowe </t>
  </si>
  <si>
    <r>
      <t xml:space="preserve">środki na dofinansowanie własnych inwestycji gmin (związków gmin), powiatów (związków powiatów), samorządów województw pozyskane z innych źródeł - </t>
    </r>
    <r>
      <rPr>
        <i/>
        <sz val="9"/>
        <rFont val="Times New Roman"/>
        <family val="1"/>
      </rPr>
      <t>wpłaty mieszkańców na budowę wodociągów</t>
    </r>
  </si>
  <si>
    <r>
      <t xml:space="preserve">środki na dofinansowanie własnych inwestycji gmin (związków gmin), powiatów (związków powiatów), samorządów województw pozyskane z innych źródeł - </t>
    </r>
    <r>
      <rPr>
        <i/>
        <sz val="9"/>
        <rFont val="Times New Roman"/>
        <family val="1"/>
      </rPr>
      <t>wpłaty mieszkańców na budowę kanalizacji</t>
    </r>
  </si>
  <si>
    <r>
      <t xml:space="preserve">wpłata środków finansowych z niewykorzystanych w terminie wydatków, które nie wygasają z upływem roku budżetowego   </t>
    </r>
    <r>
      <rPr>
        <i/>
        <sz val="9"/>
        <rFont val="Times New Roman"/>
        <family val="1"/>
      </rPr>
      <t>(Modernizacja ul Jaśminowej …  6 568,- zł, Modernizacja ul Sportowej … 18 446,- zł,  Modernizacja ul Kasztanowej, Poniatowskiego … 4 933,- zł, Przebudowa ciagu drogowego złożonego z ul Ireny i Podhalńskiej w Komorowie  533  818,- zł)</t>
    </r>
  </si>
  <si>
    <r>
      <t xml:space="preserve">wpłata środków finansowych z niewykorzystanych w terminie wydatków, które nie wygasają z upływem roku budżetowego   </t>
    </r>
    <r>
      <rPr>
        <i/>
        <sz val="9"/>
        <rFont val="Times New Roman"/>
        <family val="1"/>
      </rPr>
      <t>(Budowa parkingów w ul Kuklińskiegi  - 210 602,- zł, Odwodnienie na terenie gminy 90 296,- zł)</t>
    </r>
  </si>
  <si>
    <r>
      <t xml:space="preserve">odsetki za nieterminowe wpłaty z tytułu podatków i opłat </t>
    </r>
    <r>
      <rPr>
        <i/>
        <sz val="9"/>
        <rFont val="Times New Roman"/>
        <family val="1"/>
      </rPr>
      <t>(zmiana klasyfikacji budżetowej)</t>
    </r>
  </si>
  <si>
    <r>
      <t xml:space="preserve">wpływy z innych lokalnych opłat pobieranych przez jst na podstawie odrębnych ustaw  </t>
    </r>
    <r>
      <rPr>
        <i/>
        <sz val="9"/>
        <rFont val="Times New Roman"/>
        <family val="1"/>
      </rPr>
      <t>(wpis do ewidencji działalności gospodarczej zmiana klsyfikacji budżetowej)</t>
    </r>
  </si>
  <si>
    <r>
      <t xml:space="preserve">wpływy z innych lokalnych opłat pobieranych przez jst na podstawie odrębnych ustaw  </t>
    </r>
    <r>
      <rPr>
        <i/>
        <sz val="9"/>
        <rFont val="Times New Roman"/>
        <family val="1"/>
      </rPr>
      <t>(wpis do ewidencji działalności gospodarczej zmiana klasyfikacji budżetowej)</t>
    </r>
  </si>
  <si>
    <r>
      <t xml:space="preserve">pozostałe odsetki  </t>
    </r>
    <r>
      <rPr>
        <i/>
        <sz val="9"/>
        <rFont val="Times New Roman"/>
        <family val="1"/>
      </rPr>
      <t>(odsetki od środków na rach.bankowych - liceum ogólnokształcące)</t>
    </r>
  </si>
  <si>
    <r>
      <t xml:space="preserve">wpływy z różnych dochodów  </t>
    </r>
    <r>
      <rPr>
        <i/>
        <sz val="9"/>
        <rFont val="Times New Roman"/>
        <family val="1"/>
      </rPr>
      <t xml:space="preserve"> (wpływy z tyt. wynagrodzenia dla płatnika z tyt. wykonywania zadań określonych przepisami prawa - liceum ogólnokształcące)</t>
    </r>
  </si>
  <si>
    <r>
      <t xml:space="preserve">wpłata środków finansowych z niewykorzystanych w terminie wydatków, które nie wygasają z upływem roku budzetowego   </t>
    </r>
    <r>
      <rPr>
        <i/>
        <sz val="9"/>
        <rFont val="Times New Roman"/>
        <family val="1"/>
      </rPr>
      <t>(Promowanie zdrowego trybu życia wśród dzieci i młodziezy w Gminie Michałowice poprzez budowę otwartych stref rekreacji …. 3 866 317,- zł)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</si>
</sst>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 horizontal="right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workbookViewId="0" topLeftCell="A9">
      <selection activeCell="B9" sqref="B9:B11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10.25390625" style="1" hidden="1" customWidth="1"/>
    <col min="4" max="4" width="5.75390625" style="1" hidden="1" customWidth="1"/>
    <col min="5" max="5" width="31.1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1.25390625" style="1" customWidth="1"/>
    <col min="10" max="10" width="9.75390625" style="1" customWidth="1"/>
    <col min="11" max="11" width="9.6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21" customWidth="1"/>
    <col min="20" max="16384" width="9.125" style="1" customWidth="1"/>
  </cols>
  <sheetData>
    <row r="1" spans="5:14" ht="12">
      <c r="E1" s="2"/>
      <c r="F1" s="2"/>
      <c r="L1" s="2" t="s">
        <v>37</v>
      </c>
      <c r="M1" s="2"/>
      <c r="N1" s="2"/>
    </row>
    <row r="2" spans="5:14" ht="12">
      <c r="E2" s="2"/>
      <c r="F2" s="2"/>
      <c r="L2" s="2" t="s">
        <v>38</v>
      </c>
      <c r="M2" s="2"/>
      <c r="N2" s="2"/>
    </row>
    <row r="3" spans="5:14" ht="12">
      <c r="E3" s="2"/>
      <c r="F3" s="2"/>
      <c r="L3" s="2" t="s">
        <v>39</v>
      </c>
      <c r="M3" s="2"/>
      <c r="N3" s="2"/>
    </row>
    <row r="4" spans="5:14" ht="12">
      <c r="E4" s="2"/>
      <c r="F4" s="2"/>
      <c r="L4" s="2" t="s">
        <v>40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5" t="s">
        <v>65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ht="12.75" customHeight="1"/>
    <row r="8" spans="1:18" ht="11.25" customHeight="1">
      <c r="A8" s="3"/>
      <c r="B8" s="3"/>
      <c r="C8" s="3"/>
      <c r="D8" s="4"/>
      <c r="E8" s="4"/>
      <c r="G8" s="1" t="s">
        <v>25</v>
      </c>
      <c r="M8" s="58" t="s">
        <v>46</v>
      </c>
      <c r="O8" s="5"/>
      <c r="P8" s="5"/>
      <c r="Q8" s="5"/>
      <c r="R8" s="6"/>
    </row>
    <row r="9" spans="1:18" ht="12.75" customHeight="1">
      <c r="A9" s="77" t="s">
        <v>36</v>
      </c>
      <c r="B9" s="77" t="s">
        <v>3</v>
      </c>
      <c r="C9" s="61"/>
      <c r="D9" s="62"/>
      <c r="E9" s="77" t="s">
        <v>35</v>
      </c>
      <c r="F9" s="63"/>
      <c r="G9" s="63"/>
      <c r="H9" s="63"/>
      <c r="I9" s="82" t="s">
        <v>41</v>
      </c>
      <c r="J9" s="85" t="s">
        <v>42</v>
      </c>
      <c r="K9" s="86"/>
      <c r="L9" s="82" t="s">
        <v>44</v>
      </c>
      <c r="M9" s="85" t="s">
        <v>42</v>
      </c>
      <c r="N9" s="86"/>
      <c r="O9" s="5"/>
      <c r="P9" s="5"/>
      <c r="Q9" s="5"/>
      <c r="R9" s="6"/>
    </row>
    <row r="10" spans="1:18" ht="14.25" customHeight="1">
      <c r="A10" s="80"/>
      <c r="B10" s="80"/>
      <c r="C10" s="64"/>
      <c r="D10" s="65"/>
      <c r="E10" s="78"/>
      <c r="F10" s="27"/>
      <c r="G10" s="27"/>
      <c r="H10" s="27"/>
      <c r="I10" s="83"/>
      <c r="J10" s="87"/>
      <c r="K10" s="88"/>
      <c r="L10" s="83"/>
      <c r="M10" s="87"/>
      <c r="N10" s="88"/>
      <c r="O10" s="5"/>
      <c r="P10" s="5"/>
      <c r="Q10" s="5"/>
      <c r="R10" s="6"/>
    </row>
    <row r="11" spans="1:18" ht="24" customHeight="1">
      <c r="A11" s="81"/>
      <c r="B11" s="81"/>
      <c r="C11" s="59"/>
      <c r="D11" s="60"/>
      <c r="E11" s="79"/>
      <c r="F11" s="51"/>
      <c r="G11" s="49" t="s">
        <v>1</v>
      </c>
      <c r="H11" s="60" t="s">
        <v>2</v>
      </c>
      <c r="I11" s="84"/>
      <c r="J11" s="49" t="s">
        <v>43</v>
      </c>
      <c r="K11" s="49" t="s">
        <v>66</v>
      </c>
      <c r="L11" s="84"/>
      <c r="M11" s="49" t="s">
        <v>45</v>
      </c>
      <c r="N11" s="49" t="s">
        <v>66</v>
      </c>
      <c r="O11" s="49"/>
      <c r="P11" s="50"/>
      <c r="Q11" s="50"/>
      <c r="R11" s="48"/>
    </row>
    <row r="12" spans="1:18" ht="12">
      <c r="A12" s="7">
        <v>1</v>
      </c>
      <c r="B12" s="7">
        <v>2</v>
      </c>
      <c r="C12" s="7">
        <v>3</v>
      </c>
      <c r="D12" s="8">
        <v>4</v>
      </c>
      <c r="E12" s="8">
        <v>3</v>
      </c>
      <c r="F12" s="7">
        <v>6</v>
      </c>
      <c r="G12" s="7">
        <v>7</v>
      </c>
      <c r="H12" s="7">
        <v>8</v>
      </c>
      <c r="I12" s="7">
        <v>4</v>
      </c>
      <c r="J12" s="7">
        <v>5</v>
      </c>
      <c r="K12" s="7">
        <v>6</v>
      </c>
      <c r="L12" s="7">
        <v>7</v>
      </c>
      <c r="M12" s="7">
        <v>8</v>
      </c>
      <c r="N12" s="7">
        <v>9</v>
      </c>
      <c r="O12" s="7">
        <v>12</v>
      </c>
      <c r="P12" s="34">
        <v>13</v>
      </c>
      <c r="Q12" s="34">
        <v>14</v>
      </c>
      <c r="R12" s="7">
        <v>15</v>
      </c>
    </row>
    <row r="13" spans="1:18" ht="75" customHeight="1">
      <c r="A13" s="9">
        <v>1</v>
      </c>
      <c r="B13" s="10" t="s">
        <v>5</v>
      </c>
      <c r="C13" s="11" t="s">
        <v>6</v>
      </c>
      <c r="D13" s="11" t="s">
        <v>7</v>
      </c>
      <c r="E13" s="12" t="s">
        <v>67</v>
      </c>
      <c r="F13" s="28">
        <f aca="true" t="shared" si="0" ref="F13:F20">SUM(G13+H13)</f>
        <v>1323000</v>
      </c>
      <c r="G13" s="29">
        <v>1323000</v>
      </c>
      <c r="H13" s="7">
        <v>0</v>
      </c>
      <c r="I13" s="66">
        <f>SUM(J13+K13)</f>
        <v>0</v>
      </c>
      <c r="J13" s="52">
        <v>0</v>
      </c>
      <c r="K13" s="52">
        <v>0</v>
      </c>
      <c r="L13" s="40">
        <f aca="true" t="shared" si="1" ref="L13:L21">SUM(M13+N13)</f>
        <v>110000</v>
      </c>
      <c r="M13" s="53">
        <v>0</v>
      </c>
      <c r="N13" s="53">
        <v>110000</v>
      </c>
      <c r="O13" s="30">
        <v>517613.03</v>
      </c>
      <c r="P13" s="30">
        <v>517613.03</v>
      </c>
      <c r="Q13" s="30"/>
      <c r="R13" s="31">
        <f aca="true" t="shared" si="2" ref="R13:R21">SUM(L13/F13)*100</f>
        <v>8.314436885865458</v>
      </c>
    </row>
    <row r="14" spans="1:18" ht="77.25" customHeight="1">
      <c r="A14" s="9">
        <v>2</v>
      </c>
      <c r="B14" s="10" t="s">
        <v>5</v>
      </c>
      <c r="C14" s="11" t="s">
        <v>6</v>
      </c>
      <c r="D14" s="11" t="s">
        <v>7</v>
      </c>
      <c r="E14" s="12" t="s">
        <v>68</v>
      </c>
      <c r="F14" s="28">
        <f t="shared" si="0"/>
        <v>1724000</v>
      </c>
      <c r="G14" s="29">
        <v>1724000</v>
      </c>
      <c r="H14" s="7">
        <v>0</v>
      </c>
      <c r="I14" s="66">
        <f aca="true" t="shared" si="3" ref="I14:I21">SUM(J14+K14)</f>
        <v>0</v>
      </c>
      <c r="J14" s="52">
        <v>0</v>
      </c>
      <c r="K14" s="52">
        <v>0</v>
      </c>
      <c r="L14" s="40">
        <f t="shared" si="1"/>
        <v>80000</v>
      </c>
      <c r="M14" s="53">
        <v>0</v>
      </c>
      <c r="N14" s="53">
        <v>80000</v>
      </c>
      <c r="O14" s="30">
        <v>650358.56</v>
      </c>
      <c r="P14" s="30">
        <v>650358.56</v>
      </c>
      <c r="Q14" s="30"/>
      <c r="R14" s="31">
        <f t="shared" si="2"/>
        <v>4.640371229698376</v>
      </c>
    </row>
    <row r="15" spans="1:18" ht="48" customHeight="1" hidden="1">
      <c r="A15" s="9">
        <v>3</v>
      </c>
      <c r="B15" s="10" t="s">
        <v>5</v>
      </c>
      <c r="C15" s="11" t="s">
        <v>6</v>
      </c>
      <c r="D15" s="9">
        <v>6290</v>
      </c>
      <c r="E15" s="12" t="s">
        <v>31</v>
      </c>
      <c r="F15" s="28">
        <f t="shared" si="0"/>
        <v>23930</v>
      </c>
      <c r="G15" s="29">
        <v>0</v>
      </c>
      <c r="H15" s="29">
        <v>23930</v>
      </c>
      <c r="I15" s="66">
        <f t="shared" si="3"/>
        <v>0</v>
      </c>
      <c r="J15" s="53"/>
      <c r="K15" s="53"/>
      <c r="L15" s="40">
        <f t="shared" si="1"/>
        <v>0</v>
      </c>
      <c r="M15" s="40"/>
      <c r="N15" s="53">
        <v>0</v>
      </c>
      <c r="O15" s="30">
        <v>24422.23</v>
      </c>
      <c r="P15" s="30"/>
      <c r="Q15" s="30">
        <v>24422.23</v>
      </c>
      <c r="R15" s="31">
        <f t="shared" si="2"/>
        <v>0</v>
      </c>
    </row>
    <row r="16" spans="1:25" s="27" customFormat="1" ht="48" customHeight="1" hidden="1">
      <c r="A16" s="9">
        <v>4</v>
      </c>
      <c r="B16" s="10" t="s">
        <v>5</v>
      </c>
      <c r="C16" s="11" t="s">
        <v>6</v>
      </c>
      <c r="D16" s="9">
        <v>6290</v>
      </c>
      <c r="E16" s="12" t="s">
        <v>26</v>
      </c>
      <c r="F16" s="28">
        <f t="shared" si="0"/>
        <v>231770</v>
      </c>
      <c r="G16" s="29">
        <v>0</v>
      </c>
      <c r="H16" s="29">
        <v>231770</v>
      </c>
      <c r="I16" s="66">
        <f t="shared" si="3"/>
        <v>0</v>
      </c>
      <c r="J16" s="53"/>
      <c r="K16" s="53"/>
      <c r="L16" s="40">
        <f t="shared" si="1"/>
        <v>0</v>
      </c>
      <c r="M16" s="40"/>
      <c r="N16" s="53">
        <v>0</v>
      </c>
      <c r="O16" s="30">
        <v>271865.87</v>
      </c>
      <c r="P16" s="30"/>
      <c r="Q16" s="30">
        <v>271865.87</v>
      </c>
      <c r="R16" s="31">
        <f t="shared" si="2"/>
        <v>0</v>
      </c>
      <c r="S16" s="21"/>
      <c r="T16" s="21"/>
      <c r="U16" s="21"/>
      <c r="V16" s="21"/>
      <c r="W16" s="21"/>
      <c r="X16" s="21"/>
      <c r="Y16" s="21"/>
    </row>
    <row r="17" spans="1:18" ht="46.5" customHeight="1" hidden="1">
      <c r="A17" s="17">
        <v>5</v>
      </c>
      <c r="B17" s="26" t="s">
        <v>5</v>
      </c>
      <c r="C17" s="18" t="s">
        <v>6</v>
      </c>
      <c r="D17" s="17">
        <v>6290</v>
      </c>
      <c r="E17" s="19" t="s">
        <v>27</v>
      </c>
      <c r="F17" s="32">
        <f t="shared" si="0"/>
        <v>77900</v>
      </c>
      <c r="G17" s="29">
        <v>0</v>
      </c>
      <c r="H17" s="33">
        <v>77900</v>
      </c>
      <c r="I17" s="66">
        <f t="shared" si="3"/>
        <v>0</v>
      </c>
      <c r="J17" s="54"/>
      <c r="K17" s="54"/>
      <c r="L17" s="40">
        <f t="shared" si="1"/>
        <v>0</v>
      </c>
      <c r="M17" s="55"/>
      <c r="N17" s="53">
        <v>0</v>
      </c>
      <c r="O17" s="35">
        <v>103540.06</v>
      </c>
      <c r="P17" s="35"/>
      <c r="Q17" s="35">
        <v>103540.06</v>
      </c>
      <c r="R17" s="31">
        <f t="shared" si="2"/>
        <v>0</v>
      </c>
    </row>
    <row r="18" spans="1:18" ht="50.25" customHeight="1" hidden="1">
      <c r="A18" s="9">
        <v>6</v>
      </c>
      <c r="B18" s="10" t="s">
        <v>5</v>
      </c>
      <c r="C18" s="11" t="s">
        <v>6</v>
      </c>
      <c r="D18" s="9">
        <v>6290</v>
      </c>
      <c r="E18" s="12" t="s">
        <v>28</v>
      </c>
      <c r="F18" s="28">
        <f t="shared" si="0"/>
        <v>16400</v>
      </c>
      <c r="G18" s="29">
        <v>0</v>
      </c>
      <c r="H18" s="29">
        <v>16400</v>
      </c>
      <c r="I18" s="66">
        <f t="shared" si="3"/>
        <v>0</v>
      </c>
      <c r="J18" s="53"/>
      <c r="K18" s="53"/>
      <c r="L18" s="40">
        <f t="shared" si="1"/>
        <v>0</v>
      </c>
      <c r="M18" s="40"/>
      <c r="N18" s="53">
        <v>0</v>
      </c>
      <c r="O18" s="30">
        <v>19870.03</v>
      </c>
      <c r="P18" s="30"/>
      <c r="Q18" s="30">
        <v>19870.03</v>
      </c>
      <c r="R18" s="31">
        <f t="shared" si="2"/>
        <v>0</v>
      </c>
    </row>
    <row r="19" spans="1:18" ht="72.75" customHeight="1" hidden="1">
      <c r="A19" s="9">
        <v>7</v>
      </c>
      <c r="B19" s="10" t="s">
        <v>5</v>
      </c>
      <c r="C19" s="11" t="s">
        <v>22</v>
      </c>
      <c r="D19" s="9">
        <v>2010</v>
      </c>
      <c r="E19" s="12" t="s">
        <v>23</v>
      </c>
      <c r="F19" s="28">
        <f t="shared" si="0"/>
        <v>3398</v>
      </c>
      <c r="G19" s="29">
        <v>3398</v>
      </c>
      <c r="H19" s="7"/>
      <c r="I19" s="66">
        <f t="shared" si="3"/>
        <v>0</v>
      </c>
      <c r="J19" s="52"/>
      <c r="K19" s="52"/>
      <c r="L19" s="40">
        <f t="shared" si="1"/>
        <v>0</v>
      </c>
      <c r="M19" s="40"/>
      <c r="N19" s="53">
        <v>0</v>
      </c>
      <c r="O19" s="30">
        <v>3397.83</v>
      </c>
      <c r="P19" s="30">
        <v>3397.83</v>
      </c>
      <c r="Q19" s="30"/>
      <c r="R19" s="31">
        <f t="shared" si="2"/>
        <v>0</v>
      </c>
    </row>
    <row r="20" spans="1:18" ht="87" customHeight="1" hidden="1">
      <c r="A20" s="15">
        <v>8</v>
      </c>
      <c r="B20" s="10" t="s">
        <v>5</v>
      </c>
      <c r="C20" s="11" t="s">
        <v>22</v>
      </c>
      <c r="D20" s="9">
        <v>2360</v>
      </c>
      <c r="E20" s="12" t="s">
        <v>32</v>
      </c>
      <c r="F20" s="28">
        <f t="shared" si="0"/>
        <v>0</v>
      </c>
      <c r="G20" s="29">
        <v>0</v>
      </c>
      <c r="H20" s="7">
        <v>0</v>
      </c>
      <c r="I20" s="66">
        <f t="shared" si="3"/>
        <v>0</v>
      </c>
      <c r="J20" s="52"/>
      <c r="K20" s="52"/>
      <c r="L20" s="40">
        <f t="shared" si="1"/>
        <v>0</v>
      </c>
      <c r="M20" s="40"/>
      <c r="N20" s="53">
        <v>0</v>
      </c>
      <c r="O20" s="30">
        <v>66.62</v>
      </c>
      <c r="P20" s="30">
        <v>66.62</v>
      </c>
      <c r="Q20" s="30"/>
      <c r="R20" s="31" t="e">
        <f t="shared" si="2"/>
        <v>#DIV/0!</v>
      </c>
    </row>
    <row r="21" spans="1:19" s="24" customFormat="1" ht="15.75" customHeight="1">
      <c r="A21" s="71" t="s">
        <v>4</v>
      </c>
      <c r="B21" s="72"/>
      <c r="C21" s="72"/>
      <c r="D21" s="73"/>
      <c r="E21" s="74"/>
      <c r="F21" s="36">
        <f>SUM(H21+G21)</f>
        <v>3400398</v>
      </c>
      <c r="G21" s="36">
        <f>SUM(G13:G19)</f>
        <v>3050398</v>
      </c>
      <c r="H21" s="36">
        <f>SUM(H15:H18)</f>
        <v>350000</v>
      </c>
      <c r="I21" s="66">
        <f t="shared" si="3"/>
        <v>0</v>
      </c>
      <c r="J21" s="56">
        <f>SUM(J13:J14)</f>
        <v>0</v>
      </c>
      <c r="K21" s="56">
        <f>SUM(K13:K20)</f>
        <v>0</v>
      </c>
      <c r="L21" s="40">
        <f t="shared" si="1"/>
        <v>190000</v>
      </c>
      <c r="M21" s="56">
        <f>SUM(M13:M14)</f>
        <v>0</v>
      </c>
      <c r="N21" s="56">
        <f>SUM(N13:N14)</f>
        <v>190000</v>
      </c>
      <c r="O21" s="37">
        <f>SUM(P21+Q21)</f>
        <v>1591134.2300000002</v>
      </c>
      <c r="P21" s="37">
        <f>SUM(P13:P20)</f>
        <v>1171436.0400000003</v>
      </c>
      <c r="Q21" s="37">
        <f>SUM(Q15:Q20)</f>
        <v>419698.18999999994</v>
      </c>
      <c r="R21" s="31">
        <f t="shared" si="2"/>
        <v>5.587581218433843</v>
      </c>
      <c r="S21" s="44"/>
    </row>
    <row r="22" spans="1:18" ht="53.25" customHeight="1" hidden="1">
      <c r="A22" s="9">
        <v>1</v>
      </c>
      <c r="B22" s="13">
        <v>750</v>
      </c>
      <c r="C22" s="9">
        <v>75011</v>
      </c>
      <c r="D22" s="9">
        <v>2360</v>
      </c>
      <c r="E22" s="12" t="s">
        <v>0</v>
      </c>
      <c r="F22" s="28">
        <f>SUM(G22+H22)</f>
        <v>2438</v>
      </c>
      <c r="G22" s="29">
        <v>2438</v>
      </c>
      <c r="H22" s="7">
        <v>0</v>
      </c>
      <c r="I22" s="46"/>
      <c r="J22" s="7"/>
      <c r="K22" s="7"/>
      <c r="L22" s="28" t="e">
        <f>SUM(N22+#REF!)</f>
        <v>#REF!</v>
      </c>
      <c r="M22" s="28"/>
      <c r="N22" s="29"/>
      <c r="O22" s="30">
        <v>731</v>
      </c>
      <c r="P22" s="30">
        <v>731</v>
      </c>
      <c r="Q22" s="30"/>
      <c r="R22" s="31" t="e">
        <f aca="true" t="shared" si="4" ref="R22:R31">SUM(L22/F22)*100</f>
        <v>#REF!</v>
      </c>
    </row>
    <row r="23" spans="1:29" ht="120.75" customHeight="1">
      <c r="A23" s="9">
        <v>1</v>
      </c>
      <c r="B23" s="10" t="s">
        <v>62</v>
      </c>
      <c r="C23" s="67"/>
      <c r="D23" s="68"/>
      <c r="E23" s="69" t="s">
        <v>69</v>
      </c>
      <c r="F23" s="28"/>
      <c r="G23" s="29"/>
      <c r="H23" s="7"/>
      <c r="I23" s="66">
        <v>0</v>
      </c>
      <c r="J23" s="52">
        <v>0</v>
      </c>
      <c r="K23" s="52">
        <v>0</v>
      </c>
      <c r="L23" s="40">
        <f>SUM(N23+M23)</f>
        <v>563764.64</v>
      </c>
      <c r="M23" s="40">
        <v>0</v>
      </c>
      <c r="N23" s="53">
        <v>563764.64</v>
      </c>
      <c r="O23" s="30"/>
      <c r="P23" s="30"/>
      <c r="Q23" s="30"/>
      <c r="R23" s="31"/>
      <c r="AC23" s="70"/>
    </row>
    <row r="24" spans="1:18" ht="75" customHeight="1">
      <c r="A24" s="9">
        <v>2</v>
      </c>
      <c r="B24" s="10" t="s">
        <v>62</v>
      </c>
      <c r="C24" s="67"/>
      <c r="D24" s="68"/>
      <c r="E24" s="69" t="s">
        <v>70</v>
      </c>
      <c r="F24" s="28"/>
      <c r="G24" s="29"/>
      <c r="H24" s="7"/>
      <c r="I24" s="66">
        <v>0</v>
      </c>
      <c r="J24" s="52">
        <v>0</v>
      </c>
      <c r="K24" s="52">
        <v>0</v>
      </c>
      <c r="L24" s="40">
        <f>SUM(N24+M24)</f>
        <v>300898</v>
      </c>
      <c r="M24" s="40"/>
      <c r="N24" s="53">
        <v>300898</v>
      </c>
      <c r="O24" s="30"/>
      <c r="P24" s="30"/>
      <c r="Q24" s="30"/>
      <c r="R24" s="31"/>
    </row>
    <row r="25" spans="1:18" ht="15.75" customHeight="1">
      <c r="A25" s="71" t="s">
        <v>63</v>
      </c>
      <c r="B25" s="72"/>
      <c r="C25" s="72"/>
      <c r="D25" s="73"/>
      <c r="E25" s="74"/>
      <c r="F25" s="28"/>
      <c r="G25" s="29"/>
      <c r="H25" s="7"/>
      <c r="I25" s="66">
        <v>0</v>
      </c>
      <c r="J25" s="52">
        <v>0</v>
      </c>
      <c r="K25" s="52">
        <v>0</v>
      </c>
      <c r="L25" s="40">
        <f>SUM(L23:L24)</f>
        <v>864662.64</v>
      </c>
      <c r="M25" s="40">
        <v>0</v>
      </c>
      <c r="N25" s="53">
        <f>SUM(N23:N24)</f>
        <v>864662.64</v>
      </c>
      <c r="O25" s="30"/>
      <c r="P25" s="30"/>
      <c r="Q25" s="30"/>
      <c r="R25" s="31"/>
    </row>
    <row r="26" spans="1:18" ht="83.25" customHeight="1">
      <c r="A26" s="9">
        <v>1</v>
      </c>
      <c r="B26" s="13">
        <v>752</v>
      </c>
      <c r="C26" s="9">
        <v>75414</v>
      </c>
      <c r="D26" s="9">
        <v>2010</v>
      </c>
      <c r="E26" s="12" t="s">
        <v>61</v>
      </c>
      <c r="F26" s="28">
        <f>SUM(G26+H26)</f>
        <v>400</v>
      </c>
      <c r="G26" s="29">
        <v>400</v>
      </c>
      <c r="H26" s="29">
        <v>0</v>
      </c>
      <c r="I26" s="40">
        <f>SUM(J26+K26)</f>
        <v>0</v>
      </c>
      <c r="J26" s="53">
        <v>0</v>
      </c>
      <c r="K26" s="53">
        <v>0</v>
      </c>
      <c r="L26" s="40">
        <f aca="true" t="shared" si="5" ref="L26:L32">SUM(M26+N26)</f>
        <v>500</v>
      </c>
      <c r="M26" s="40">
        <v>500</v>
      </c>
      <c r="N26" s="53">
        <v>0</v>
      </c>
      <c r="O26" s="30">
        <v>360</v>
      </c>
      <c r="P26" s="30">
        <v>360</v>
      </c>
      <c r="Q26" s="30"/>
      <c r="R26" s="31">
        <f t="shared" si="4"/>
        <v>125</v>
      </c>
    </row>
    <row r="27" spans="1:19" s="25" customFormat="1" ht="18.75" customHeight="1">
      <c r="A27" s="71" t="s">
        <v>60</v>
      </c>
      <c r="B27" s="72"/>
      <c r="C27" s="72"/>
      <c r="D27" s="73"/>
      <c r="E27" s="74"/>
      <c r="F27" s="36">
        <f aca="true" t="shared" si="6" ref="F27:P27">SUM(F26)</f>
        <v>400</v>
      </c>
      <c r="G27" s="38">
        <f t="shared" si="6"/>
        <v>400</v>
      </c>
      <c r="H27" s="36">
        <f t="shared" si="6"/>
        <v>0</v>
      </c>
      <c r="I27" s="40">
        <f>SUM(J27+K27)</f>
        <v>0</v>
      </c>
      <c r="J27" s="56">
        <f>SUM(J26)</f>
        <v>0</v>
      </c>
      <c r="K27" s="56">
        <f>SUM(K26)</f>
        <v>0</v>
      </c>
      <c r="L27" s="40">
        <f t="shared" si="5"/>
        <v>500</v>
      </c>
      <c r="M27" s="56">
        <f>SUM(M26)</f>
        <v>500</v>
      </c>
      <c r="N27" s="56">
        <f>SUM(N26)</f>
        <v>0</v>
      </c>
      <c r="O27" s="37">
        <f t="shared" si="6"/>
        <v>360</v>
      </c>
      <c r="P27" s="37">
        <f t="shared" si="6"/>
        <v>360</v>
      </c>
      <c r="Q27" s="43">
        <v>0</v>
      </c>
      <c r="R27" s="31">
        <f t="shared" si="4"/>
        <v>125</v>
      </c>
      <c r="S27" s="45"/>
    </row>
    <row r="28" spans="1:18" ht="36" customHeight="1">
      <c r="A28" s="9">
        <v>1</v>
      </c>
      <c r="B28" s="13">
        <v>756</v>
      </c>
      <c r="C28" s="9">
        <v>75616</v>
      </c>
      <c r="D28" s="11" t="s">
        <v>10</v>
      </c>
      <c r="E28" s="14" t="s">
        <v>71</v>
      </c>
      <c r="F28" s="28">
        <f>SUM(G28+H28)</f>
        <v>81000</v>
      </c>
      <c r="G28" s="29">
        <v>81000</v>
      </c>
      <c r="H28" s="29">
        <v>0</v>
      </c>
      <c r="I28" s="40">
        <f>SUM(J28+K28)</f>
        <v>82038</v>
      </c>
      <c r="J28" s="53">
        <v>82038</v>
      </c>
      <c r="K28" s="53">
        <v>0</v>
      </c>
      <c r="L28" s="40">
        <v>0</v>
      </c>
      <c r="M28" s="53">
        <v>0</v>
      </c>
      <c r="N28" s="53">
        <v>0</v>
      </c>
      <c r="O28" s="30">
        <v>68898.62</v>
      </c>
      <c r="P28" s="30">
        <v>68898.62</v>
      </c>
      <c r="Q28" s="30"/>
      <c r="R28" s="31">
        <f t="shared" si="4"/>
        <v>0</v>
      </c>
    </row>
    <row r="29" spans="1:18" ht="36.75" customHeight="1">
      <c r="A29" s="9">
        <v>2</v>
      </c>
      <c r="B29" s="13">
        <v>756</v>
      </c>
      <c r="C29" s="9">
        <v>75616</v>
      </c>
      <c r="D29" s="11" t="s">
        <v>10</v>
      </c>
      <c r="E29" s="14" t="s">
        <v>71</v>
      </c>
      <c r="F29" s="28"/>
      <c r="G29" s="29"/>
      <c r="H29" s="29"/>
      <c r="I29" s="40">
        <v>0</v>
      </c>
      <c r="J29" s="53">
        <v>0</v>
      </c>
      <c r="K29" s="53">
        <v>0</v>
      </c>
      <c r="L29" s="40">
        <f t="shared" si="5"/>
        <v>82038</v>
      </c>
      <c r="M29" s="53">
        <v>82038</v>
      </c>
      <c r="N29" s="53">
        <v>0</v>
      </c>
      <c r="O29" s="30"/>
      <c r="P29" s="30"/>
      <c r="Q29" s="30"/>
      <c r="R29" s="31"/>
    </row>
    <row r="30" spans="1:18" ht="62.25" customHeight="1">
      <c r="A30" s="9">
        <v>3</v>
      </c>
      <c r="B30" s="13">
        <v>756</v>
      </c>
      <c r="C30" s="9">
        <v>75618</v>
      </c>
      <c r="D30" s="11" t="s">
        <v>8</v>
      </c>
      <c r="E30" s="14" t="s">
        <v>72</v>
      </c>
      <c r="F30" s="28">
        <f>SUM(G30+H30)</f>
        <v>31200</v>
      </c>
      <c r="G30" s="29">
        <v>31200</v>
      </c>
      <c r="H30" s="29">
        <v>0</v>
      </c>
      <c r="I30" s="40">
        <f>SUM(J30+K30)</f>
        <v>8500</v>
      </c>
      <c r="J30" s="53">
        <v>8500</v>
      </c>
      <c r="K30" s="53">
        <v>0</v>
      </c>
      <c r="L30" s="40">
        <f t="shared" si="5"/>
        <v>0</v>
      </c>
      <c r="M30" s="53">
        <v>0</v>
      </c>
      <c r="N30" s="53">
        <v>0</v>
      </c>
      <c r="O30" s="30">
        <v>8185</v>
      </c>
      <c r="P30" s="30">
        <v>8185</v>
      </c>
      <c r="Q30" s="30"/>
      <c r="R30" s="31">
        <f t="shared" si="4"/>
        <v>0</v>
      </c>
    </row>
    <row r="31" spans="1:18" ht="61.5" customHeight="1">
      <c r="A31" s="9">
        <v>4</v>
      </c>
      <c r="B31" s="13">
        <v>756</v>
      </c>
      <c r="C31" s="9">
        <v>75618</v>
      </c>
      <c r="D31" s="11" t="s">
        <v>11</v>
      </c>
      <c r="E31" s="14" t="s">
        <v>73</v>
      </c>
      <c r="F31" s="28">
        <f>SUM(G31+H31)</f>
        <v>65000</v>
      </c>
      <c r="G31" s="29">
        <v>65000</v>
      </c>
      <c r="H31" s="29">
        <v>0</v>
      </c>
      <c r="I31" s="40">
        <f>SUM(J31+K31)</f>
        <v>0</v>
      </c>
      <c r="J31" s="53">
        <v>0</v>
      </c>
      <c r="K31" s="53">
        <v>0</v>
      </c>
      <c r="L31" s="40">
        <f t="shared" si="5"/>
        <v>8500</v>
      </c>
      <c r="M31" s="53">
        <v>8500</v>
      </c>
      <c r="N31" s="53">
        <v>0</v>
      </c>
      <c r="O31" s="30">
        <v>27204</v>
      </c>
      <c r="P31" s="30">
        <v>27204</v>
      </c>
      <c r="Q31" s="30"/>
      <c r="R31" s="31">
        <f t="shared" si="4"/>
        <v>13.076923076923078</v>
      </c>
    </row>
    <row r="32" spans="1:19" s="25" customFormat="1" ht="48.75" customHeight="1">
      <c r="A32" s="91" t="s">
        <v>17</v>
      </c>
      <c r="B32" s="92"/>
      <c r="C32" s="92"/>
      <c r="D32" s="93"/>
      <c r="E32" s="94"/>
      <c r="F32" s="36">
        <f>SUM(F28:F31)</f>
        <v>177200</v>
      </c>
      <c r="G32" s="38">
        <f>SUM(G28:G31)</f>
        <v>177200</v>
      </c>
      <c r="H32" s="38">
        <f>SUM(H28:H31)</f>
        <v>0</v>
      </c>
      <c r="I32" s="40">
        <f>SUM(J32+K32)</f>
        <v>90538</v>
      </c>
      <c r="J32" s="57">
        <f>SUM(J28:J31)</f>
        <v>90538</v>
      </c>
      <c r="K32" s="57">
        <f>SUM(K28:K31)</f>
        <v>0</v>
      </c>
      <c r="L32" s="40">
        <f t="shared" si="5"/>
        <v>90538</v>
      </c>
      <c r="M32" s="57">
        <f>SUM(M28:M31)</f>
        <v>90538</v>
      </c>
      <c r="N32" s="57">
        <f>SUM(N28:N31)</f>
        <v>0</v>
      </c>
      <c r="O32" s="39">
        <f>SUM(O28:O31)</f>
        <v>104287.62</v>
      </c>
      <c r="P32" s="39">
        <f>SUM(P28:P31)</f>
        <v>104287.62</v>
      </c>
      <c r="Q32" s="42">
        <v>0</v>
      </c>
      <c r="R32" s="31">
        <f aca="true" t="shared" si="7" ref="R32:R49">SUM(L32/F32)*100</f>
        <v>51.09367945823928</v>
      </c>
      <c r="S32" s="45"/>
    </row>
    <row r="33" spans="1:18" ht="51.75" customHeight="1">
      <c r="A33" s="9">
        <v>1</v>
      </c>
      <c r="B33" s="13">
        <v>801</v>
      </c>
      <c r="C33" s="9">
        <v>80101</v>
      </c>
      <c r="D33" s="11" t="s">
        <v>9</v>
      </c>
      <c r="E33" s="12" t="s">
        <v>50</v>
      </c>
      <c r="F33" s="28">
        <f aca="true" t="shared" si="8" ref="F33:F43">SUM(G33+H33)</f>
        <v>3861</v>
      </c>
      <c r="G33" s="29">
        <v>3861</v>
      </c>
      <c r="H33" s="38">
        <v>0</v>
      </c>
      <c r="I33" s="56">
        <f aca="true" t="shared" si="9" ref="I33:I44">SUM(J33+K33)</f>
        <v>0</v>
      </c>
      <c r="J33" s="57">
        <v>0</v>
      </c>
      <c r="K33" s="57">
        <v>0</v>
      </c>
      <c r="L33" s="56">
        <f aca="true" t="shared" si="10" ref="L33:L44">SUM(M33+N33)</f>
        <v>340</v>
      </c>
      <c r="M33" s="53">
        <v>340</v>
      </c>
      <c r="N33" s="53">
        <v>0</v>
      </c>
      <c r="O33" s="30">
        <v>2950.34</v>
      </c>
      <c r="P33" s="30">
        <v>2950.34</v>
      </c>
      <c r="Q33" s="30"/>
      <c r="R33" s="31">
        <f t="shared" si="7"/>
        <v>8.806008806008805</v>
      </c>
    </row>
    <row r="34" spans="1:18" ht="38.25" customHeight="1">
      <c r="A34" s="9">
        <v>2</v>
      </c>
      <c r="B34" s="13">
        <v>801</v>
      </c>
      <c r="C34" s="9">
        <v>80104</v>
      </c>
      <c r="D34" s="11" t="s">
        <v>7</v>
      </c>
      <c r="E34" s="12" t="s">
        <v>58</v>
      </c>
      <c r="F34" s="28">
        <f t="shared" si="8"/>
        <v>285120</v>
      </c>
      <c r="G34" s="29">
        <v>285120</v>
      </c>
      <c r="H34" s="38">
        <v>0</v>
      </c>
      <c r="I34" s="56">
        <f t="shared" si="9"/>
        <v>0</v>
      </c>
      <c r="J34" s="57">
        <v>0</v>
      </c>
      <c r="K34" s="57">
        <v>0</v>
      </c>
      <c r="L34" s="56">
        <f t="shared" si="10"/>
        <v>5312</v>
      </c>
      <c r="M34" s="53">
        <v>5312</v>
      </c>
      <c r="N34" s="53">
        <v>0</v>
      </c>
      <c r="O34" s="30">
        <v>172524.1</v>
      </c>
      <c r="P34" s="30">
        <v>172524.1</v>
      </c>
      <c r="Q34" s="30"/>
      <c r="R34" s="31">
        <f t="shared" si="7"/>
        <v>1.86307519640853</v>
      </c>
    </row>
    <row r="35" spans="1:18" ht="27" customHeight="1">
      <c r="A35" s="9">
        <v>3</v>
      </c>
      <c r="B35" s="13">
        <v>801</v>
      </c>
      <c r="C35" s="9">
        <v>80104</v>
      </c>
      <c r="D35" s="11" t="s">
        <v>12</v>
      </c>
      <c r="E35" s="12" t="s">
        <v>51</v>
      </c>
      <c r="F35" s="28">
        <f t="shared" si="8"/>
        <v>70</v>
      </c>
      <c r="G35" s="29">
        <v>70</v>
      </c>
      <c r="H35" s="38">
        <v>0</v>
      </c>
      <c r="I35" s="56">
        <f t="shared" si="9"/>
        <v>0</v>
      </c>
      <c r="J35" s="57">
        <v>0</v>
      </c>
      <c r="K35" s="57">
        <v>0</v>
      </c>
      <c r="L35" s="56">
        <f t="shared" si="10"/>
        <v>1000</v>
      </c>
      <c r="M35" s="53">
        <v>1000</v>
      </c>
      <c r="N35" s="53">
        <v>0</v>
      </c>
      <c r="O35" s="30">
        <v>19.67</v>
      </c>
      <c r="P35" s="30">
        <v>19.67</v>
      </c>
      <c r="Q35" s="30"/>
      <c r="R35" s="31">
        <f t="shared" si="7"/>
        <v>1428.5714285714287</v>
      </c>
    </row>
    <row r="36" spans="1:18" ht="30" customHeight="1">
      <c r="A36" s="9">
        <v>4</v>
      </c>
      <c r="B36" s="13">
        <v>801</v>
      </c>
      <c r="C36" s="9">
        <v>80104</v>
      </c>
      <c r="D36" s="11" t="s">
        <v>10</v>
      </c>
      <c r="E36" s="12" t="s">
        <v>53</v>
      </c>
      <c r="F36" s="28">
        <f t="shared" si="8"/>
        <v>180</v>
      </c>
      <c r="G36" s="29">
        <v>180</v>
      </c>
      <c r="H36" s="38">
        <v>0</v>
      </c>
      <c r="I36" s="56">
        <f t="shared" si="9"/>
        <v>0</v>
      </c>
      <c r="J36" s="57">
        <v>0</v>
      </c>
      <c r="K36" s="57">
        <v>0</v>
      </c>
      <c r="L36" s="56">
        <f t="shared" si="10"/>
        <v>478</v>
      </c>
      <c r="M36" s="53">
        <v>478</v>
      </c>
      <c r="N36" s="53">
        <v>0</v>
      </c>
      <c r="O36" s="30">
        <v>121.35</v>
      </c>
      <c r="P36" s="30">
        <v>121.35</v>
      </c>
      <c r="Q36" s="30"/>
      <c r="R36" s="31">
        <f t="shared" si="7"/>
        <v>265.55555555555554</v>
      </c>
    </row>
    <row r="37" spans="1:18" ht="52.5" customHeight="1">
      <c r="A37" s="9">
        <v>5</v>
      </c>
      <c r="B37" s="13">
        <v>801</v>
      </c>
      <c r="C37" s="9">
        <v>80104</v>
      </c>
      <c r="D37" s="11" t="s">
        <v>9</v>
      </c>
      <c r="E37" s="12" t="s">
        <v>52</v>
      </c>
      <c r="F37" s="28">
        <f t="shared" si="8"/>
        <v>240</v>
      </c>
      <c r="G37" s="29">
        <v>240</v>
      </c>
      <c r="H37" s="38">
        <v>0</v>
      </c>
      <c r="I37" s="56">
        <f t="shared" si="9"/>
        <v>0</v>
      </c>
      <c r="J37" s="57">
        <v>0</v>
      </c>
      <c r="K37" s="57">
        <v>0</v>
      </c>
      <c r="L37" s="56">
        <f t="shared" si="10"/>
        <v>60</v>
      </c>
      <c r="M37" s="53">
        <v>60</v>
      </c>
      <c r="N37" s="53">
        <v>0</v>
      </c>
      <c r="O37" s="30">
        <v>120.02</v>
      </c>
      <c r="P37" s="30">
        <v>120.02</v>
      </c>
      <c r="Q37" s="30"/>
      <c r="R37" s="31">
        <f t="shared" si="7"/>
        <v>25</v>
      </c>
    </row>
    <row r="38" spans="1:18" ht="62.25" customHeight="1">
      <c r="A38" s="9">
        <v>6</v>
      </c>
      <c r="B38" s="13">
        <v>801</v>
      </c>
      <c r="C38" s="9">
        <v>80104</v>
      </c>
      <c r="D38" s="11" t="s">
        <v>13</v>
      </c>
      <c r="E38" s="12" t="s">
        <v>54</v>
      </c>
      <c r="F38" s="28">
        <f t="shared" si="8"/>
        <v>331036</v>
      </c>
      <c r="G38" s="29">
        <v>331036</v>
      </c>
      <c r="H38" s="38">
        <v>0</v>
      </c>
      <c r="I38" s="56">
        <f t="shared" si="9"/>
        <v>32700</v>
      </c>
      <c r="J38" s="57">
        <v>32700</v>
      </c>
      <c r="K38" s="57">
        <v>0</v>
      </c>
      <c r="L38" s="56">
        <f t="shared" si="10"/>
        <v>0</v>
      </c>
      <c r="M38" s="53"/>
      <c r="N38" s="53">
        <v>0</v>
      </c>
      <c r="O38" s="30">
        <v>181066.77</v>
      </c>
      <c r="P38" s="30">
        <v>181066.77</v>
      </c>
      <c r="Q38" s="30"/>
      <c r="R38" s="31">
        <f t="shared" si="7"/>
        <v>0</v>
      </c>
    </row>
    <row r="39" spans="1:18" ht="76.5" customHeight="1">
      <c r="A39" s="9">
        <v>7</v>
      </c>
      <c r="B39" s="13">
        <v>801</v>
      </c>
      <c r="C39" s="9">
        <v>80104</v>
      </c>
      <c r="D39" s="11" t="s">
        <v>13</v>
      </c>
      <c r="E39" s="12" t="s">
        <v>55</v>
      </c>
      <c r="F39" s="28"/>
      <c r="G39" s="29"/>
      <c r="H39" s="38"/>
      <c r="I39" s="56">
        <f t="shared" si="9"/>
        <v>0</v>
      </c>
      <c r="J39" s="57">
        <v>0</v>
      </c>
      <c r="K39" s="57">
        <v>0</v>
      </c>
      <c r="L39" s="56">
        <f t="shared" si="10"/>
        <v>132000</v>
      </c>
      <c r="M39" s="53">
        <v>132000</v>
      </c>
      <c r="N39" s="53">
        <v>0</v>
      </c>
      <c r="O39" s="30"/>
      <c r="P39" s="30"/>
      <c r="Q39" s="30"/>
      <c r="R39" s="31"/>
    </row>
    <row r="40" spans="1:18" ht="25.5" customHeight="1">
      <c r="A40" s="9">
        <v>8</v>
      </c>
      <c r="B40" s="13">
        <v>801</v>
      </c>
      <c r="C40" s="9">
        <v>80110</v>
      </c>
      <c r="D40" s="11" t="s">
        <v>12</v>
      </c>
      <c r="E40" s="12" t="s">
        <v>56</v>
      </c>
      <c r="F40" s="28">
        <v>0</v>
      </c>
      <c r="G40" s="29">
        <v>0</v>
      </c>
      <c r="H40" s="38">
        <v>0</v>
      </c>
      <c r="I40" s="56">
        <f t="shared" si="9"/>
        <v>0</v>
      </c>
      <c r="J40" s="57">
        <v>0</v>
      </c>
      <c r="K40" s="57">
        <v>0</v>
      </c>
      <c r="L40" s="56">
        <f t="shared" si="10"/>
        <v>1500</v>
      </c>
      <c r="M40" s="53">
        <v>1500</v>
      </c>
      <c r="N40" s="53">
        <v>0</v>
      </c>
      <c r="O40" s="30"/>
      <c r="P40" s="30"/>
      <c r="Q40" s="30"/>
      <c r="R40" s="31" t="e">
        <f t="shared" si="7"/>
        <v>#DIV/0!</v>
      </c>
    </row>
    <row r="41" spans="1:18" ht="48">
      <c r="A41" s="9">
        <v>9</v>
      </c>
      <c r="B41" s="13">
        <v>801</v>
      </c>
      <c r="C41" s="9">
        <v>80114</v>
      </c>
      <c r="D41" s="11" t="s">
        <v>9</v>
      </c>
      <c r="E41" s="12" t="s">
        <v>57</v>
      </c>
      <c r="F41" s="28">
        <f t="shared" si="8"/>
        <v>177</v>
      </c>
      <c r="G41" s="29">
        <v>177</v>
      </c>
      <c r="H41" s="38">
        <v>0</v>
      </c>
      <c r="I41" s="56">
        <f t="shared" si="9"/>
        <v>0</v>
      </c>
      <c r="J41" s="57">
        <v>0</v>
      </c>
      <c r="K41" s="57">
        <v>0</v>
      </c>
      <c r="L41" s="56">
        <f t="shared" si="10"/>
        <v>130</v>
      </c>
      <c r="M41" s="53">
        <v>130</v>
      </c>
      <c r="N41" s="53">
        <v>0</v>
      </c>
      <c r="O41" s="30">
        <v>106.47</v>
      </c>
      <c r="P41" s="30">
        <v>106.47</v>
      </c>
      <c r="Q41" s="30"/>
      <c r="R41" s="31">
        <f t="shared" si="7"/>
        <v>73.44632768361582</v>
      </c>
    </row>
    <row r="42" spans="1:18" ht="29.25" customHeight="1">
      <c r="A42" s="9">
        <v>10</v>
      </c>
      <c r="B42" s="13">
        <v>801</v>
      </c>
      <c r="C42" s="9">
        <v>80114</v>
      </c>
      <c r="D42" s="11" t="s">
        <v>12</v>
      </c>
      <c r="E42" s="12" t="s">
        <v>74</v>
      </c>
      <c r="F42" s="28">
        <f>SUM(G42+H42)</f>
        <v>80</v>
      </c>
      <c r="G42" s="29">
        <v>80</v>
      </c>
      <c r="H42" s="38">
        <v>0</v>
      </c>
      <c r="I42" s="56">
        <f>SUM(J42+K42)</f>
        <v>0</v>
      </c>
      <c r="J42" s="57">
        <v>0</v>
      </c>
      <c r="K42" s="57">
        <v>0</v>
      </c>
      <c r="L42" s="56">
        <f>SUM(M42+N42)</f>
        <v>500</v>
      </c>
      <c r="M42" s="53">
        <v>500</v>
      </c>
      <c r="N42" s="53">
        <v>0</v>
      </c>
      <c r="O42" s="30"/>
      <c r="P42" s="30"/>
      <c r="Q42" s="30"/>
      <c r="R42" s="31" t="e">
        <f>SUM(#REF!/#REF!)*100</f>
        <v>#REF!</v>
      </c>
    </row>
    <row r="43" spans="1:18" ht="60">
      <c r="A43" s="9">
        <v>11</v>
      </c>
      <c r="B43" s="13">
        <v>801</v>
      </c>
      <c r="C43" s="9">
        <v>80120</v>
      </c>
      <c r="D43" s="11" t="s">
        <v>9</v>
      </c>
      <c r="E43" s="12" t="s">
        <v>75</v>
      </c>
      <c r="F43" s="28">
        <f t="shared" si="8"/>
        <v>350</v>
      </c>
      <c r="G43" s="29">
        <v>350</v>
      </c>
      <c r="H43" s="38">
        <v>0</v>
      </c>
      <c r="I43" s="56">
        <f t="shared" si="9"/>
        <v>0</v>
      </c>
      <c r="J43" s="57">
        <v>0</v>
      </c>
      <c r="K43" s="57">
        <v>0</v>
      </c>
      <c r="L43" s="56">
        <f t="shared" si="10"/>
        <v>150</v>
      </c>
      <c r="M43" s="53">
        <v>150</v>
      </c>
      <c r="N43" s="53">
        <v>0</v>
      </c>
      <c r="O43" s="30">
        <v>171.71</v>
      </c>
      <c r="P43" s="30">
        <v>171.71</v>
      </c>
      <c r="Q43" s="30"/>
      <c r="R43" s="31">
        <f t="shared" si="7"/>
        <v>42.857142857142854</v>
      </c>
    </row>
    <row r="44" spans="1:19" s="25" customFormat="1" ht="15" customHeight="1">
      <c r="A44" s="71" t="s">
        <v>16</v>
      </c>
      <c r="B44" s="72"/>
      <c r="C44" s="72"/>
      <c r="D44" s="73"/>
      <c r="E44" s="74"/>
      <c r="F44" s="36">
        <f>SUM(F33:F43)</f>
        <v>621114</v>
      </c>
      <c r="G44" s="38">
        <f>SUM(G33:G43)</f>
        <v>621114</v>
      </c>
      <c r="H44" s="36">
        <f>SUM(H33:H43)</f>
        <v>0</v>
      </c>
      <c r="I44" s="56">
        <f t="shared" si="9"/>
        <v>32700</v>
      </c>
      <c r="J44" s="56">
        <f>SUM(J33:J43)</f>
        <v>32700</v>
      </c>
      <c r="K44" s="56">
        <f>SUM(K33:K43)</f>
        <v>0</v>
      </c>
      <c r="L44" s="56">
        <f t="shared" si="10"/>
        <v>141470</v>
      </c>
      <c r="M44" s="57">
        <f>SUM(M33:M43)</f>
        <v>141470</v>
      </c>
      <c r="N44" s="56">
        <f>SUM(N33:N43)</f>
        <v>0</v>
      </c>
      <c r="O44" s="37">
        <f>SUM(O33:O43)</f>
        <v>357080.43</v>
      </c>
      <c r="P44" s="37">
        <f>SUM(P33:P43)</f>
        <v>357080.43</v>
      </c>
      <c r="Q44" s="43">
        <v>0</v>
      </c>
      <c r="R44" s="31">
        <f t="shared" si="7"/>
        <v>22.776817138238712</v>
      </c>
      <c r="S44" s="45"/>
    </row>
    <row r="45" spans="1:18" ht="56.25" customHeight="1" hidden="1">
      <c r="A45" s="9">
        <v>1</v>
      </c>
      <c r="B45" s="13">
        <v>851</v>
      </c>
      <c r="C45" s="9">
        <v>85195</v>
      </c>
      <c r="D45" s="11" t="s">
        <v>15</v>
      </c>
      <c r="E45" s="14" t="s">
        <v>29</v>
      </c>
      <c r="F45" s="28">
        <f aca="true" t="shared" si="11" ref="F45:F51">SUM(G45+H45)</f>
        <v>120</v>
      </c>
      <c r="G45" s="29">
        <v>120</v>
      </c>
      <c r="H45" s="38">
        <v>0</v>
      </c>
      <c r="I45" s="36"/>
      <c r="J45" s="38"/>
      <c r="K45" s="38"/>
      <c r="L45" s="28" t="e">
        <f>SUM(N45+#REF!)</f>
        <v>#REF!</v>
      </c>
      <c r="M45" s="29"/>
      <c r="N45" s="29">
        <v>0</v>
      </c>
      <c r="O45" s="30">
        <v>120</v>
      </c>
      <c r="P45" s="30">
        <v>120</v>
      </c>
      <c r="Q45" s="30"/>
      <c r="R45" s="31" t="e">
        <f t="shared" si="7"/>
        <v>#REF!</v>
      </c>
    </row>
    <row r="46" spans="1:19" s="25" customFormat="1" ht="16.5" customHeight="1" hidden="1">
      <c r="A46" s="71" t="s">
        <v>30</v>
      </c>
      <c r="B46" s="72"/>
      <c r="C46" s="72"/>
      <c r="D46" s="73"/>
      <c r="E46" s="74"/>
      <c r="F46" s="36">
        <f t="shared" si="11"/>
        <v>120</v>
      </c>
      <c r="G46" s="38">
        <f>SUM(G45)</f>
        <v>120</v>
      </c>
      <c r="H46" s="36">
        <v>0</v>
      </c>
      <c r="I46" s="36"/>
      <c r="J46" s="36"/>
      <c r="K46" s="36"/>
      <c r="L46" s="36" t="e">
        <f>SUM(N46+#REF!)</f>
        <v>#REF!</v>
      </c>
      <c r="M46" s="38"/>
      <c r="N46" s="38">
        <f>SUM(N45)</f>
        <v>0</v>
      </c>
      <c r="O46" s="37">
        <f>SUM(O45)</f>
        <v>120</v>
      </c>
      <c r="P46" s="37">
        <f>SUM(P45)</f>
        <v>120</v>
      </c>
      <c r="Q46" s="37"/>
      <c r="R46" s="31" t="e">
        <f t="shared" si="7"/>
        <v>#REF!</v>
      </c>
      <c r="S46" s="45"/>
    </row>
    <row r="47" spans="1:18" ht="60">
      <c r="A47" s="15">
        <v>1</v>
      </c>
      <c r="B47" s="13">
        <v>852</v>
      </c>
      <c r="C47" s="9">
        <v>85212</v>
      </c>
      <c r="D47" s="11" t="s">
        <v>12</v>
      </c>
      <c r="E47" s="12" t="s">
        <v>47</v>
      </c>
      <c r="F47" s="28">
        <f t="shared" si="11"/>
        <v>2</v>
      </c>
      <c r="G47" s="38">
        <v>2</v>
      </c>
      <c r="H47" s="38">
        <v>0</v>
      </c>
      <c r="I47" s="56">
        <f aca="true" t="shared" si="12" ref="I47:I52">SUM(J47+K47)</f>
        <v>0</v>
      </c>
      <c r="J47" s="57">
        <v>0</v>
      </c>
      <c r="K47" s="57">
        <v>0</v>
      </c>
      <c r="L47" s="40">
        <f aca="true" t="shared" si="13" ref="L47:L55">SUM(M47+N47)</f>
        <v>4000</v>
      </c>
      <c r="M47" s="53">
        <v>4000</v>
      </c>
      <c r="N47" s="57">
        <v>0</v>
      </c>
      <c r="O47" s="30">
        <v>0.09</v>
      </c>
      <c r="P47" s="30">
        <v>0.09</v>
      </c>
      <c r="Q47" s="30"/>
      <c r="R47" s="31">
        <f t="shared" si="7"/>
        <v>200000</v>
      </c>
    </row>
    <row r="48" spans="1:18" ht="36">
      <c r="A48" s="15">
        <v>2</v>
      </c>
      <c r="B48" s="13">
        <v>852</v>
      </c>
      <c r="C48" s="9">
        <v>85212</v>
      </c>
      <c r="D48" s="11" t="s">
        <v>9</v>
      </c>
      <c r="E48" s="12" t="s">
        <v>48</v>
      </c>
      <c r="F48" s="28">
        <f t="shared" si="11"/>
        <v>3020</v>
      </c>
      <c r="G48" s="29">
        <v>3020</v>
      </c>
      <c r="H48" s="38">
        <v>0</v>
      </c>
      <c r="I48" s="56">
        <f t="shared" si="12"/>
        <v>0</v>
      </c>
      <c r="J48" s="57">
        <v>0</v>
      </c>
      <c r="K48" s="57">
        <v>0</v>
      </c>
      <c r="L48" s="40">
        <f t="shared" si="13"/>
        <v>2250</v>
      </c>
      <c r="M48" s="53">
        <v>2250</v>
      </c>
      <c r="N48" s="57">
        <v>0</v>
      </c>
      <c r="O48" s="30">
        <v>5133.89</v>
      </c>
      <c r="P48" s="30">
        <v>5133.89</v>
      </c>
      <c r="Q48" s="30"/>
      <c r="R48" s="31">
        <f t="shared" si="7"/>
        <v>74.50331125827815</v>
      </c>
    </row>
    <row r="49" spans="1:18" ht="36">
      <c r="A49" s="9">
        <v>3</v>
      </c>
      <c r="B49" s="13">
        <v>852</v>
      </c>
      <c r="C49" s="9">
        <v>85212</v>
      </c>
      <c r="D49" s="11" t="s">
        <v>15</v>
      </c>
      <c r="E49" s="12" t="s">
        <v>49</v>
      </c>
      <c r="F49" s="28">
        <f t="shared" si="11"/>
        <v>1240000</v>
      </c>
      <c r="G49" s="29">
        <v>1240000</v>
      </c>
      <c r="H49" s="38">
        <v>0</v>
      </c>
      <c r="I49" s="56">
        <f t="shared" si="12"/>
        <v>0</v>
      </c>
      <c r="J49" s="57">
        <v>0</v>
      </c>
      <c r="K49" s="57">
        <v>0</v>
      </c>
      <c r="L49" s="40">
        <f t="shared" si="13"/>
        <v>370</v>
      </c>
      <c r="M49" s="57">
        <v>370</v>
      </c>
      <c r="N49" s="57">
        <v>0</v>
      </c>
      <c r="O49" s="30">
        <v>513505</v>
      </c>
      <c r="P49" s="30">
        <v>513505</v>
      </c>
      <c r="Q49" s="30"/>
      <c r="R49" s="31">
        <f t="shared" si="7"/>
        <v>0.029838709677419355</v>
      </c>
    </row>
    <row r="50" spans="1:18" ht="60">
      <c r="A50" s="9">
        <v>4</v>
      </c>
      <c r="B50" s="13">
        <v>852</v>
      </c>
      <c r="C50" s="9">
        <v>85219</v>
      </c>
      <c r="D50" s="11" t="s">
        <v>14</v>
      </c>
      <c r="E50" s="14" t="s">
        <v>20</v>
      </c>
      <c r="F50" s="28">
        <f t="shared" si="11"/>
        <v>106600</v>
      </c>
      <c r="G50" s="29">
        <v>106600</v>
      </c>
      <c r="H50" s="38">
        <v>0</v>
      </c>
      <c r="I50" s="56">
        <f t="shared" si="12"/>
        <v>0</v>
      </c>
      <c r="J50" s="57">
        <v>0</v>
      </c>
      <c r="K50" s="57">
        <v>0</v>
      </c>
      <c r="L50" s="40">
        <f t="shared" si="13"/>
        <v>6000</v>
      </c>
      <c r="M50" s="53">
        <v>6000</v>
      </c>
      <c r="N50" s="57">
        <v>0</v>
      </c>
      <c r="O50" s="30">
        <v>47537</v>
      </c>
      <c r="P50" s="30">
        <v>47537</v>
      </c>
      <c r="Q50" s="30"/>
      <c r="R50" s="31">
        <f aca="true" t="shared" si="14" ref="R50:R57">SUM(L50/F50)*100</f>
        <v>5.628517823639775</v>
      </c>
    </row>
    <row r="51" spans="1:18" ht="38.25" customHeight="1" hidden="1">
      <c r="A51" s="9">
        <v>12</v>
      </c>
      <c r="B51" s="13">
        <v>852</v>
      </c>
      <c r="C51" s="9">
        <v>85295</v>
      </c>
      <c r="D51" s="11" t="s">
        <v>14</v>
      </c>
      <c r="E51" s="14" t="s">
        <v>21</v>
      </c>
      <c r="F51" s="28">
        <f t="shared" si="11"/>
        <v>45000</v>
      </c>
      <c r="G51" s="29">
        <v>45000</v>
      </c>
      <c r="H51" s="38">
        <v>0</v>
      </c>
      <c r="I51" s="56">
        <f t="shared" si="12"/>
        <v>0</v>
      </c>
      <c r="J51" s="57"/>
      <c r="K51" s="57"/>
      <c r="L51" s="40">
        <f t="shared" si="13"/>
        <v>0</v>
      </c>
      <c r="M51" s="53"/>
      <c r="N51" s="53"/>
      <c r="O51" s="30">
        <v>31500</v>
      </c>
      <c r="P51" s="30">
        <v>31500</v>
      </c>
      <c r="Q51" s="30"/>
      <c r="R51" s="31">
        <f t="shared" si="14"/>
        <v>0</v>
      </c>
    </row>
    <row r="52" spans="1:19" s="25" customFormat="1" ht="18" customHeight="1">
      <c r="A52" s="71" t="s">
        <v>18</v>
      </c>
      <c r="B52" s="72"/>
      <c r="C52" s="72"/>
      <c r="D52" s="73"/>
      <c r="E52" s="74"/>
      <c r="F52" s="36">
        <f>SUM(F47:F51)</f>
        <v>1394622</v>
      </c>
      <c r="G52" s="38">
        <f>SUM(G47:G51)</f>
        <v>1394622</v>
      </c>
      <c r="H52" s="38">
        <v>0</v>
      </c>
      <c r="I52" s="56">
        <f t="shared" si="12"/>
        <v>0</v>
      </c>
      <c r="J52" s="57">
        <f>SUM(J47:J50)</f>
        <v>0</v>
      </c>
      <c r="K52" s="57">
        <f>SUM(K47:K50)</f>
        <v>0</v>
      </c>
      <c r="L52" s="40">
        <f t="shared" si="13"/>
        <v>12620</v>
      </c>
      <c r="M52" s="57">
        <f>SUM(M47:M50)</f>
        <v>12620</v>
      </c>
      <c r="N52" s="57">
        <f>SUM(N47:N50)</f>
        <v>0</v>
      </c>
      <c r="O52" s="37">
        <f>SUM(O47:O51)</f>
        <v>597675.98</v>
      </c>
      <c r="P52" s="37">
        <f>SUM(P47:P51)</f>
        <v>597675.98</v>
      </c>
      <c r="Q52" s="43">
        <f>SUM(Q50)</f>
        <v>0</v>
      </c>
      <c r="R52" s="31">
        <f t="shared" si="14"/>
        <v>0.9049046981906209</v>
      </c>
      <c r="S52" s="45"/>
    </row>
    <row r="53" spans="1:18" ht="39" customHeight="1" hidden="1">
      <c r="A53" s="16">
        <v>1</v>
      </c>
      <c r="B53" s="13">
        <v>854</v>
      </c>
      <c r="C53" s="9">
        <v>85415</v>
      </c>
      <c r="D53" s="9">
        <v>2030</v>
      </c>
      <c r="E53" s="12" t="s">
        <v>24</v>
      </c>
      <c r="F53" s="28">
        <f aca="true" t="shared" si="15" ref="F53:F58">SUM(G53+H53)</f>
        <v>5135</v>
      </c>
      <c r="G53" s="38">
        <v>5135</v>
      </c>
      <c r="H53" s="38">
        <v>0</v>
      </c>
      <c r="I53" s="36"/>
      <c r="J53" s="38"/>
      <c r="K53" s="38"/>
      <c r="L53" s="40">
        <f t="shared" si="13"/>
        <v>0</v>
      </c>
      <c r="M53" s="29"/>
      <c r="N53" s="38">
        <v>0</v>
      </c>
      <c r="O53" s="30">
        <v>5135</v>
      </c>
      <c r="P53" s="30">
        <v>5135</v>
      </c>
      <c r="Q53" s="30"/>
      <c r="R53" s="31">
        <f t="shared" si="14"/>
        <v>0</v>
      </c>
    </row>
    <row r="54" spans="1:19" s="25" customFormat="1" ht="15.75" customHeight="1" hidden="1">
      <c r="A54" s="71" t="s">
        <v>19</v>
      </c>
      <c r="B54" s="73"/>
      <c r="C54" s="73"/>
      <c r="D54" s="73"/>
      <c r="E54" s="74"/>
      <c r="F54" s="36">
        <f t="shared" si="15"/>
        <v>5135</v>
      </c>
      <c r="G54" s="38">
        <f>SUM(G53:G53)</f>
        <v>5135</v>
      </c>
      <c r="H54" s="38">
        <v>0</v>
      </c>
      <c r="I54" s="36"/>
      <c r="J54" s="38"/>
      <c r="K54" s="38"/>
      <c r="L54" s="40">
        <f t="shared" si="13"/>
        <v>0</v>
      </c>
      <c r="M54" s="38"/>
      <c r="N54" s="38">
        <f>SUM(N53:N53)</f>
        <v>0</v>
      </c>
      <c r="O54" s="37">
        <f>SUM(O53:O53)</f>
        <v>5135</v>
      </c>
      <c r="P54" s="37">
        <f>SUM(P53:P53)</f>
        <v>5135</v>
      </c>
      <c r="Q54" s="43">
        <v>0</v>
      </c>
      <c r="R54" s="31">
        <f t="shared" si="14"/>
        <v>0</v>
      </c>
      <c r="S54" s="45"/>
    </row>
    <row r="55" spans="1:19" s="25" customFormat="1" ht="72">
      <c r="A55" s="9">
        <v>1</v>
      </c>
      <c r="B55" s="13">
        <v>854</v>
      </c>
      <c r="C55" s="9">
        <v>85219</v>
      </c>
      <c r="D55" s="11" t="s">
        <v>14</v>
      </c>
      <c r="E55" s="14" t="s">
        <v>59</v>
      </c>
      <c r="F55" s="36"/>
      <c r="G55" s="38"/>
      <c r="H55" s="38"/>
      <c r="I55" s="56">
        <v>0</v>
      </c>
      <c r="J55" s="57">
        <v>0</v>
      </c>
      <c r="K55" s="57">
        <v>0</v>
      </c>
      <c r="L55" s="40">
        <f t="shared" si="13"/>
        <v>4142</v>
      </c>
      <c r="M55" s="57">
        <v>4142</v>
      </c>
      <c r="N55" s="57">
        <v>0</v>
      </c>
      <c r="O55" s="37"/>
      <c r="P55" s="37"/>
      <c r="Q55" s="43"/>
      <c r="R55" s="31"/>
      <c r="S55" s="45"/>
    </row>
    <row r="56" spans="1:19" s="25" customFormat="1" ht="15.75" customHeight="1">
      <c r="A56" s="71" t="s">
        <v>19</v>
      </c>
      <c r="B56" s="72"/>
      <c r="C56" s="72"/>
      <c r="D56" s="73"/>
      <c r="E56" s="74"/>
      <c r="F56" s="36"/>
      <c r="G56" s="38"/>
      <c r="H56" s="38"/>
      <c r="I56" s="56">
        <v>0</v>
      </c>
      <c r="J56" s="56">
        <v>0</v>
      </c>
      <c r="K56" s="56">
        <v>0</v>
      </c>
      <c r="L56" s="40">
        <f>SUM(L53:L55)</f>
        <v>4142</v>
      </c>
      <c r="M56" s="53">
        <f>SUM(M53:M55)</f>
        <v>4142</v>
      </c>
      <c r="N56" s="40">
        <f>SUM(N53:N55)</f>
        <v>0</v>
      </c>
      <c r="O56" s="37"/>
      <c r="P56" s="37"/>
      <c r="Q56" s="43"/>
      <c r="R56" s="31"/>
      <c r="S56" s="45"/>
    </row>
    <row r="57" spans="1:19" s="25" customFormat="1" ht="96">
      <c r="A57" s="47">
        <v>1</v>
      </c>
      <c r="B57" s="13">
        <v>926</v>
      </c>
      <c r="C57" s="7">
        <v>92605</v>
      </c>
      <c r="D57" s="7">
        <v>8545</v>
      </c>
      <c r="E57" s="69" t="s">
        <v>76</v>
      </c>
      <c r="F57" s="36">
        <f t="shared" si="15"/>
        <v>0</v>
      </c>
      <c r="G57" s="38"/>
      <c r="H57" s="36"/>
      <c r="I57" s="56">
        <f>SUM(J57+K57)</f>
        <v>0</v>
      </c>
      <c r="J57" s="56"/>
      <c r="K57" s="56"/>
      <c r="L57" s="56">
        <f>SUM(M57+N57)</f>
        <v>3866317</v>
      </c>
      <c r="M57" s="57"/>
      <c r="N57" s="57">
        <v>3866317</v>
      </c>
      <c r="O57" s="37"/>
      <c r="P57" s="37"/>
      <c r="Q57" s="37"/>
      <c r="R57" s="31" t="e">
        <f t="shared" si="14"/>
        <v>#DIV/0!</v>
      </c>
      <c r="S57" s="45"/>
    </row>
    <row r="58" spans="1:19" s="25" customFormat="1" ht="16.5" customHeight="1">
      <c r="A58" s="71" t="s">
        <v>33</v>
      </c>
      <c r="B58" s="72"/>
      <c r="C58" s="72"/>
      <c r="D58" s="73"/>
      <c r="E58" s="74"/>
      <c r="F58" s="36">
        <f t="shared" si="15"/>
        <v>0</v>
      </c>
      <c r="G58" s="38"/>
      <c r="H58" s="36"/>
      <c r="I58" s="56">
        <f>SUM(J58+K58)</f>
        <v>0</v>
      </c>
      <c r="J58" s="56">
        <f>SUM(J57)</f>
        <v>0</v>
      </c>
      <c r="K58" s="56">
        <f>SUM(K57)</f>
        <v>0</v>
      </c>
      <c r="L58" s="56">
        <f>SUM(L57)</f>
        <v>3866317</v>
      </c>
      <c r="M58" s="57">
        <f>SUM(M57)</f>
        <v>0</v>
      </c>
      <c r="N58" s="56">
        <f>SUM(N57)</f>
        <v>3866317</v>
      </c>
      <c r="O58" s="38">
        <v>1622958</v>
      </c>
      <c r="P58" s="38">
        <v>1622958</v>
      </c>
      <c r="Q58" s="38">
        <v>1622958</v>
      </c>
      <c r="R58" s="31"/>
      <c r="S58" s="45"/>
    </row>
    <row r="59" spans="1:18" ht="23.25" customHeight="1">
      <c r="A59" s="95" t="s">
        <v>34</v>
      </c>
      <c r="B59" s="96"/>
      <c r="C59" s="96"/>
      <c r="D59" s="97"/>
      <c r="E59" s="98"/>
      <c r="F59" s="40" t="e">
        <f>SUM(H59+G59)</f>
        <v>#REF!</v>
      </c>
      <c r="G59" s="40" t="e">
        <f>SUM(G21+#REF!+#REF!+#REF!+G27+G32+#REF!+G44+G46+G52+G54+#REF!)</f>
        <v>#REF!</v>
      </c>
      <c r="H59" s="40" t="e">
        <f>SUM(H21+#REF!+#REF!+#REF!+H27+H32+#REF!+H44+H46+H52+H54+#REF!)</f>
        <v>#REF!</v>
      </c>
      <c r="I59" s="40">
        <f aca="true" t="shared" si="16" ref="I59:N59">SUM(I21+I25+I27+I32+I44+I52+I56+I58)</f>
        <v>123238</v>
      </c>
      <c r="J59" s="40">
        <f t="shared" si="16"/>
        <v>123238</v>
      </c>
      <c r="K59" s="40">
        <f t="shared" si="16"/>
        <v>0</v>
      </c>
      <c r="L59" s="40">
        <f t="shared" si="16"/>
        <v>5170249.640000001</v>
      </c>
      <c r="M59" s="40">
        <f t="shared" si="16"/>
        <v>249270</v>
      </c>
      <c r="N59" s="40">
        <f t="shared" si="16"/>
        <v>4920979.640000001</v>
      </c>
      <c r="O59" s="41" t="e">
        <f>SUM(O21+#REF!+#REF!+#REF!+O27+O32+#REF!+O44+O46+O52+O54+#REF!+#REF!)</f>
        <v>#REF!</v>
      </c>
      <c r="P59" s="41" t="e">
        <f>SUM(P21+#REF!+#REF!+#REF!+P27+P32+#REF!+P44+P46+P52+P54+#REF!)</f>
        <v>#REF!</v>
      </c>
      <c r="Q59" s="41" t="e">
        <f>SUM(Q21+#REF!)</f>
        <v>#REF!</v>
      </c>
      <c r="R59" s="31" t="e">
        <f>SUM(L59/F59)*100</f>
        <v>#REF!</v>
      </c>
    </row>
    <row r="60" spans="1:3" ht="12">
      <c r="A60" s="20"/>
      <c r="B60" s="20"/>
      <c r="C60" s="20"/>
    </row>
    <row r="61" spans="1:5" ht="12.75">
      <c r="A61" s="89" t="s">
        <v>64</v>
      </c>
      <c r="B61" s="90"/>
      <c r="C61" s="90"/>
      <c r="D61" s="90"/>
      <c r="E61" s="90"/>
    </row>
    <row r="62" spans="1:3" ht="12">
      <c r="A62" s="20"/>
      <c r="B62" s="20"/>
      <c r="C62" s="20"/>
    </row>
    <row r="63" spans="1:3" ht="12">
      <c r="A63" s="20"/>
      <c r="B63" s="20"/>
      <c r="C63" s="20"/>
    </row>
    <row r="64" spans="1:3" ht="12">
      <c r="A64" s="20"/>
      <c r="B64" s="20"/>
      <c r="C64" s="20"/>
    </row>
    <row r="65" spans="1:3" ht="12">
      <c r="A65" s="20"/>
      <c r="B65" s="20"/>
      <c r="C65" s="20"/>
    </row>
    <row r="66" spans="1:3" ht="12">
      <c r="A66" s="20"/>
      <c r="B66" s="20"/>
      <c r="C66" s="20"/>
    </row>
    <row r="67" spans="1:3" ht="12">
      <c r="A67" s="20"/>
      <c r="B67" s="20"/>
      <c r="C67" s="20"/>
    </row>
    <row r="68" spans="1:3" ht="12">
      <c r="A68" s="20"/>
      <c r="B68" s="20"/>
      <c r="C68" s="20"/>
    </row>
    <row r="69" spans="1:3" ht="12">
      <c r="A69" s="20"/>
      <c r="B69" s="20"/>
      <c r="C69" s="20"/>
    </row>
    <row r="70" spans="1:3" ht="12">
      <c r="A70" s="20"/>
      <c r="B70" s="20"/>
      <c r="C70" s="20"/>
    </row>
    <row r="71" spans="1:3" ht="12">
      <c r="A71" s="20"/>
      <c r="B71" s="20"/>
      <c r="C71" s="20"/>
    </row>
    <row r="72" spans="1:3" ht="12">
      <c r="A72" s="20"/>
      <c r="B72" s="20"/>
      <c r="C72" s="20"/>
    </row>
    <row r="73" spans="1:3" ht="12">
      <c r="A73" s="20"/>
      <c r="B73" s="20"/>
      <c r="C73" s="20"/>
    </row>
    <row r="74" spans="1:3" ht="12">
      <c r="A74" s="20"/>
      <c r="B74" s="20"/>
      <c r="C74" s="20"/>
    </row>
    <row r="75" spans="1:3" ht="12">
      <c r="A75" s="20"/>
      <c r="B75" s="20"/>
      <c r="C75" s="20"/>
    </row>
    <row r="76" spans="1:3" ht="12">
      <c r="A76" s="20"/>
      <c r="B76" s="20"/>
      <c r="C76" s="20"/>
    </row>
    <row r="77" spans="1:3" ht="12">
      <c r="A77" s="20"/>
      <c r="B77" s="20"/>
      <c r="C77" s="20"/>
    </row>
    <row r="78" spans="1:3" ht="12">
      <c r="A78" s="20"/>
      <c r="B78" s="20"/>
      <c r="C78" s="20"/>
    </row>
    <row r="79" spans="1:3" ht="12">
      <c r="A79" s="20"/>
      <c r="B79" s="20"/>
      <c r="C79" s="20"/>
    </row>
    <row r="80" spans="1:3" ht="12">
      <c r="A80" s="20"/>
      <c r="B80" s="20"/>
      <c r="C80" s="20"/>
    </row>
    <row r="81" spans="1:3" ht="12">
      <c r="A81" s="20"/>
      <c r="B81" s="20"/>
      <c r="C81" s="20"/>
    </row>
    <row r="82" spans="1:3" ht="12">
      <c r="A82" s="20"/>
      <c r="B82" s="20"/>
      <c r="C82" s="20"/>
    </row>
    <row r="83" spans="1:3" ht="12">
      <c r="A83" s="20"/>
      <c r="B83" s="20"/>
      <c r="C83" s="20"/>
    </row>
    <row r="84" spans="1:3" ht="12">
      <c r="A84" s="20"/>
      <c r="B84" s="20"/>
      <c r="C84" s="20"/>
    </row>
    <row r="85" spans="1:3" ht="12">
      <c r="A85" s="20"/>
      <c r="B85" s="20"/>
      <c r="C85" s="20"/>
    </row>
    <row r="86" spans="1:3" ht="12">
      <c r="A86" s="20"/>
      <c r="B86" s="20"/>
      <c r="C86" s="20"/>
    </row>
    <row r="87" spans="1:3" ht="12">
      <c r="A87" s="20"/>
      <c r="B87" s="20"/>
      <c r="C87" s="20"/>
    </row>
    <row r="88" spans="1:3" ht="12">
      <c r="A88" s="20"/>
      <c r="B88" s="20"/>
      <c r="C88" s="20"/>
    </row>
    <row r="89" spans="1:3" ht="12">
      <c r="A89" s="20"/>
      <c r="B89" s="20"/>
      <c r="C89" s="20"/>
    </row>
    <row r="90" spans="1:3" ht="12">
      <c r="A90" s="20"/>
      <c r="B90" s="20"/>
      <c r="C90" s="20"/>
    </row>
    <row r="91" spans="1:3" ht="12">
      <c r="A91" s="20"/>
      <c r="B91" s="20"/>
      <c r="C91" s="20"/>
    </row>
    <row r="92" spans="1:3" ht="12">
      <c r="A92" s="20"/>
      <c r="B92" s="20"/>
      <c r="C92" s="20"/>
    </row>
    <row r="93" spans="1:3" ht="12">
      <c r="A93" s="20"/>
      <c r="B93" s="20"/>
      <c r="C93" s="20"/>
    </row>
    <row r="94" spans="1:3" ht="12">
      <c r="A94" s="20"/>
      <c r="B94" s="20"/>
      <c r="C94" s="20"/>
    </row>
    <row r="95" spans="1:3" ht="12">
      <c r="A95" s="20"/>
      <c r="B95" s="20"/>
      <c r="C95" s="20"/>
    </row>
    <row r="96" spans="1:3" ht="12">
      <c r="A96" s="20"/>
      <c r="B96" s="20"/>
      <c r="C96" s="20"/>
    </row>
    <row r="97" spans="1:3" ht="12">
      <c r="A97" s="20"/>
      <c r="B97" s="20"/>
      <c r="C97" s="20"/>
    </row>
    <row r="98" spans="1:3" ht="12">
      <c r="A98" s="20"/>
      <c r="B98" s="20"/>
      <c r="C98" s="20"/>
    </row>
    <row r="99" spans="1:3" ht="12">
      <c r="A99" s="20"/>
      <c r="B99" s="20"/>
      <c r="C99" s="20"/>
    </row>
    <row r="100" spans="1:3" ht="12">
      <c r="A100" s="20"/>
      <c r="B100" s="20"/>
      <c r="C100" s="20"/>
    </row>
    <row r="101" spans="1:3" ht="12">
      <c r="A101" s="20"/>
      <c r="B101" s="20"/>
      <c r="C101" s="20"/>
    </row>
    <row r="102" spans="1:3" ht="12">
      <c r="A102" s="20"/>
      <c r="B102" s="20"/>
      <c r="C102" s="20"/>
    </row>
    <row r="103" spans="1:3" ht="12">
      <c r="A103" s="20"/>
      <c r="B103" s="20"/>
      <c r="C103" s="20"/>
    </row>
    <row r="104" spans="1:3" ht="12">
      <c r="A104" s="20"/>
      <c r="B104" s="20"/>
      <c r="C104" s="20"/>
    </row>
    <row r="105" spans="1:3" ht="12">
      <c r="A105" s="20"/>
      <c r="B105" s="20"/>
      <c r="C105" s="20"/>
    </row>
    <row r="106" spans="1:3" ht="12">
      <c r="A106" s="20"/>
      <c r="B106" s="20"/>
      <c r="C106" s="20"/>
    </row>
    <row r="107" spans="1:3" ht="12">
      <c r="A107" s="20"/>
      <c r="B107" s="20"/>
      <c r="C107" s="20"/>
    </row>
    <row r="108" spans="1:3" ht="12">
      <c r="A108" s="20"/>
      <c r="B108" s="20"/>
      <c r="C108" s="20"/>
    </row>
    <row r="109" spans="1:3" ht="12">
      <c r="A109" s="20"/>
      <c r="B109" s="20"/>
      <c r="C109" s="20"/>
    </row>
    <row r="110" spans="1:3" ht="12">
      <c r="A110" s="20"/>
      <c r="B110" s="20"/>
      <c r="C110" s="20"/>
    </row>
    <row r="111" spans="1:3" ht="12">
      <c r="A111" s="20"/>
      <c r="B111" s="20"/>
      <c r="C111" s="20"/>
    </row>
    <row r="112" spans="1:3" ht="12">
      <c r="A112" s="20"/>
      <c r="B112" s="20"/>
      <c r="C112" s="20"/>
    </row>
    <row r="113" spans="1:3" ht="12">
      <c r="A113" s="20"/>
      <c r="B113" s="20"/>
      <c r="C113" s="20"/>
    </row>
    <row r="114" spans="1:3" ht="12">
      <c r="A114" s="20"/>
      <c r="B114" s="20"/>
      <c r="C114" s="20"/>
    </row>
    <row r="115" spans="1:3" ht="12">
      <c r="A115" s="20"/>
      <c r="B115" s="20"/>
      <c r="C115" s="20"/>
    </row>
    <row r="116" spans="1:3" ht="12">
      <c r="A116" s="20"/>
      <c r="B116" s="20"/>
      <c r="C116" s="20"/>
    </row>
    <row r="117" spans="1:3" ht="12">
      <c r="A117" s="20"/>
      <c r="B117" s="20"/>
      <c r="C117" s="20"/>
    </row>
    <row r="118" spans="1:3" ht="12">
      <c r="A118" s="20"/>
      <c r="B118" s="20"/>
      <c r="C118" s="20"/>
    </row>
    <row r="119" spans="1:3" ht="12">
      <c r="A119" s="20"/>
      <c r="B119" s="20"/>
      <c r="C119" s="20"/>
    </row>
    <row r="120" spans="1:3" ht="12">
      <c r="A120" s="20"/>
      <c r="B120" s="20"/>
      <c r="C120" s="20"/>
    </row>
    <row r="121" spans="1:3" ht="12">
      <c r="A121" s="20"/>
      <c r="B121" s="20"/>
      <c r="C121" s="20"/>
    </row>
    <row r="122" spans="1:3" ht="12">
      <c r="A122" s="20"/>
      <c r="B122" s="20"/>
      <c r="C122" s="20"/>
    </row>
    <row r="123" spans="1:3" ht="12">
      <c r="A123" s="20"/>
      <c r="B123" s="20"/>
      <c r="C123" s="20"/>
    </row>
    <row r="124" spans="1:3" ht="12">
      <c r="A124" s="20"/>
      <c r="B124" s="20"/>
      <c r="C124" s="20"/>
    </row>
    <row r="125" spans="1:3" ht="12">
      <c r="A125" s="22"/>
      <c r="B125" s="22"/>
      <c r="C125" s="22"/>
    </row>
    <row r="126" spans="1:3" ht="12">
      <c r="A126" s="22"/>
      <c r="B126" s="22"/>
      <c r="C126" s="22"/>
    </row>
    <row r="127" spans="1:3" ht="12">
      <c r="A127" s="22"/>
      <c r="B127" s="22"/>
      <c r="C127" s="22"/>
    </row>
    <row r="128" spans="1:3" ht="12">
      <c r="A128" s="22"/>
      <c r="B128" s="22"/>
      <c r="C128" s="22"/>
    </row>
    <row r="129" spans="1:3" ht="12">
      <c r="A129" s="22"/>
      <c r="B129" s="22"/>
      <c r="C129" s="22"/>
    </row>
    <row r="130" spans="1:3" ht="12">
      <c r="A130" s="22"/>
      <c r="B130" s="22"/>
      <c r="C130" s="22"/>
    </row>
    <row r="131" spans="1:3" ht="12">
      <c r="A131" s="22"/>
      <c r="B131" s="22"/>
      <c r="C131" s="22"/>
    </row>
    <row r="132" spans="1:3" ht="12">
      <c r="A132" s="22"/>
      <c r="B132" s="22"/>
      <c r="C132" s="22"/>
    </row>
    <row r="133" spans="1:3" ht="12">
      <c r="A133" s="22"/>
      <c r="B133" s="22"/>
      <c r="C133" s="22"/>
    </row>
    <row r="134" spans="1:3" ht="12">
      <c r="A134" s="23"/>
      <c r="B134" s="23"/>
      <c r="C134" s="23"/>
    </row>
  </sheetData>
  <mergeCells count="20">
    <mergeCell ref="A61:E61"/>
    <mergeCell ref="A32:E32"/>
    <mergeCell ref="A27:E27"/>
    <mergeCell ref="A58:E58"/>
    <mergeCell ref="A44:E44"/>
    <mergeCell ref="A46:E46"/>
    <mergeCell ref="A59:E59"/>
    <mergeCell ref="A52:E52"/>
    <mergeCell ref="A54:E54"/>
    <mergeCell ref="A56:E56"/>
    <mergeCell ref="A25:E25"/>
    <mergeCell ref="A6:N6"/>
    <mergeCell ref="E9:E11"/>
    <mergeCell ref="B9:B11"/>
    <mergeCell ref="A9:A11"/>
    <mergeCell ref="I9:I11"/>
    <mergeCell ref="A21:E21"/>
    <mergeCell ref="J9:K10"/>
    <mergeCell ref="L9:L11"/>
    <mergeCell ref="M9:N10"/>
  </mergeCells>
  <printOptions horizontalCentered="1"/>
  <pageMargins left="0.2362204724409449" right="0.15748031496062992" top="0.7874015748031497" bottom="0.7874015748031497" header="0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2010-05-13T07:36:12Z</cp:lastPrinted>
  <dcterms:created xsi:type="dcterms:W3CDTF">2001-09-07T12:46:35Z</dcterms:created>
  <dcterms:modified xsi:type="dcterms:W3CDTF">2010-05-17T09:18:01Z</dcterms:modified>
  <cp:category/>
  <cp:version/>
  <cp:contentType/>
  <cp:contentStatus/>
</cp:coreProperties>
</file>