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<sst xmlns="http://schemas.openxmlformats.org/spreadsheetml/2006/main" count="721" uniqueCount="141">
  <si>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</si>
  <si>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</si>
  <si>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</si>
  <si>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</si>
  <si>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</si>
  <si>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</si>
  <si>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</si>
  <si>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</si>
  <si>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</si>
  <si>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</si>
  <si>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</si>
  <si>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</si>
  <si>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</si>
  <si>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</si>
  <si>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</si>
  <si>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</si>
  <si>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</si>
  <si>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</si>
  <si>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</si>
  <si>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</si>
  <si>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</si>
  <si>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</si>
  <si>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</si>
  <si>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</si>
  <si>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</si>
  <si>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</si>
  <si>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</si>
  <si>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</si>
  <si>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</si>
  <si>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</si>
  <si>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</si>
  <si>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</si>
  <si>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</si>
  <si>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</si>
  <si>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</si>
  <si>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</si>
  <si>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</si>
  <si>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</si>
  <si>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</si>
  <si>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</si>
  <si>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</si>
  <si>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</si>
  <si>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</si>
  <si>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</si>
  <si>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</si>
  <si>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</si>
  <si>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</si>
  <si>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</si>
  <si>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</si>
  <si>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</si>
  <si>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</si>
  <si>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</si>
  <si>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</si>
  <si>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</si>
  <si>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</si>
  <si>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</si>
  <si>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</si>
  <si>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</si>
  <si>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</si>
  <si>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</si>
  <si>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</si>
  <si>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</si>
  <si>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</si>
  <si>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</si>
  <si>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</si>
  <si>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</si>
  <si>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</si>
  <si>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</si>
  <si>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</si>
  <si>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</si>
  <si>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</si>
  <si>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</si>
  <si>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</si>
  <si>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</si>
  <si>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</si>
  <si>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</si>
  <si>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</si>
  <si>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</si>
  <si>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</si>
  <si>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</si>
  <si>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</si>
  <si>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</si>
  <si>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</si>
  <si>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</si>
  <si>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</si>
  <si>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</si>
  <si>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</si>
  <si>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</si>
  <si>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</si>
  <si>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</si>
  <si>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</si>
  <si>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</si>
  <si>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</si>
  <si>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</si>
  <si>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</si>
  <si>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</si>
  <si>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</si>
  <si>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</si>
  <si>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</si>
  <si>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</si>
  <si>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</si>
  <si>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</si>
  <si>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</si>
  <si>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</si>
  <si>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</si>
  <si>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</si>
  <si>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</si>
  <si>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</si>
  <si>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</si>
  <si>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r>
      <t xml:space="preserve">świadczenia na rzecz osób fizycznych </t>
    </r>
    <r>
      <rPr>
        <i/>
        <sz val="9"/>
        <rFont val="Times New Roman"/>
        <family val="1"/>
      </rPr>
      <t xml:space="preserve">(dofinansowanie świadczeń pomocy materialnej  dla uczniów o charakterze socjalnym) </t>
    </r>
  </si>
  <si>
    <t xml:space="preserve"> Pozostałe wydatki obronne </t>
  </si>
  <si>
    <t>752  Obrona narodowa</t>
  </si>
  <si>
    <r>
      <t xml:space="preserve">wynagrodzenia i składki od nich naliczone </t>
    </r>
    <r>
      <rPr>
        <i/>
        <sz val="9"/>
        <rFont val="Times New Roman"/>
        <family val="1"/>
      </rPr>
      <t>(wynagrodzenia dla pracowników administracji i obsługi)</t>
    </r>
  </si>
  <si>
    <r>
      <t xml:space="preserve">wydatki związane z realizacją ich statutowych zadań </t>
    </r>
    <r>
      <rPr>
        <i/>
        <sz val="9"/>
        <rFont val="Times New Roman"/>
        <family val="1"/>
      </rPr>
      <t>(remont łazienek dla najmłodszych uczniów Szkoła Michałowice)</t>
    </r>
  </si>
  <si>
    <r>
      <t xml:space="preserve">wydatki związane z realizacją ich statutowych zadań </t>
    </r>
    <r>
      <rPr>
        <i/>
        <sz val="9"/>
        <rFont val="Times New Roman"/>
        <family val="1"/>
      </rPr>
      <t>(wyposażenie planowanych zerówek Szkoła Michałowice)</t>
    </r>
  </si>
  <si>
    <r>
      <t xml:space="preserve">dotacje na zadania bieżące </t>
    </r>
    <r>
      <rPr>
        <i/>
        <sz val="9"/>
        <rFont val="Times New Roman"/>
        <family val="1"/>
      </rPr>
      <t>(Gmina Milanówek 270 zł; Gmina Nadarzyn 14 050 zł)</t>
    </r>
  </si>
  <si>
    <r>
      <t>wynagrodzenia i składki od nich naliczone  (</t>
    </r>
    <r>
      <rPr>
        <i/>
        <sz val="9"/>
        <rFont val="Times New Roman"/>
        <family val="1"/>
      </rPr>
      <t>wynagrodzenia dla pracowników administracji i obsługi)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</si>
  <si>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>(Przedszkole w Nowej Wsi -  zakup energii)</t>
    </r>
  </si>
  <si>
    <t xml:space="preserve"> Inne formy wychowania przedszkolnego</t>
  </si>
  <si>
    <r>
      <t>wynagrodzenia i składki od nich naliczone</t>
    </r>
    <r>
      <rPr>
        <i/>
        <sz val="9"/>
        <rFont val="Times New Roman"/>
        <family val="1"/>
      </rPr>
      <t xml:space="preserve"> (wynagrodzenia dla pracowników administracji i obsługi)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</si>
  <si>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(szkolenia pracowników Przedszkole w Nowej Wsi)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</si>
  <si>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(wykonanie okolicznościowych dyplomów i medali z okazji 20 lecia Samorządu)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</si>
  <si>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>(usuwanie awarii na SUW i sieci wodoc)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</si>
  <si>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(usuwanie awarii i konserwacja na odwodnieniu)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</si>
  <si>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(opracowanie analiz, ekspertyz dot ochrony środowiska 31000 zł; montaż i demontaż choinek świątecznych 15 000 zł)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</si>
  <si>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(wykonanie ogrodzenia placów zabaw)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</si>
  <si>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(remont ulic i drog o naw. gruntowej, tłuczniowej, żużlowej na terenie gminy 100 000 zł; remont chodników, wjazdów i parkingów na terenie gminy 40 000zł; remont tłuczniem kamiennym i betonowym oraz destruktem ....... 100 000 zł (Nowa Wieś 600 000 zł, Sokołów 40 000 zł); montaż i demontaż flag ulicznych 30 000 zł; wyk dok techn i kosztorysowej dróg 20 000 zł;)</t>
    </r>
  </si>
  <si>
    <t>Plan po zmianach  89 626 159 zł</t>
  </si>
  <si>
    <t>Dokonać zmian w planie wydatków gminy na rok 2010 stanowiącym tabelę nr 2 do Uchwały Budżetowej na rok 2010 Gminy Michałowice Nr XXXV/262/2009 z dnia 21 grudnia 2009 r. w sposób następujący:</t>
  </si>
  <si>
    <r>
      <t xml:space="preserve">wynagrodzenia i składki od nich naliczone </t>
    </r>
    <r>
      <rPr>
        <i/>
        <sz val="9"/>
        <rFont val="Times New Roman"/>
        <family val="1"/>
      </rPr>
      <t>(opracowanie wielowariantowych prognoz budżetowych określających możliwości realizacji inwestycji przez Gminę 40 000 zl; wynagrodzenie wypłacane na podstawie umowy zlecenia  (długotrwała choroba pracownika) 5 000 zł)</t>
    </r>
  </si>
  <si>
    <r>
      <t xml:space="preserve">wydatki związane z realizacją ich statutowych zadań </t>
    </r>
    <r>
      <rPr>
        <i/>
        <sz val="9"/>
        <rFont val="Times New Roman"/>
        <family val="1"/>
      </rPr>
      <t>(szkolenia obronne oraz opracowanie dokumentacji planistycznej)</t>
    </r>
  </si>
  <si>
    <r>
      <t>dotacje na zadania bieżące</t>
    </r>
    <r>
      <rPr>
        <i/>
        <sz val="9"/>
        <rFont val="Times New Roman"/>
        <family val="1"/>
      </rPr>
      <t xml:space="preserve"> (</t>
    </r>
    <r>
      <rPr>
        <i/>
        <u val="single"/>
        <sz val="9"/>
        <rFont val="Times New Roman"/>
        <family val="1"/>
      </rPr>
      <t xml:space="preserve">zmniejszenie: </t>
    </r>
    <r>
      <rPr>
        <i/>
        <sz val="9"/>
        <rFont val="Times New Roman"/>
        <family val="1"/>
      </rPr>
      <t xml:space="preserve">Miasto Pruszków 50 524 zł;  Gmina Milanówek 4 730 zł; Gmina Żabia Wola 3 000 zł;  </t>
    </r>
    <r>
      <rPr>
        <i/>
        <u val="single"/>
        <sz val="9"/>
        <rFont val="Times New Roman"/>
        <family val="1"/>
      </rPr>
      <t xml:space="preserve">zmniejszenie - przedszkola niepubliczne i punkty przedszkolne: </t>
    </r>
    <r>
      <rPr>
        <i/>
        <sz val="9"/>
        <rFont val="Times New Roman"/>
        <family val="1"/>
      </rPr>
      <t xml:space="preserve">Zielone Przedszkole 28 300 zł; Nibylandia 10 400 zł; Gumisiowy Raj 78 000 zł; Sebcio 139 392 zł; Antoś 52 272 zł; Wioska Smerfów 87 120 zł; Groszek 52 272 zł; Smyki 52 272 zł; Misie Patysie 52 272 zł; Słoneczna Kraina 87 120 zł; Krokodylek 69 696 zł;  </t>
    </r>
    <r>
      <rPr>
        <i/>
        <u val="single"/>
        <sz val="9"/>
        <rFont val="Times New Roman"/>
        <family val="1"/>
      </rPr>
      <t xml:space="preserve"> zwiększenie: </t>
    </r>
    <r>
      <rPr>
        <i/>
        <sz val="9"/>
        <rFont val="Times New Roman"/>
        <family val="1"/>
      </rPr>
      <t xml:space="preserve">Miasto Piastów 12 600 zł; Gmina Brwinów 1 600 zł; Gmina Raszyn 55 100 zł, Gmina Nadarzyn 5 000 zł)  </t>
    </r>
  </si>
  <si>
    <r>
      <t>dotacje na zadania bieżące (</t>
    </r>
    <r>
      <rPr>
        <i/>
        <u val="single"/>
        <sz val="9"/>
        <rFont val="Times New Roman"/>
        <family val="1"/>
      </rPr>
      <t>zwiększenie:</t>
    </r>
    <r>
      <rPr>
        <i/>
        <sz val="9"/>
        <rFont val="Times New Roman"/>
        <family val="1"/>
      </rPr>
      <t xml:space="preserve"> Miasto Pruszków 4 380 zł; Gmina Raszyn 4 900 zł; Gmina Brwinów 7 230 zł; </t>
    </r>
    <r>
      <rPr>
        <i/>
        <u val="single"/>
        <sz val="9"/>
        <rFont val="Times New Roman"/>
        <family val="1"/>
      </rPr>
      <t>zwiększenie - punkty przedszkolne:</t>
    </r>
    <r>
      <rPr>
        <i/>
        <sz val="9"/>
        <rFont val="Times New Roman"/>
        <family val="1"/>
      </rPr>
      <t xml:space="preserve"> Sebcio 116 160 zł; Antoś 47 626 zł; Wioska Smerfów 77 828 zł; Groszek 52 272 zł; Smyki 52 272 zł; Misie Patysie 45 303 zł; Słoneczna Kraina 80 151 zł; Krokodylek 48 788 zł) </t>
    </r>
  </si>
  <si>
    <r>
      <t xml:space="preserve">wynagrodzenia i składki od nich naliczone </t>
    </r>
    <r>
      <rPr>
        <i/>
        <sz val="9"/>
        <rFont val="Times New Roman"/>
        <family val="1"/>
      </rPr>
      <t>(zamiana źródeł finansowania - środki własne zastąpiono dotacją celową)</t>
    </r>
  </si>
  <si>
    <r>
      <t xml:space="preserve">wynagrodzenia i składki od nich naliczone </t>
    </r>
    <r>
      <rPr>
        <i/>
        <sz val="9"/>
        <rFont val="Times New Roman"/>
        <family val="1"/>
      </rPr>
      <t>(zwiększenie zatrudnienia w świetlicy w Szkole w Michałowicach)</t>
    </r>
  </si>
  <si>
    <r>
      <t xml:space="preserve">świadczenia na rzecz osób fizycznych </t>
    </r>
    <r>
      <rPr>
        <i/>
        <sz val="9"/>
        <rFont val="Times New Roman"/>
        <family val="1"/>
      </rPr>
      <t>(zwiększenie zatrudnienia w świetlicy w Szkole w Michałowicach)</t>
    </r>
  </si>
  <si>
    <r>
      <t xml:space="preserve">wynagrodzenia i składki od nich naliczone </t>
    </r>
    <r>
      <rPr>
        <i/>
        <sz val="9"/>
        <rFont val="Times New Roman"/>
        <family val="1"/>
      </rPr>
      <t xml:space="preserve"> (</t>
    </r>
    <r>
      <rPr>
        <i/>
        <u val="single"/>
        <sz val="9"/>
        <rFont val="Times New Roman"/>
        <family val="1"/>
      </rPr>
      <t xml:space="preserve">zmniejszenie: </t>
    </r>
    <r>
      <rPr>
        <i/>
        <sz val="9"/>
        <rFont val="Times New Roman"/>
        <family val="1"/>
      </rPr>
      <t xml:space="preserve">wydatki zw. z utrzymaniem świetlicy w Pęcicach 1 500 zł; wydatki zw z utrzymaniem świetlicy w Sokołowie 4 000 zł:  </t>
    </r>
    <r>
      <rPr>
        <i/>
        <u val="single"/>
        <sz val="9"/>
        <rFont val="Times New Roman"/>
        <family val="1"/>
      </rPr>
      <t>zwiększenie</t>
    </r>
    <r>
      <rPr>
        <i/>
        <sz val="9"/>
        <rFont val="Times New Roman"/>
        <family val="1"/>
      </rPr>
      <t>: wydatki zw z utrzymaniem świetlicy w Opaczy Kol  3 619 zł)</t>
    </r>
  </si>
  <si>
    <r>
      <t xml:space="preserve">wydatki związane z realizacją ich statutowych zadań   </t>
    </r>
    <r>
      <rPr>
        <i/>
        <sz val="9"/>
        <rFont val="Times New Roman"/>
        <family val="1"/>
      </rPr>
      <t>(</t>
    </r>
    <r>
      <rPr>
        <i/>
        <u val="single"/>
        <sz val="9"/>
        <rFont val="Times New Roman"/>
        <family val="1"/>
      </rPr>
      <t>zmniejszenie: w</t>
    </r>
    <r>
      <rPr>
        <i/>
        <sz val="9"/>
        <rFont val="Times New Roman"/>
        <family val="1"/>
      </rPr>
      <t xml:space="preserve">ydatki zw z utrzymaniem świetlicy w Opaczy Kol  3 619 zł; organizacja imprez kulturalnych na terenie gminy 22 000 zł;  wydatki zw z utrzymaniem świetlicy w Sokołowie 5 000 zł; </t>
    </r>
    <r>
      <rPr>
        <i/>
        <u val="single"/>
        <sz val="9"/>
        <rFont val="Times New Roman"/>
        <family val="1"/>
      </rPr>
      <t xml:space="preserve">zwiększenie: </t>
    </r>
    <r>
      <rPr>
        <i/>
        <sz val="9"/>
        <rFont val="Times New Roman"/>
        <family val="1"/>
      </rPr>
      <t xml:space="preserve">wydatki zw. z utrzymaniem swietlicy w Pęcicach - remont instalacji elektrycznej 1500 zł; zwiększenie wydatków  - zakup energii elektrycznej w świetlicach w Pęcicach, Regułach, Sokołowie i Opaczy Kol  16 000 zł; wydatki zw z utrzymaniem świetlicy w Sokołowie instalacja nagłosnienia i systemu multimedialnego oraz zabezpieczenie systemu alarmowego 13 000 zł) </t>
    </r>
  </si>
  <si>
    <r>
      <t xml:space="preserve">dotacje na zadania bieżące </t>
    </r>
    <r>
      <rPr>
        <i/>
        <sz val="9"/>
        <rFont val="Times New Roman"/>
        <family val="1"/>
      </rPr>
      <t>(z przeznaczeniem na wnioski od organizacji pozarządowych  na podstawie nowelizacji ustawy o działalności pożytku publicznego)</t>
    </r>
  </si>
  <si>
    <r>
      <t xml:space="preserve">wynagrodzenia i składki od nich naliczone  </t>
    </r>
    <r>
      <rPr>
        <i/>
        <sz val="9"/>
        <rFont val="Times New Roman"/>
        <family val="1"/>
      </rPr>
      <t>(wydatki zw z utrzymaniem świetlicy w Opaczy Kol zmiana klasyfikacji budżetowej)</t>
    </r>
  </si>
  <si>
    <r>
      <t xml:space="preserve">wydatki związane z realizacją ich statutowych zadań  </t>
    </r>
    <r>
      <rPr>
        <i/>
        <sz val="9"/>
        <rFont val="Times New Roman"/>
        <family val="1"/>
      </rPr>
      <t>(wydatki zw z utrzymaniem świetlicy w Opaczy Kol zmiana klasyfikacji budżetowej 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</si>
</sst>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M98" sqref="M98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5.625" style="0" customWidth="1"/>
    <col min="4" max="4" width="12.12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105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104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9" t="s">
        <v>128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71" t="s">
        <v>6</v>
      </c>
      <c r="B9" s="71" t="s">
        <v>102</v>
      </c>
      <c r="C9" s="58" t="s">
        <v>5</v>
      </c>
      <c r="D9" s="73" t="s">
        <v>107</v>
      </c>
      <c r="E9" s="75" t="s">
        <v>8</v>
      </c>
      <c r="F9" s="76"/>
      <c r="G9" s="73" t="s">
        <v>108</v>
      </c>
      <c r="H9" s="63" t="s">
        <v>8</v>
      </c>
      <c r="I9" s="78"/>
    </row>
    <row r="10" spans="1:9" ht="12.75">
      <c r="A10" s="72"/>
      <c r="B10" s="72"/>
      <c r="C10" s="59"/>
      <c r="D10" s="74"/>
      <c r="E10" s="14" t="s">
        <v>9</v>
      </c>
      <c r="F10" s="14" t="s">
        <v>93</v>
      </c>
      <c r="G10" s="77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/>
      <c r="F11" s="15"/>
      <c r="G11" s="15"/>
      <c r="H11" s="15"/>
      <c r="I11" s="15"/>
    </row>
    <row r="12" spans="1:9" ht="24">
      <c r="A12" s="18" t="s">
        <v>0</v>
      </c>
      <c r="B12" s="19" t="s">
        <v>1</v>
      </c>
      <c r="C12" s="20" t="s">
        <v>80</v>
      </c>
      <c r="D12" s="21">
        <f aca="true" t="shared" si="0" ref="D12:I12">SUM(D13+D15)</f>
        <v>20000</v>
      </c>
      <c r="E12" s="21">
        <f t="shared" si="0"/>
        <v>0</v>
      </c>
      <c r="F12" s="21">
        <f t="shared" si="0"/>
        <v>20000</v>
      </c>
      <c r="G12" s="21">
        <f t="shared" si="0"/>
        <v>366000</v>
      </c>
      <c r="H12" s="21">
        <f t="shared" si="0"/>
        <v>12000</v>
      </c>
      <c r="I12" s="21">
        <f t="shared" si="0"/>
        <v>354000</v>
      </c>
    </row>
    <row r="13" spans="1:9" ht="30" customHeight="1">
      <c r="A13" s="18"/>
      <c r="B13" s="19"/>
      <c r="C13" s="46" t="s">
        <v>81</v>
      </c>
      <c r="D13" s="21">
        <f aca="true" t="shared" si="1" ref="D13:I13">SUM(D14)</f>
        <v>0</v>
      </c>
      <c r="E13" s="21">
        <f t="shared" si="1"/>
        <v>0</v>
      </c>
      <c r="F13" s="21">
        <f t="shared" si="1"/>
        <v>0</v>
      </c>
      <c r="G13" s="21">
        <f t="shared" si="1"/>
        <v>12000</v>
      </c>
      <c r="H13" s="21">
        <f t="shared" si="1"/>
        <v>12000</v>
      </c>
      <c r="I13" s="21">
        <f t="shared" si="1"/>
        <v>0</v>
      </c>
    </row>
    <row r="14" spans="1:9" ht="38.25" customHeight="1">
      <c r="A14" s="18"/>
      <c r="B14" s="19"/>
      <c r="C14" s="46" t="s">
        <v>122</v>
      </c>
      <c r="D14" s="21">
        <f aca="true" t="shared" si="2" ref="D14:D24">SUM(E14+F14)</f>
        <v>0</v>
      </c>
      <c r="E14" s="21">
        <v>0</v>
      </c>
      <c r="F14" s="21"/>
      <c r="G14" s="21">
        <f aca="true" t="shared" si="3" ref="G14:G24">SUM(H14+I14)</f>
        <v>12000</v>
      </c>
      <c r="H14" s="54">
        <v>12000</v>
      </c>
      <c r="I14" s="21">
        <v>0</v>
      </c>
    </row>
    <row r="15" spans="1:9" ht="90.75" customHeight="1">
      <c r="A15" s="18"/>
      <c r="B15" s="19"/>
      <c r="C15" s="46" t="s">
        <v>90</v>
      </c>
      <c r="D15" s="36">
        <f t="shared" si="2"/>
        <v>20000</v>
      </c>
      <c r="E15" s="21">
        <v>0</v>
      </c>
      <c r="F15" s="55">
        <v>20000</v>
      </c>
      <c r="G15" s="36">
        <f t="shared" si="3"/>
        <v>354000</v>
      </c>
      <c r="H15" s="36">
        <v>0</v>
      </c>
      <c r="I15" s="55">
        <v>354000</v>
      </c>
    </row>
    <row r="16" spans="1:9" ht="15" customHeight="1">
      <c r="A16" s="22" t="s">
        <v>10</v>
      </c>
      <c r="B16" s="23"/>
      <c r="C16" s="24"/>
      <c r="D16" s="21">
        <f aca="true" t="shared" si="4" ref="D16:I16">SUM(D12)</f>
        <v>20000</v>
      </c>
      <c r="E16" s="21">
        <f t="shared" si="4"/>
        <v>0</v>
      </c>
      <c r="F16" s="21">
        <f t="shared" si="4"/>
        <v>20000</v>
      </c>
      <c r="G16" s="21">
        <f t="shared" si="4"/>
        <v>366000</v>
      </c>
      <c r="H16" s="21">
        <f t="shared" si="4"/>
        <v>12000</v>
      </c>
      <c r="I16" s="21">
        <f t="shared" si="4"/>
        <v>354000</v>
      </c>
    </row>
    <row r="17" spans="1:9" ht="18" customHeight="1">
      <c r="A17" s="16">
        <v>600</v>
      </c>
      <c r="B17" s="16">
        <v>60016</v>
      </c>
      <c r="C17" s="16" t="s">
        <v>29</v>
      </c>
      <c r="D17" s="21">
        <f aca="true" t="shared" si="5" ref="D17:I17">SUM(D18+D20)</f>
        <v>0</v>
      </c>
      <c r="E17" s="21">
        <f t="shared" si="5"/>
        <v>0</v>
      </c>
      <c r="F17" s="21">
        <f t="shared" si="5"/>
        <v>0</v>
      </c>
      <c r="G17" s="21">
        <f t="shared" si="5"/>
        <v>2387867</v>
      </c>
      <c r="H17" s="21">
        <f t="shared" si="5"/>
        <v>290000</v>
      </c>
      <c r="I17" s="21">
        <f t="shared" si="5"/>
        <v>2097867</v>
      </c>
    </row>
    <row r="18" spans="1:9" ht="24.75" customHeight="1">
      <c r="A18" s="16"/>
      <c r="B18" s="16"/>
      <c r="C18" s="46" t="s">
        <v>81</v>
      </c>
      <c r="D18" s="21">
        <f aca="true" t="shared" si="6" ref="D18:I18">SUM(D19)</f>
        <v>0</v>
      </c>
      <c r="E18" s="21">
        <f t="shared" si="6"/>
        <v>0</v>
      </c>
      <c r="F18" s="21">
        <f t="shared" si="6"/>
        <v>0</v>
      </c>
      <c r="G18" s="21">
        <f t="shared" si="6"/>
        <v>290000</v>
      </c>
      <c r="H18" s="54">
        <f t="shared" si="6"/>
        <v>290000</v>
      </c>
      <c r="I18" s="21">
        <f t="shared" si="6"/>
        <v>0</v>
      </c>
    </row>
    <row r="19" spans="1:9" ht="156">
      <c r="A19" s="16"/>
      <c r="B19" s="16"/>
      <c r="C19" s="46" t="s">
        <v>126</v>
      </c>
      <c r="D19" s="36">
        <f t="shared" si="2"/>
        <v>0</v>
      </c>
      <c r="E19" s="36">
        <v>0</v>
      </c>
      <c r="F19" s="36">
        <v>0</v>
      </c>
      <c r="G19" s="36">
        <f t="shared" si="3"/>
        <v>290000</v>
      </c>
      <c r="H19" s="55">
        <f>100000+40000+100000+30000+20000</f>
        <v>290000</v>
      </c>
      <c r="I19" s="36">
        <f>SUM(J19+K19)</f>
        <v>0</v>
      </c>
    </row>
    <row r="20" spans="1:9" ht="86.25" customHeight="1">
      <c r="A20" s="16"/>
      <c r="B20" s="16"/>
      <c r="C20" s="46" t="s">
        <v>90</v>
      </c>
      <c r="D20" s="21">
        <f t="shared" si="2"/>
        <v>0</v>
      </c>
      <c r="E20" s="21"/>
      <c r="F20" s="21">
        <v>0</v>
      </c>
      <c r="G20" s="21">
        <f t="shared" si="3"/>
        <v>2097867</v>
      </c>
      <c r="H20" s="21">
        <v>0</v>
      </c>
      <c r="I20" s="54">
        <v>2097867</v>
      </c>
    </row>
    <row r="21" spans="1:9" ht="12.75">
      <c r="A21" s="16"/>
      <c r="B21" s="16">
        <v>60095</v>
      </c>
      <c r="C21" s="16" t="s">
        <v>30</v>
      </c>
      <c r="D21" s="21">
        <f aca="true" t="shared" si="7" ref="D21:I21">SUM(D22+D24)</f>
        <v>0</v>
      </c>
      <c r="E21" s="21">
        <f t="shared" si="7"/>
        <v>0</v>
      </c>
      <c r="F21" s="21">
        <f t="shared" si="7"/>
        <v>0</v>
      </c>
      <c r="G21" s="21">
        <f t="shared" si="7"/>
        <v>448296</v>
      </c>
      <c r="H21" s="21">
        <f t="shared" si="7"/>
        <v>90000</v>
      </c>
      <c r="I21" s="21">
        <f t="shared" si="7"/>
        <v>358296</v>
      </c>
    </row>
    <row r="22" spans="1:9" ht="23.25" customHeight="1">
      <c r="A22" s="16"/>
      <c r="B22" s="16"/>
      <c r="C22" s="46" t="s">
        <v>81</v>
      </c>
      <c r="D22" s="21">
        <f aca="true" t="shared" si="8" ref="D22:I22">SUM(D23)</f>
        <v>0</v>
      </c>
      <c r="E22" s="21">
        <f t="shared" si="8"/>
        <v>0</v>
      </c>
      <c r="F22" s="21">
        <f t="shared" si="8"/>
        <v>0</v>
      </c>
      <c r="G22" s="21">
        <f t="shared" si="8"/>
        <v>90000</v>
      </c>
      <c r="H22" s="21">
        <f t="shared" si="8"/>
        <v>90000</v>
      </c>
      <c r="I22" s="21">
        <f t="shared" si="8"/>
        <v>0</v>
      </c>
    </row>
    <row r="23" spans="1:9" ht="49.5" customHeight="1">
      <c r="A23" s="16"/>
      <c r="B23" s="16"/>
      <c r="C23" s="46" t="s">
        <v>123</v>
      </c>
      <c r="D23" s="21">
        <f t="shared" si="2"/>
        <v>0</v>
      </c>
      <c r="E23" s="21">
        <v>0</v>
      </c>
      <c r="F23" s="21">
        <v>0</v>
      </c>
      <c r="G23" s="21">
        <f t="shared" si="3"/>
        <v>90000</v>
      </c>
      <c r="H23" s="54">
        <v>90000</v>
      </c>
      <c r="I23" s="21">
        <f>SUM(J23+K23)</f>
        <v>0</v>
      </c>
    </row>
    <row r="24" spans="1:9" ht="85.5" customHeight="1">
      <c r="A24" s="16"/>
      <c r="B24" s="16"/>
      <c r="C24" s="46" t="s">
        <v>90</v>
      </c>
      <c r="D24" s="36">
        <f t="shared" si="2"/>
        <v>0</v>
      </c>
      <c r="E24" s="36">
        <v>0</v>
      </c>
      <c r="F24" s="36">
        <v>0</v>
      </c>
      <c r="G24" s="36">
        <f t="shared" si="3"/>
        <v>358296</v>
      </c>
      <c r="H24" s="36">
        <v>0</v>
      </c>
      <c r="I24" s="55">
        <f>218000+140296</f>
        <v>358296</v>
      </c>
    </row>
    <row r="25" spans="1:9" ht="15" customHeight="1">
      <c r="A25" s="60" t="s">
        <v>11</v>
      </c>
      <c r="B25" s="61"/>
      <c r="C25" s="62"/>
      <c r="D25" s="21">
        <f aca="true" t="shared" si="9" ref="D25:I25">SUM(D17+D21)</f>
        <v>0</v>
      </c>
      <c r="E25" s="21">
        <f t="shared" si="9"/>
        <v>0</v>
      </c>
      <c r="F25" s="21">
        <f t="shared" si="9"/>
        <v>0</v>
      </c>
      <c r="G25" s="21">
        <f t="shared" si="9"/>
        <v>2836163</v>
      </c>
      <c r="H25" s="21">
        <f t="shared" si="9"/>
        <v>380000</v>
      </c>
      <c r="I25" s="21">
        <f t="shared" si="9"/>
        <v>2456163</v>
      </c>
    </row>
    <row r="26" spans="1:9" ht="24">
      <c r="A26" s="16">
        <v>750</v>
      </c>
      <c r="B26" s="16">
        <v>75022</v>
      </c>
      <c r="C26" s="29" t="s">
        <v>34</v>
      </c>
      <c r="D26" s="21">
        <f aca="true" t="shared" si="10" ref="D26:I27">SUM(D27)</f>
        <v>0</v>
      </c>
      <c r="E26" s="21">
        <f t="shared" si="10"/>
        <v>0</v>
      </c>
      <c r="F26" s="21">
        <f t="shared" si="10"/>
        <v>0</v>
      </c>
      <c r="G26" s="21">
        <f t="shared" si="10"/>
        <v>14000</v>
      </c>
      <c r="H26" s="21">
        <f t="shared" si="10"/>
        <v>14000</v>
      </c>
      <c r="I26" s="21">
        <f t="shared" si="10"/>
        <v>0</v>
      </c>
    </row>
    <row r="27" spans="1:9" ht="24">
      <c r="A27" s="16"/>
      <c r="B27" s="16"/>
      <c r="C27" s="46" t="s">
        <v>81</v>
      </c>
      <c r="D27" s="21">
        <f t="shared" si="10"/>
        <v>0</v>
      </c>
      <c r="E27" s="21">
        <f t="shared" si="10"/>
        <v>0</v>
      </c>
      <c r="F27" s="21">
        <f t="shared" si="10"/>
        <v>0</v>
      </c>
      <c r="G27" s="21">
        <f t="shared" si="10"/>
        <v>14000</v>
      </c>
      <c r="H27" s="54">
        <f t="shared" si="10"/>
        <v>14000</v>
      </c>
      <c r="I27" s="21">
        <f t="shared" si="10"/>
        <v>0</v>
      </c>
    </row>
    <row r="28" spans="1:9" ht="60">
      <c r="A28" s="16"/>
      <c r="B28" s="16"/>
      <c r="C28" s="46" t="s">
        <v>121</v>
      </c>
      <c r="D28" s="21">
        <f>SUM(E28+F28)</f>
        <v>0</v>
      </c>
      <c r="E28" s="21"/>
      <c r="F28" s="21">
        <f>SUM(F29:F31)</f>
        <v>0</v>
      </c>
      <c r="G28" s="21">
        <f>SUM(H28+I28)</f>
        <v>14000</v>
      </c>
      <c r="H28" s="54">
        <v>14000</v>
      </c>
      <c r="I28" s="21">
        <f>SUM(J28+K28)</f>
        <v>0</v>
      </c>
    </row>
    <row r="29" spans="1:9" ht="24">
      <c r="A29" s="16"/>
      <c r="B29" s="39">
        <v>75023</v>
      </c>
      <c r="C29" s="51" t="s">
        <v>35</v>
      </c>
      <c r="D29" s="21">
        <f aca="true" t="shared" si="11" ref="D29:I29">SUM(D30+D32)</f>
        <v>0</v>
      </c>
      <c r="E29" s="21">
        <f t="shared" si="11"/>
        <v>0</v>
      </c>
      <c r="F29" s="21">
        <f t="shared" si="11"/>
        <v>0</v>
      </c>
      <c r="G29" s="21">
        <f t="shared" si="11"/>
        <v>395000</v>
      </c>
      <c r="H29" s="21">
        <f t="shared" si="11"/>
        <v>45000</v>
      </c>
      <c r="I29" s="21">
        <f t="shared" si="11"/>
        <v>350000</v>
      </c>
    </row>
    <row r="30" spans="1:9" ht="24">
      <c r="A30" s="16"/>
      <c r="B30" s="27"/>
      <c r="C30" s="46" t="s">
        <v>81</v>
      </c>
      <c r="D30" s="21">
        <f aca="true" t="shared" si="12" ref="D30:I30">SUM(D31)</f>
        <v>0</v>
      </c>
      <c r="E30" s="21">
        <f t="shared" si="12"/>
        <v>0</v>
      </c>
      <c r="F30" s="21">
        <f t="shared" si="12"/>
        <v>0</v>
      </c>
      <c r="G30" s="21">
        <f t="shared" si="12"/>
        <v>45000</v>
      </c>
      <c r="H30" s="54">
        <f t="shared" si="12"/>
        <v>45000</v>
      </c>
      <c r="I30" s="21">
        <f t="shared" si="12"/>
        <v>0</v>
      </c>
    </row>
    <row r="31" spans="1:9" ht="120.75" customHeight="1">
      <c r="A31" s="16"/>
      <c r="B31" s="27"/>
      <c r="C31" s="46" t="s">
        <v>129</v>
      </c>
      <c r="D31" s="21">
        <v>0</v>
      </c>
      <c r="E31" s="21">
        <v>0</v>
      </c>
      <c r="F31" s="21">
        <v>0</v>
      </c>
      <c r="G31" s="21">
        <f>SUM(H31+I31)</f>
        <v>45000</v>
      </c>
      <c r="H31" s="54">
        <v>45000</v>
      </c>
      <c r="I31" s="21">
        <f>SUM(J31+K31)</f>
        <v>0</v>
      </c>
    </row>
    <row r="32" spans="1:9" ht="86.25" customHeight="1">
      <c r="A32" s="16"/>
      <c r="B32" s="27"/>
      <c r="C32" s="46" t="s">
        <v>90</v>
      </c>
      <c r="D32" s="21">
        <v>0</v>
      </c>
      <c r="E32" s="21">
        <v>0</v>
      </c>
      <c r="F32" s="21">
        <v>0</v>
      </c>
      <c r="G32" s="21">
        <f>SUM(H32+I32)</f>
        <v>350000</v>
      </c>
      <c r="H32" s="21">
        <v>0</v>
      </c>
      <c r="I32" s="54">
        <v>350000</v>
      </c>
    </row>
    <row r="33" spans="1:9" ht="15.75" customHeight="1">
      <c r="A33" s="60" t="s">
        <v>16</v>
      </c>
      <c r="B33" s="61"/>
      <c r="C33" s="62"/>
      <c r="D33" s="21">
        <f aca="true" t="shared" si="13" ref="D33:I33">SUM(D26+D29)</f>
        <v>0</v>
      </c>
      <c r="E33" s="21">
        <f t="shared" si="13"/>
        <v>0</v>
      </c>
      <c r="F33" s="21">
        <f t="shared" si="13"/>
        <v>0</v>
      </c>
      <c r="G33" s="21">
        <f t="shared" si="13"/>
        <v>409000</v>
      </c>
      <c r="H33" s="21">
        <f t="shared" si="13"/>
        <v>59000</v>
      </c>
      <c r="I33" s="21">
        <f t="shared" si="13"/>
        <v>350000</v>
      </c>
    </row>
    <row r="34" spans="1:9" ht="20.25" customHeight="1">
      <c r="A34" s="12">
        <v>752</v>
      </c>
      <c r="B34" s="39">
        <v>75212</v>
      </c>
      <c r="C34" s="29" t="s">
        <v>110</v>
      </c>
      <c r="D34" s="21">
        <f aca="true" t="shared" si="14" ref="D34:I35">SUM(D35)</f>
        <v>0</v>
      </c>
      <c r="E34" s="21">
        <f t="shared" si="14"/>
        <v>0</v>
      </c>
      <c r="F34" s="21">
        <f t="shared" si="14"/>
        <v>0</v>
      </c>
      <c r="G34" s="21">
        <f t="shared" si="14"/>
        <v>500</v>
      </c>
      <c r="H34" s="21">
        <f t="shared" si="14"/>
        <v>500</v>
      </c>
      <c r="I34" s="21">
        <f t="shared" si="14"/>
        <v>0</v>
      </c>
    </row>
    <row r="35" spans="1:9" ht="24">
      <c r="A35" s="12"/>
      <c r="B35" s="39"/>
      <c r="C35" s="46" t="s">
        <v>81</v>
      </c>
      <c r="D35" s="21">
        <f t="shared" si="14"/>
        <v>0</v>
      </c>
      <c r="E35" s="21">
        <f t="shared" si="14"/>
        <v>0</v>
      </c>
      <c r="F35" s="21">
        <f t="shared" si="14"/>
        <v>0</v>
      </c>
      <c r="G35" s="21">
        <f t="shared" si="14"/>
        <v>500</v>
      </c>
      <c r="H35" s="21">
        <f t="shared" si="14"/>
        <v>500</v>
      </c>
      <c r="I35" s="21">
        <f t="shared" si="14"/>
        <v>0</v>
      </c>
    </row>
    <row r="36" spans="1:9" ht="51.75" customHeight="1">
      <c r="A36" s="12"/>
      <c r="B36" s="39"/>
      <c r="C36" s="46" t="s">
        <v>130</v>
      </c>
      <c r="D36" s="21">
        <f>SUM(E36+F36)</f>
        <v>0</v>
      </c>
      <c r="E36" s="21"/>
      <c r="F36" s="21">
        <v>0</v>
      </c>
      <c r="G36" s="21">
        <f>SUM(H36+I36)</f>
        <v>500</v>
      </c>
      <c r="H36" s="54">
        <v>500</v>
      </c>
      <c r="I36" s="21">
        <f>SUM(J36+K36)</f>
        <v>0</v>
      </c>
    </row>
    <row r="37" spans="1:9" ht="15.75" customHeight="1">
      <c r="A37" s="66" t="s">
        <v>111</v>
      </c>
      <c r="B37" s="67"/>
      <c r="C37" s="68"/>
      <c r="D37" s="21">
        <f aca="true" t="shared" si="15" ref="D37:I37">SUM(D34)</f>
        <v>0</v>
      </c>
      <c r="E37" s="21">
        <f t="shared" si="15"/>
        <v>0</v>
      </c>
      <c r="F37" s="21">
        <f t="shared" si="15"/>
        <v>0</v>
      </c>
      <c r="G37" s="21">
        <f t="shared" si="15"/>
        <v>500</v>
      </c>
      <c r="H37" s="21">
        <f t="shared" si="15"/>
        <v>500</v>
      </c>
      <c r="I37" s="21">
        <f t="shared" si="15"/>
        <v>0</v>
      </c>
    </row>
    <row r="38" spans="1:9" ht="15.75" customHeight="1">
      <c r="A38" s="12">
        <v>801</v>
      </c>
      <c r="B38" s="33">
        <v>80101</v>
      </c>
      <c r="C38" s="29" t="s">
        <v>45</v>
      </c>
      <c r="D38" s="21">
        <f aca="true" t="shared" si="16" ref="D38:I38">SUM(D39)</f>
        <v>0</v>
      </c>
      <c r="E38" s="21">
        <f t="shared" si="16"/>
        <v>0</v>
      </c>
      <c r="F38" s="21">
        <f t="shared" si="16"/>
        <v>0</v>
      </c>
      <c r="G38" s="21">
        <f t="shared" si="16"/>
        <v>53030</v>
      </c>
      <c r="H38" s="21">
        <f t="shared" si="16"/>
        <v>53030</v>
      </c>
      <c r="I38" s="21">
        <f t="shared" si="16"/>
        <v>0</v>
      </c>
    </row>
    <row r="39" spans="1:9" ht="24">
      <c r="A39" s="12"/>
      <c r="B39" s="33"/>
      <c r="C39" s="46" t="s">
        <v>81</v>
      </c>
      <c r="D39" s="21">
        <f aca="true" t="shared" si="17" ref="D39:I39">SUM(D40+D41)</f>
        <v>0</v>
      </c>
      <c r="E39" s="21">
        <f t="shared" si="17"/>
        <v>0</v>
      </c>
      <c r="F39" s="21">
        <f t="shared" si="17"/>
        <v>0</v>
      </c>
      <c r="G39" s="21">
        <f t="shared" si="17"/>
        <v>53030</v>
      </c>
      <c r="H39" s="21">
        <f t="shared" si="17"/>
        <v>53030</v>
      </c>
      <c r="I39" s="21">
        <f t="shared" si="17"/>
        <v>0</v>
      </c>
    </row>
    <row r="40" spans="1:9" ht="45.75" customHeight="1">
      <c r="A40" s="12"/>
      <c r="B40" s="33"/>
      <c r="C40" s="46" t="s">
        <v>112</v>
      </c>
      <c r="D40" s="21">
        <f>SUM(E40+F40)</f>
        <v>0</v>
      </c>
      <c r="E40" s="21"/>
      <c r="F40" s="21">
        <f>SUM(F41:F43)</f>
        <v>0</v>
      </c>
      <c r="G40" s="21">
        <f>SUM(H40+I40)</f>
        <v>43030</v>
      </c>
      <c r="H40" s="54">
        <v>43030</v>
      </c>
      <c r="I40" s="21">
        <f aca="true" t="shared" si="18" ref="I40:I53">SUM(J40+K40)</f>
        <v>0</v>
      </c>
    </row>
    <row r="41" spans="1:9" ht="51.75" customHeight="1">
      <c r="A41" s="12"/>
      <c r="B41" s="33"/>
      <c r="C41" s="46" t="s">
        <v>113</v>
      </c>
      <c r="D41" s="21">
        <f>SUM(E41+F41)</f>
        <v>0</v>
      </c>
      <c r="E41" s="21"/>
      <c r="F41" s="21">
        <f>SUM(F42:F43)</f>
        <v>0</v>
      </c>
      <c r="G41" s="21">
        <f>SUM(H41+I41)</f>
        <v>10000</v>
      </c>
      <c r="H41" s="54">
        <v>10000</v>
      </c>
      <c r="I41" s="21">
        <f t="shared" si="18"/>
        <v>0</v>
      </c>
    </row>
    <row r="42" spans="1:9" ht="24">
      <c r="A42" s="27"/>
      <c r="B42" s="27">
        <v>80103</v>
      </c>
      <c r="C42" s="28" t="s">
        <v>46</v>
      </c>
      <c r="D42" s="21">
        <f aca="true" t="shared" si="19" ref="D42:I42">SUM(D43)</f>
        <v>0</v>
      </c>
      <c r="E42" s="21">
        <f t="shared" si="19"/>
        <v>0</v>
      </c>
      <c r="F42" s="21">
        <f t="shared" si="19"/>
        <v>0</v>
      </c>
      <c r="G42" s="21">
        <f t="shared" si="19"/>
        <v>22320</v>
      </c>
      <c r="H42" s="21">
        <f t="shared" si="19"/>
        <v>22320</v>
      </c>
      <c r="I42" s="21">
        <f t="shared" si="19"/>
        <v>0</v>
      </c>
    </row>
    <row r="43" spans="1:9" ht="24">
      <c r="A43" s="27"/>
      <c r="B43" s="27"/>
      <c r="C43" s="46" t="s">
        <v>81</v>
      </c>
      <c r="D43" s="21">
        <f aca="true" t="shared" si="20" ref="D43:I43">SUM(D44+D45)</f>
        <v>0</v>
      </c>
      <c r="E43" s="21">
        <f t="shared" si="20"/>
        <v>0</v>
      </c>
      <c r="F43" s="21">
        <f t="shared" si="20"/>
        <v>0</v>
      </c>
      <c r="G43" s="21">
        <f t="shared" si="20"/>
        <v>22320</v>
      </c>
      <c r="H43" s="21">
        <f t="shared" si="20"/>
        <v>22320</v>
      </c>
      <c r="I43" s="21">
        <f t="shared" si="20"/>
        <v>0</v>
      </c>
    </row>
    <row r="44" spans="1:9" ht="48">
      <c r="A44" s="27"/>
      <c r="B44" s="27"/>
      <c r="C44" s="46" t="s">
        <v>114</v>
      </c>
      <c r="D44" s="21">
        <f aca="true" t="shared" si="21" ref="D44:D59">SUM(E44+F44)</f>
        <v>0</v>
      </c>
      <c r="E44" s="21"/>
      <c r="F44" s="21">
        <f>SUM(F45:F48)</f>
        <v>0</v>
      </c>
      <c r="G44" s="21">
        <f aca="true" t="shared" si="22" ref="G44:G59">SUM(H44+I44)</f>
        <v>8000</v>
      </c>
      <c r="H44" s="54">
        <v>8000</v>
      </c>
      <c r="I44" s="21">
        <f t="shared" si="18"/>
        <v>0</v>
      </c>
    </row>
    <row r="45" spans="1:9" ht="39" customHeight="1">
      <c r="A45" s="27"/>
      <c r="B45" s="27"/>
      <c r="C45" s="46" t="s">
        <v>115</v>
      </c>
      <c r="D45" s="21">
        <f t="shared" si="21"/>
        <v>0</v>
      </c>
      <c r="E45" s="21"/>
      <c r="F45" s="21">
        <f>SUM(F46:F49)</f>
        <v>0</v>
      </c>
      <c r="G45" s="21">
        <f t="shared" si="22"/>
        <v>14320</v>
      </c>
      <c r="H45" s="54">
        <v>14320</v>
      </c>
      <c r="I45" s="21">
        <f t="shared" si="18"/>
        <v>0</v>
      </c>
    </row>
    <row r="46" spans="1:9" ht="24">
      <c r="A46" s="27"/>
      <c r="B46" s="27">
        <v>80104</v>
      </c>
      <c r="C46" s="28" t="s">
        <v>84</v>
      </c>
      <c r="D46" s="21">
        <f aca="true" t="shared" si="23" ref="D46:I46">SUM(D47)</f>
        <v>767370</v>
      </c>
      <c r="E46" s="21">
        <f t="shared" si="23"/>
        <v>767370</v>
      </c>
      <c r="F46" s="21">
        <f t="shared" si="23"/>
        <v>0</v>
      </c>
      <c r="G46" s="21">
        <f t="shared" si="23"/>
        <v>92880</v>
      </c>
      <c r="H46" s="21">
        <f t="shared" si="23"/>
        <v>92880</v>
      </c>
      <c r="I46" s="21">
        <f t="shared" si="23"/>
        <v>0</v>
      </c>
    </row>
    <row r="47" spans="1:9" ht="24">
      <c r="A47" s="16"/>
      <c r="B47" s="33"/>
      <c r="C47" s="46" t="s">
        <v>81</v>
      </c>
      <c r="D47" s="21">
        <f aca="true" t="shared" si="24" ref="D47:I47">SUM(D48+D49+D50)</f>
        <v>767370</v>
      </c>
      <c r="E47" s="21">
        <f t="shared" si="24"/>
        <v>767370</v>
      </c>
      <c r="F47" s="21">
        <f t="shared" si="24"/>
        <v>0</v>
      </c>
      <c r="G47" s="21">
        <f t="shared" si="24"/>
        <v>92880</v>
      </c>
      <c r="H47" s="21">
        <f t="shared" si="24"/>
        <v>92880</v>
      </c>
      <c r="I47" s="21">
        <f t="shared" si="24"/>
        <v>0</v>
      </c>
    </row>
    <row r="48" spans="1:9" ht="48">
      <c r="A48" s="16"/>
      <c r="B48" s="33"/>
      <c r="C48" s="46" t="s">
        <v>116</v>
      </c>
      <c r="D48" s="21">
        <f t="shared" si="21"/>
        <v>0</v>
      </c>
      <c r="E48" s="21"/>
      <c r="F48" s="21">
        <f>SUM(F49:F52)</f>
        <v>0</v>
      </c>
      <c r="G48" s="21">
        <f t="shared" si="22"/>
        <v>15300</v>
      </c>
      <c r="H48" s="54">
        <v>15300</v>
      </c>
      <c r="I48" s="21">
        <f t="shared" si="18"/>
        <v>0</v>
      </c>
    </row>
    <row r="49" spans="1:9" ht="36">
      <c r="A49" s="16"/>
      <c r="B49" s="33"/>
      <c r="C49" s="46" t="s">
        <v>117</v>
      </c>
      <c r="D49" s="21">
        <f t="shared" si="21"/>
        <v>0</v>
      </c>
      <c r="E49" s="21"/>
      <c r="F49" s="21">
        <f>SUM(F50:F53)</f>
        <v>0</v>
      </c>
      <c r="G49" s="21">
        <f t="shared" si="22"/>
        <v>3280</v>
      </c>
      <c r="H49" s="54">
        <v>3280</v>
      </c>
      <c r="I49" s="21">
        <f t="shared" si="18"/>
        <v>0</v>
      </c>
    </row>
    <row r="50" spans="1:9" ht="218.25" customHeight="1">
      <c r="A50" s="16"/>
      <c r="B50" s="33"/>
      <c r="C50" s="46" t="s">
        <v>131</v>
      </c>
      <c r="D50" s="36">
        <f t="shared" si="21"/>
        <v>767370</v>
      </c>
      <c r="E50" s="55">
        <v>767370</v>
      </c>
      <c r="F50" s="21">
        <f>SUM(F51:F53)</f>
        <v>0</v>
      </c>
      <c r="G50" s="21">
        <f t="shared" si="22"/>
        <v>74300</v>
      </c>
      <c r="H50" s="54">
        <v>74300</v>
      </c>
      <c r="I50" s="21">
        <f t="shared" si="18"/>
        <v>0</v>
      </c>
    </row>
    <row r="51" spans="1:9" ht="17.25" customHeight="1">
      <c r="A51" s="16"/>
      <c r="B51" s="16">
        <v>80110</v>
      </c>
      <c r="C51" s="29" t="s">
        <v>47</v>
      </c>
      <c r="D51" s="21">
        <f aca="true" t="shared" si="25" ref="D51:I52">SUM(D52)</f>
        <v>0</v>
      </c>
      <c r="E51" s="21">
        <f t="shared" si="25"/>
        <v>0</v>
      </c>
      <c r="F51" s="21">
        <f t="shared" si="25"/>
        <v>0</v>
      </c>
      <c r="G51" s="21">
        <f t="shared" si="25"/>
        <v>16010</v>
      </c>
      <c r="H51" s="21">
        <f t="shared" si="25"/>
        <v>16010</v>
      </c>
      <c r="I51" s="21">
        <f t="shared" si="25"/>
        <v>0</v>
      </c>
    </row>
    <row r="52" spans="1:9" ht="24">
      <c r="A52" s="16"/>
      <c r="B52" s="16"/>
      <c r="C52" s="46" t="s">
        <v>81</v>
      </c>
      <c r="D52" s="21">
        <f t="shared" si="25"/>
        <v>0</v>
      </c>
      <c r="E52" s="21">
        <f t="shared" si="25"/>
        <v>0</v>
      </c>
      <c r="F52" s="21">
        <f t="shared" si="25"/>
        <v>0</v>
      </c>
      <c r="G52" s="21">
        <f t="shared" si="25"/>
        <v>16010</v>
      </c>
      <c r="H52" s="21">
        <f t="shared" si="25"/>
        <v>16010</v>
      </c>
      <c r="I52" s="21">
        <f t="shared" si="25"/>
        <v>0</v>
      </c>
    </row>
    <row r="53" spans="1:9" ht="48.75" customHeight="1">
      <c r="A53" s="16"/>
      <c r="B53" s="16"/>
      <c r="C53" s="46" t="s">
        <v>112</v>
      </c>
      <c r="D53" s="21">
        <f t="shared" si="21"/>
        <v>0</v>
      </c>
      <c r="E53" s="21">
        <v>0</v>
      </c>
      <c r="F53" s="21">
        <f>SUM(F54:F55)</f>
        <v>0</v>
      </c>
      <c r="G53" s="21">
        <f t="shared" si="22"/>
        <v>16010</v>
      </c>
      <c r="H53" s="54">
        <v>16010</v>
      </c>
      <c r="I53" s="21">
        <f t="shared" si="18"/>
        <v>0</v>
      </c>
    </row>
    <row r="54" spans="1:9" ht="24">
      <c r="A54" s="16"/>
      <c r="B54" s="16">
        <v>80106</v>
      </c>
      <c r="C54" s="29" t="s">
        <v>118</v>
      </c>
      <c r="D54" s="21">
        <f aca="true" t="shared" si="26" ref="D54:I55">SUM(D55)</f>
        <v>0</v>
      </c>
      <c r="E54" s="21">
        <f t="shared" si="26"/>
        <v>0</v>
      </c>
      <c r="F54" s="21">
        <f t="shared" si="26"/>
        <v>0</v>
      </c>
      <c r="G54" s="21">
        <f t="shared" si="26"/>
        <v>536910</v>
      </c>
      <c r="H54" s="21">
        <f t="shared" si="26"/>
        <v>536910</v>
      </c>
      <c r="I54" s="21">
        <f t="shared" si="26"/>
        <v>0</v>
      </c>
    </row>
    <row r="55" spans="1:9" ht="24">
      <c r="A55" s="16"/>
      <c r="B55" s="16"/>
      <c r="C55" s="46" t="s">
        <v>81</v>
      </c>
      <c r="D55" s="21">
        <f t="shared" si="26"/>
        <v>0</v>
      </c>
      <c r="E55" s="21">
        <f t="shared" si="26"/>
        <v>0</v>
      </c>
      <c r="F55" s="21">
        <f t="shared" si="26"/>
        <v>0</v>
      </c>
      <c r="G55" s="21">
        <f t="shared" si="26"/>
        <v>536910</v>
      </c>
      <c r="H55" s="21">
        <f t="shared" si="26"/>
        <v>536910</v>
      </c>
      <c r="I55" s="21">
        <f t="shared" si="26"/>
        <v>0</v>
      </c>
    </row>
    <row r="56" spans="1:9" ht="134.25" customHeight="1">
      <c r="A56" s="16"/>
      <c r="B56" s="16"/>
      <c r="C56" s="46" t="s">
        <v>132</v>
      </c>
      <c r="D56" s="36">
        <f t="shared" si="21"/>
        <v>0</v>
      </c>
      <c r="E56" s="36">
        <v>0</v>
      </c>
      <c r="F56" s="36">
        <v>0</v>
      </c>
      <c r="G56" s="36">
        <f t="shared" si="22"/>
        <v>536910</v>
      </c>
      <c r="H56" s="55">
        <v>536910</v>
      </c>
      <c r="I56" s="36">
        <f>SUM(J56+K56)</f>
        <v>0</v>
      </c>
    </row>
    <row r="57" spans="1:9" ht="12.75">
      <c r="A57" s="16"/>
      <c r="B57" s="33">
        <v>80120</v>
      </c>
      <c r="C57" s="29" t="s">
        <v>50</v>
      </c>
      <c r="D57" s="21">
        <f aca="true" t="shared" si="27" ref="D57:I58">SUM(D58)</f>
        <v>0</v>
      </c>
      <c r="E57" s="21">
        <f t="shared" si="27"/>
        <v>0</v>
      </c>
      <c r="F57" s="21">
        <f t="shared" si="27"/>
        <v>0</v>
      </c>
      <c r="G57" s="21">
        <f t="shared" si="27"/>
        <v>5320</v>
      </c>
      <c r="H57" s="21">
        <f t="shared" si="27"/>
        <v>5320</v>
      </c>
      <c r="I57" s="21">
        <f t="shared" si="27"/>
        <v>0</v>
      </c>
    </row>
    <row r="58" spans="1:9" ht="24">
      <c r="A58" s="16"/>
      <c r="B58" s="33"/>
      <c r="C58" s="46" t="s">
        <v>81</v>
      </c>
      <c r="D58" s="21">
        <f t="shared" si="27"/>
        <v>0</v>
      </c>
      <c r="E58" s="21">
        <f t="shared" si="27"/>
        <v>0</v>
      </c>
      <c r="F58" s="21">
        <f t="shared" si="27"/>
        <v>0</v>
      </c>
      <c r="G58" s="21">
        <f t="shared" si="27"/>
        <v>5320</v>
      </c>
      <c r="H58" s="21">
        <f t="shared" si="27"/>
        <v>5320</v>
      </c>
      <c r="I58" s="21">
        <f t="shared" si="27"/>
        <v>0</v>
      </c>
    </row>
    <row r="59" spans="1:9" ht="48">
      <c r="A59" s="16"/>
      <c r="B59" s="33"/>
      <c r="C59" s="46" t="s">
        <v>112</v>
      </c>
      <c r="D59" s="21">
        <f t="shared" si="21"/>
        <v>0</v>
      </c>
      <c r="E59" s="21"/>
      <c r="F59" s="21">
        <f>SUM(F60:F61)</f>
        <v>0</v>
      </c>
      <c r="G59" s="21">
        <f t="shared" si="22"/>
        <v>5320</v>
      </c>
      <c r="H59" s="54">
        <v>5320</v>
      </c>
      <c r="I59" s="21">
        <f>SUM(J59+K59)</f>
        <v>0</v>
      </c>
    </row>
    <row r="60" spans="1:9" ht="24">
      <c r="A60" s="16"/>
      <c r="B60" s="16">
        <v>80146</v>
      </c>
      <c r="C60" s="29" t="s">
        <v>70</v>
      </c>
      <c r="D60" s="21">
        <f aca="true" t="shared" si="28" ref="D60:I61">SUM(D61)</f>
        <v>3280</v>
      </c>
      <c r="E60" s="21">
        <f t="shared" si="28"/>
        <v>3280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</row>
    <row r="61" spans="1:9" ht="24">
      <c r="A61" s="16"/>
      <c r="B61" s="16"/>
      <c r="C61" s="46" t="s">
        <v>81</v>
      </c>
      <c r="D61" s="21">
        <f t="shared" si="28"/>
        <v>3280</v>
      </c>
      <c r="E61" s="21">
        <f t="shared" si="28"/>
        <v>3280</v>
      </c>
      <c r="F61" s="21">
        <f t="shared" si="28"/>
        <v>0</v>
      </c>
      <c r="G61" s="21">
        <f t="shared" si="28"/>
        <v>0</v>
      </c>
      <c r="H61" s="21">
        <f t="shared" si="28"/>
        <v>0</v>
      </c>
      <c r="I61" s="21">
        <f t="shared" si="28"/>
        <v>0</v>
      </c>
    </row>
    <row r="62" spans="1:9" ht="48">
      <c r="A62" s="16"/>
      <c r="B62" s="16"/>
      <c r="C62" s="46" t="s">
        <v>120</v>
      </c>
      <c r="D62" s="21">
        <f>SUM(E62+F62)</f>
        <v>3280</v>
      </c>
      <c r="E62" s="54">
        <v>3280</v>
      </c>
      <c r="F62" s="21">
        <f>SUM(F63:F65)</f>
        <v>0</v>
      </c>
      <c r="G62" s="21">
        <f>SUM(H62+I62)</f>
        <v>0</v>
      </c>
      <c r="H62" s="21">
        <f>SUM(I62+J62)</f>
        <v>0</v>
      </c>
      <c r="I62" s="21">
        <f>SUM(J62+K62)</f>
        <v>0</v>
      </c>
    </row>
    <row r="63" spans="1:9" ht="12.75">
      <c r="A63" s="16"/>
      <c r="B63" s="16">
        <v>80148</v>
      </c>
      <c r="C63" s="37" t="s">
        <v>51</v>
      </c>
      <c r="D63" s="21">
        <f aca="true" t="shared" si="29" ref="D63:I64">SUM(D64)</f>
        <v>0</v>
      </c>
      <c r="E63" s="21">
        <f t="shared" si="29"/>
        <v>0</v>
      </c>
      <c r="F63" s="21">
        <f t="shared" si="29"/>
        <v>0</v>
      </c>
      <c r="G63" s="21">
        <f t="shared" si="29"/>
        <v>4350</v>
      </c>
      <c r="H63" s="21">
        <f t="shared" si="29"/>
        <v>4350</v>
      </c>
      <c r="I63" s="21">
        <f t="shared" si="29"/>
        <v>0</v>
      </c>
    </row>
    <row r="64" spans="1:9" ht="24">
      <c r="A64" s="16"/>
      <c r="B64" s="16"/>
      <c r="C64" s="46" t="s">
        <v>81</v>
      </c>
      <c r="D64" s="21">
        <f t="shared" si="29"/>
        <v>0</v>
      </c>
      <c r="E64" s="21">
        <f t="shared" si="29"/>
        <v>0</v>
      </c>
      <c r="F64" s="21">
        <f t="shared" si="29"/>
        <v>0</v>
      </c>
      <c r="G64" s="21">
        <f t="shared" si="29"/>
        <v>4350</v>
      </c>
      <c r="H64" s="21">
        <f t="shared" si="29"/>
        <v>4350</v>
      </c>
      <c r="I64" s="21">
        <f t="shared" si="29"/>
        <v>0</v>
      </c>
    </row>
    <row r="65" spans="1:9" ht="48">
      <c r="A65" s="16"/>
      <c r="B65" s="16"/>
      <c r="C65" s="46" t="s">
        <v>119</v>
      </c>
      <c r="D65" s="21">
        <f>SUM(E65+F65)</f>
        <v>0</v>
      </c>
      <c r="E65" s="21"/>
      <c r="F65" s="21">
        <f>SUM(F66:F66)</f>
        <v>0</v>
      </c>
      <c r="G65" s="21">
        <f>SUM(H65+I65)</f>
        <v>4350</v>
      </c>
      <c r="H65" s="54">
        <v>4350</v>
      </c>
      <c r="I65" s="21">
        <f>SUM(J65+K65)</f>
        <v>0</v>
      </c>
    </row>
    <row r="66" spans="1:9" ht="12.75">
      <c r="A66" s="60" t="s">
        <v>19</v>
      </c>
      <c r="B66" s="61"/>
      <c r="C66" s="62"/>
      <c r="D66" s="21">
        <f>SUM(D38+D42+D46+D51+D54+D57+D60+D63)</f>
        <v>770650</v>
      </c>
      <c r="E66" s="21">
        <f>SUM(E38+E42+E46+E51+E54+E57+E60+E63)</f>
        <v>770650</v>
      </c>
      <c r="F66" s="21">
        <v>0</v>
      </c>
      <c r="G66" s="21">
        <f>SUM(G38+G42+G46+G51+G54+G57+G60+G63)</f>
        <v>730820</v>
      </c>
      <c r="H66" s="21">
        <f>SUM(H38+H42+H46+H51+H54+H57+H60+H63)</f>
        <v>730820</v>
      </c>
      <c r="I66" s="21">
        <f>SUM(I38+I42+I46+I51+I54+I57+I60+I63)</f>
        <v>0</v>
      </c>
    </row>
    <row r="67" spans="1:9" ht="12.75">
      <c r="A67" s="39">
        <v>852</v>
      </c>
      <c r="B67" s="39">
        <v>85219</v>
      </c>
      <c r="C67" s="29" t="s">
        <v>58</v>
      </c>
      <c r="D67" s="21">
        <f aca="true" t="shared" si="30" ref="D67:I68">SUM(D68)</f>
        <v>6000</v>
      </c>
      <c r="E67" s="21">
        <f t="shared" si="30"/>
        <v>6000</v>
      </c>
      <c r="F67" s="21">
        <f t="shared" si="30"/>
        <v>0</v>
      </c>
      <c r="G67" s="21">
        <f t="shared" si="30"/>
        <v>6000</v>
      </c>
      <c r="H67" s="21">
        <f t="shared" si="30"/>
        <v>6000</v>
      </c>
      <c r="I67" s="21">
        <f t="shared" si="30"/>
        <v>0</v>
      </c>
    </row>
    <row r="68" spans="1:9" ht="24">
      <c r="A68" s="16"/>
      <c r="B68" s="27"/>
      <c r="C68" s="46" t="s">
        <v>81</v>
      </c>
      <c r="D68" s="21">
        <f t="shared" si="30"/>
        <v>6000</v>
      </c>
      <c r="E68" s="21">
        <f t="shared" si="30"/>
        <v>6000</v>
      </c>
      <c r="F68" s="21">
        <f t="shared" si="30"/>
        <v>0</v>
      </c>
      <c r="G68" s="21">
        <f t="shared" si="30"/>
        <v>6000</v>
      </c>
      <c r="H68" s="21">
        <f t="shared" si="30"/>
        <v>6000</v>
      </c>
      <c r="I68" s="21">
        <f t="shared" si="30"/>
        <v>0</v>
      </c>
    </row>
    <row r="69" spans="1:9" ht="47.25" customHeight="1">
      <c r="A69" s="16"/>
      <c r="B69" s="27"/>
      <c r="C69" s="46" t="s">
        <v>133</v>
      </c>
      <c r="D69" s="21">
        <f>SUM(E69+F69)</f>
        <v>6000</v>
      </c>
      <c r="E69" s="54">
        <v>6000</v>
      </c>
      <c r="F69" s="21">
        <v>0</v>
      </c>
      <c r="G69" s="21">
        <f>SUM(H69+I69)</f>
        <v>6000</v>
      </c>
      <c r="H69" s="54">
        <v>6000</v>
      </c>
      <c r="I69" s="21">
        <f aca="true" t="shared" si="31" ref="I69:I77">SUM(J69+K69)</f>
        <v>0</v>
      </c>
    </row>
    <row r="70" spans="1:9" ht="18" customHeight="1">
      <c r="A70" s="60" t="s">
        <v>21</v>
      </c>
      <c r="B70" s="61"/>
      <c r="C70" s="62"/>
      <c r="D70" s="21">
        <f aca="true" t="shared" si="32" ref="D70:I70">SUM(D67)</f>
        <v>6000</v>
      </c>
      <c r="E70" s="21">
        <f t="shared" si="32"/>
        <v>6000</v>
      </c>
      <c r="F70" s="21">
        <f t="shared" si="32"/>
        <v>0</v>
      </c>
      <c r="G70" s="21">
        <f t="shared" si="32"/>
        <v>6000</v>
      </c>
      <c r="H70" s="21">
        <f t="shared" si="32"/>
        <v>6000</v>
      </c>
      <c r="I70" s="21">
        <f t="shared" si="32"/>
        <v>0</v>
      </c>
    </row>
    <row r="71" spans="1:9" ht="12.75">
      <c r="A71" s="39">
        <v>854</v>
      </c>
      <c r="B71" s="39">
        <v>85401</v>
      </c>
      <c r="C71" s="29" t="s">
        <v>79</v>
      </c>
      <c r="D71" s="21">
        <f aca="true" t="shared" si="33" ref="D71:I71">SUM(D72)</f>
        <v>0</v>
      </c>
      <c r="E71" s="21">
        <f t="shared" si="33"/>
        <v>0</v>
      </c>
      <c r="F71" s="21">
        <f t="shared" si="33"/>
        <v>0</v>
      </c>
      <c r="G71" s="21">
        <f t="shared" si="33"/>
        <v>39830</v>
      </c>
      <c r="H71" s="21">
        <f t="shared" si="33"/>
        <v>39830</v>
      </c>
      <c r="I71" s="21">
        <f t="shared" si="33"/>
        <v>0</v>
      </c>
    </row>
    <row r="72" spans="1:9" ht="24">
      <c r="A72" s="39"/>
      <c r="B72" s="39"/>
      <c r="C72" s="46" t="s">
        <v>81</v>
      </c>
      <c r="D72" s="21">
        <f aca="true" t="shared" si="34" ref="D72:I72">SUM(D73:D74)</f>
        <v>0</v>
      </c>
      <c r="E72" s="21">
        <f t="shared" si="34"/>
        <v>0</v>
      </c>
      <c r="F72" s="21">
        <f t="shared" si="34"/>
        <v>0</v>
      </c>
      <c r="G72" s="21">
        <f t="shared" si="34"/>
        <v>39830</v>
      </c>
      <c r="H72" s="21">
        <f t="shared" si="34"/>
        <v>39830</v>
      </c>
      <c r="I72" s="21">
        <f t="shared" si="34"/>
        <v>0</v>
      </c>
    </row>
    <row r="73" spans="1:9" ht="48">
      <c r="A73" s="39"/>
      <c r="B73" s="39"/>
      <c r="C73" s="46" t="s">
        <v>134</v>
      </c>
      <c r="D73" s="21">
        <f>SUM(E73+F73)</f>
        <v>0</v>
      </c>
      <c r="E73" s="21"/>
      <c r="F73" s="21">
        <v>0</v>
      </c>
      <c r="G73" s="21">
        <f>SUM(H73+I73)</f>
        <v>36330</v>
      </c>
      <c r="H73" s="54">
        <v>36330</v>
      </c>
      <c r="I73" s="21">
        <f t="shared" si="31"/>
        <v>0</v>
      </c>
    </row>
    <row r="74" spans="1:9" ht="48">
      <c r="A74" s="39"/>
      <c r="B74" s="39"/>
      <c r="C74" s="46" t="s">
        <v>135</v>
      </c>
      <c r="D74" s="21">
        <f>SUM(E74+F74)</f>
        <v>0</v>
      </c>
      <c r="E74" s="21"/>
      <c r="F74" s="21">
        <v>0</v>
      </c>
      <c r="G74" s="21">
        <f>SUM(H74+I74)</f>
        <v>3500</v>
      </c>
      <c r="H74" s="54">
        <v>3500</v>
      </c>
      <c r="I74" s="21">
        <f t="shared" si="31"/>
        <v>0</v>
      </c>
    </row>
    <row r="75" spans="1:9" ht="12.75">
      <c r="A75" s="16"/>
      <c r="B75" s="16">
        <v>85415</v>
      </c>
      <c r="C75" s="16" t="s">
        <v>60</v>
      </c>
      <c r="D75" s="21">
        <f aca="true" t="shared" si="35" ref="D75:I76">SUM(D76)</f>
        <v>0</v>
      </c>
      <c r="E75" s="21">
        <f t="shared" si="35"/>
        <v>0</v>
      </c>
      <c r="F75" s="21">
        <f t="shared" si="35"/>
        <v>0</v>
      </c>
      <c r="G75" s="21">
        <f t="shared" si="35"/>
        <v>4142</v>
      </c>
      <c r="H75" s="21">
        <f t="shared" si="35"/>
        <v>4142</v>
      </c>
      <c r="I75" s="21">
        <f t="shared" si="35"/>
        <v>0</v>
      </c>
    </row>
    <row r="76" spans="1:9" ht="24">
      <c r="A76" s="16"/>
      <c r="B76" s="16"/>
      <c r="C76" s="46" t="s">
        <v>81</v>
      </c>
      <c r="D76" s="21">
        <f t="shared" si="35"/>
        <v>0</v>
      </c>
      <c r="E76" s="21">
        <f t="shared" si="35"/>
        <v>0</v>
      </c>
      <c r="F76" s="21">
        <f t="shared" si="35"/>
        <v>0</v>
      </c>
      <c r="G76" s="21">
        <f t="shared" si="35"/>
        <v>4142</v>
      </c>
      <c r="H76" s="21">
        <f t="shared" si="35"/>
        <v>4142</v>
      </c>
      <c r="I76" s="21">
        <f t="shared" si="35"/>
        <v>0</v>
      </c>
    </row>
    <row r="77" spans="1:9" ht="60" customHeight="1">
      <c r="A77" s="16"/>
      <c r="B77" s="16"/>
      <c r="C77" s="46" t="s">
        <v>109</v>
      </c>
      <c r="D77" s="21">
        <f>SUM(E77+F77)</f>
        <v>0</v>
      </c>
      <c r="E77" s="21"/>
      <c r="F77" s="21">
        <v>0</v>
      </c>
      <c r="G77" s="21">
        <f>SUM(H77+I77)</f>
        <v>4142</v>
      </c>
      <c r="H77" s="54">
        <v>4142</v>
      </c>
      <c r="I77" s="21">
        <f t="shared" si="31"/>
        <v>0</v>
      </c>
    </row>
    <row r="78" spans="1:9" ht="15" customHeight="1">
      <c r="A78" s="60" t="s">
        <v>22</v>
      </c>
      <c r="B78" s="61"/>
      <c r="C78" s="62"/>
      <c r="D78" s="21">
        <f aca="true" t="shared" si="36" ref="D78:I78">SUM(D71+D75)</f>
        <v>0</v>
      </c>
      <c r="E78" s="21">
        <f t="shared" si="36"/>
        <v>0</v>
      </c>
      <c r="F78" s="21">
        <f t="shared" si="36"/>
        <v>0</v>
      </c>
      <c r="G78" s="21">
        <f t="shared" si="36"/>
        <v>43972</v>
      </c>
      <c r="H78" s="21">
        <f t="shared" si="36"/>
        <v>43972</v>
      </c>
      <c r="I78" s="21">
        <f t="shared" si="36"/>
        <v>0</v>
      </c>
    </row>
    <row r="79" spans="1:9" ht="12.75">
      <c r="A79" s="16">
        <v>900</v>
      </c>
      <c r="B79" s="16">
        <v>90015</v>
      </c>
      <c r="C79" s="16" t="s">
        <v>64</v>
      </c>
      <c r="D79" s="21">
        <f aca="true" t="shared" si="37" ref="D79:I79">SUM(D80)</f>
        <v>0</v>
      </c>
      <c r="E79" s="21">
        <f t="shared" si="37"/>
        <v>0</v>
      </c>
      <c r="F79" s="21">
        <f t="shared" si="37"/>
        <v>0</v>
      </c>
      <c r="G79" s="21">
        <f t="shared" si="37"/>
        <v>200000</v>
      </c>
      <c r="H79" s="21">
        <f t="shared" si="37"/>
        <v>0</v>
      </c>
      <c r="I79" s="21">
        <f t="shared" si="37"/>
        <v>200000</v>
      </c>
    </row>
    <row r="80" spans="1:9" ht="84">
      <c r="A80" s="16"/>
      <c r="B80" s="16"/>
      <c r="C80" s="46" t="s">
        <v>90</v>
      </c>
      <c r="D80" s="21">
        <f aca="true" t="shared" si="38" ref="D80:D94">SUM(E80+F80)</f>
        <v>0</v>
      </c>
      <c r="E80" s="21"/>
      <c r="F80" s="21">
        <v>0</v>
      </c>
      <c r="G80" s="21">
        <f aca="true" t="shared" si="39" ref="G80:G94">SUM(H80+I80)</f>
        <v>200000</v>
      </c>
      <c r="H80" s="21">
        <v>0</v>
      </c>
      <c r="I80" s="54">
        <v>200000</v>
      </c>
    </row>
    <row r="81" spans="1:9" ht="12.75">
      <c r="A81" s="16"/>
      <c r="B81" s="27">
        <v>90095</v>
      </c>
      <c r="C81" s="28" t="s">
        <v>37</v>
      </c>
      <c r="D81" s="21">
        <f aca="true" t="shared" si="40" ref="D81:I82">SUM(D82)</f>
        <v>0</v>
      </c>
      <c r="E81" s="21">
        <f t="shared" si="40"/>
        <v>0</v>
      </c>
      <c r="F81" s="21">
        <f t="shared" si="40"/>
        <v>0</v>
      </c>
      <c r="G81" s="21">
        <f t="shared" si="40"/>
        <v>46000</v>
      </c>
      <c r="H81" s="21">
        <f t="shared" si="40"/>
        <v>46000</v>
      </c>
      <c r="I81" s="21">
        <f t="shared" si="40"/>
        <v>0</v>
      </c>
    </row>
    <row r="82" spans="1:9" ht="24">
      <c r="A82" s="16"/>
      <c r="B82" s="27"/>
      <c r="C82" s="46" t="s">
        <v>81</v>
      </c>
      <c r="D82" s="21">
        <f t="shared" si="40"/>
        <v>0</v>
      </c>
      <c r="E82" s="21">
        <f t="shared" si="40"/>
        <v>0</v>
      </c>
      <c r="F82" s="21">
        <f t="shared" si="40"/>
        <v>0</v>
      </c>
      <c r="G82" s="21">
        <f t="shared" si="40"/>
        <v>46000</v>
      </c>
      <c r="H82" s="21">
        <f t="shared" si="40"/>
        <v>46000</v>
      </c>
      <c r="I82" s="21">
        <f t="shared" si="40"/>
        <v>0</v>
      </c>
    </row>
    <row r="83" spans="1:9" ht="72">
      <c r="A83" s="16"/>
      <c r="B83" s="27"/>
      <c r="C83" s="46" t="s">
        <v>124</v>
      </c>
      <c r="D83" s="21">
        <f t="shared" si="38"/>
        <v>0</v>
      </c>
      <c r="E83" s="21"/>
      <c r="F83" s="21">
        <v>0</v>
      </c>
      <c r="G83" s="21">
        <f t="shared" si="39"/>
        <v>46000</v>
      </c>
      <c r="H83" s="54">
        <f>31000+15000</f>
        <v>46000</v>
      </c>
      <c r="I83" s="21">
        <f aca="true" t="shared" si="41" ref="I83:I89">SUM(J83+K83)</f>
        <v>0</v>
      </c>
    </row>
    <row r="84" spans="1:9" ht="12.75">
      <c r="A84" s="60" t="s">
        <v>23</v>
      </c>
      <c r="B84" s="61"/>
      <c r="C84" s="62"/>
      <c r="D84" s="21">
        <f aca="true" t="shared" si="42" ref="D84:I84">SUM(D79+D81)</f>
        <v>0</v>
      </c>
      <c r="E84" s="21">
        <f t="shared" si="42"/>
        <v>0</v>
      </c>
      <c r="F84" s="21">
        <f t="shared" si="42"/>
        <v>0</v>
      </c>
      <c r="G84" s="21">
        <f t="shared" si="42"/>
        <v>246000</v>
      </c>
      <c r="H84" s="21">
        <f t="shared" si="42"/>
        <v>46000</v>
      </c>
      <c r="I84" s="21">
        <f t="shared" si="42"/>
        <v>200000</v>
      </c>
    </row>
    <row r="85" spans="1:9" ht="24">
      <c r="A85" s="27">
        <v>921</v>
      </c>
      <c r="B85" s="27">
        <v>92109</v>
      </c>
      <c r="C85" s="29" t="s">
        <v>65</v>
      </c>
      <c r="D85" s="21">
        <f aca="true" t="shared" si="43" ref="D85:I85">SUM(D86)</f>
        <v>36119</v>
      </c>
      <c r="E85" s="21">
        <f t="shared" si="43"/>
        <v>36119</v>
      </c>
      <c r="F85" s="21">
        <f t="shared" si="43"/>
        <v>0</v>
      </c>
      <c r="G85" s="21">
        <f t="shared" si="43"/>
        <v>56119</v>
      </c>
      <c r="H85" s="21">
        <f t="shared" si="43"/>
        <v>56119</v>
      </c>
      <c r="I85" s="21">
        <f t="shared" si="43"/>
        <v>0</v>
      </c>
    </row>
    <row r="86" spans="1:9" ht="24">
      <c r="A86" s="27"/>
      <c r="B86" s="27"/>
      <c r="C86" s="46" t="s">
        <v>81</v>
      </c>
      <c r="D86" s="21">
        <f aca="true" t="shared" si="44" ref="D86:I86">SUM(D87:D89)</f>
        <v>36119</v>
      </c>
      <c r="E86" s="21">
        <f t="shared" si="44"/>
        <v>36119</v>
      </c>
      <c r="F86" s="21">
        <f t="shared" si="44"/>
        <v>0</v>
      </c>
      <c r="G86" s="21">
        <f t="shared" si="44"/>
        <v>56119</v>
      </c>
      <c r="H86" s="21">
        <f t="shared" si="44"/>
        <v>56119</v>
      </c>
      <c r="I86" s="21">
        <f t="shared" si="44"/>
        <v>0</v>
      </c>
    </row>
    <row r="87" spans="1:9" ht="103.5" customHeight="1">
      <c r="A87" s="27"/>
      <c r="B87" s="27"/>
      <c r="C87" s="46" t="s">
        <v>136</v>
      </c>
      <c r="D87" s="21">
        <f t="shared" si="38"/>
        <v>5500</v>
      </c>
      <c r="E87" s="54">
        <v>5500</v>
      </c>
      <c r="F87" s="21">
        <v>0</v>
      </c>
      <c r="G87" s="21">
        <f t="shared" si="39"/>
        <v>3619</v>
      </c>
      <c r="H87" s="54">
        <v>3619</v>
      </c>
      <c r="I87" s="21">
        <f t="shared" si="41"/>
        <v>0</v>
      </c>
    </row>
    <row r="88" spans="1:9" ht="250.5" customHeight="1">
      <c r="A88" s="27"/>
      <c r="B88" s="27"/>
      <c r="C88" s="46" t="s">
        <v>137</v>
      </c>
      <c r="D88" s="36">
        <f t="shared" si="38"/>
        <v>30619</v>
      </c>
      <c r="E88" s="55">
        <v>30619</v>
      </c>
      <c r="F88" s="21">
        <v>0</v>
      </c>
      <c r="G88" s="21">
        <f t="shared" si="39"/>
        <v>30500</v>
      </c>
      <c r="H88" s="54">
        <v>30500</v>
      </c>
      <c r="I88" s="21">
        <f t="shared" si="41"/>
        <v>0</v>
      </c>
    </row>
    <row r="89" spans="1:9" ht="60">
      <c r="A89" s="27"/>
      <c r="B89" s="27"/>
      <c r="C89" s="46" t="s">
        <v>138</v>
      </c>
      <c r="D89" s="21">
        <f t="shared" si="38"/>
        <v>0</v>
      </c>
      <c r="E89" s="21"/>
      <c r="F89" s="21">
        <v>0</v>
      </c>
      <c r="G89" s="21">
        <f t="shared" si="39"/>
        <v>22000</v>
      </c>
      <c r="H89" s="54">
        <v>22000</v>
      </c>
      <c r="I89" s="21">
        <f t="shared" si="41"/>
        <v>0</v>
      </c>
    </row>
    <row r="90" spans="1:9" ht="18" customHeight="1">
      <c r="A90" s="60" t="s">
        <v>24</v>
      </c>
      <c r="B90" s="61"/>
      <c r="C90" s="62"/>
      <c r="D90" s="21">
        <f aca="true" t="shared" si="45" ref="D90:I90">SUM(D85)</f>
        <v>36119</v>
      </c>
      <c r="E90" s="21">
        <f t="shared" si="45"/>
        <v>36119</v>
      </c>
      <c r="F90" s="21">
        <f t="shared" si="45"/>
        <v>0</v>
      </c>
      <c r="G90" s="21">
        <f t="shared" si="45"/>
        <v>56119</v>
      </c>
      <c r="H90" s="21">
        <f t="shared" si="45"/>
        <v>56119</v>
      </c>
      <c r="I90" s="21">
        <f t="shared" si="45"/>
        <v>0</v>
      </c>
    </row>
    <row r="91" spans="1:9" ht="12.75">
      <c r="A91" s="16">
        <v>926</v>
      </c>
      <c r="B91" s="16">
        <v>92601</v>
      </c>
      <c r="C91" s="16" t="s">
        <v>67</v>
      </c>
      <c r="D91" s="21">
        <v>0</v>
      </c>
      <c r="E91" s="21">
        <f>SUM(E92+E94)</f>
        <v>0</v>
      </c>
      <c r="F91" s="21">
        <f>SUM(F92+F94)</f>
        <v>0</v>
      </c>
      <c r="G91" s="21">
        <f>SUM(G92+G94)</f>
        <v>215000</v>
      </c>
      <c r="H91" s="21">
        <f>SUM(H92+H94)</f>
        <v>15000</v>
      </c>
      <c r="I91" s="21">
        <f>SUM(I92+I94)</f>
        <v>200000</v>
      </c>
    </row>
    <row r="92" spans="1:9" ht="24">
      <c r="A92" s="16"/>
      <c r="B92" s="16"/>
      <c r="C92" s="46" t="s">
        <v>81</v>
      </c>
      <c r="D92" s="21">
        <v>0</v>
      </c>
      <c r="E92" s="21">
        <f>SUM(E93)</f>
        <v>0</v>
      </c>
      <c r="F92" s="21">
        <f>SUM(F93)</f>
        <v>0</v>
      </c>
      <c r="G92" s="21">
        <f>SUM(G93)</f>
        <v>15000</v>
      </c>
      <c r="H92" s="21">
        <f>SUM(H93)</f>
        <v>15000</v>
      </c>
      <c r="I92" s="21">
        <f>SUM(I93)</f>
        <v>0</v>
      </c>
    </row>
    <row r="93" spans="1:9" ht="36">
      <c r="A93" s="16"/>
      <c r="B93" s="16"/>
      <c r="C93" s="46" t="s">
        <v>125</v>
      </c>
      <c r="D93" s="21">
        <f t="shared" si="38"/>
        <v>0</v>
      </c>
      <c r="E93" s="21"/>
      <c r="F93" s="21">
        <f>SUM(F94:F97)</f>
        <v>0</v>
      </c>
      <c r="G93" s="21">
        <f t="shared" si="39"/>
        <v>15000</v>
      </c>
      <c r="H93" s="54">
        <v>15000</v>
      </c>
      <c r="I93" s="21">
        <f>SUM(J93+K93)</f>
        <v>0</v>
      </c>
    </row>
    <row r="94" spans="1:9" ht="84">
      <c r="A94" s="16"/>
      <c r="B94" s="16"/>
      <c r="C94" s="46" t="s">
        <v>90</v>
      </c>
      <c r="D94" s="21">
        <f t="shared" si="38"/>
        <v>0</v>
      </c>
      <c r="E94" s="21"/>
      <c r="F94" s="21">
        <f>SUM(F95:F98)</f>
        <v>0</v>
      </c>
      <c r="G94" s="21">
        <f t="shared" si="39"/>
        <v>200000</v>
      </c>
      <c r="H94" s="21">
        <v>0</v>
      </c>
      <c r="I94" s="21">
        <v>200000</v>
      </c>
    </row>
    <row r="95" spans="1:9" ht="24">
      <c r="A95" s="16"/>
      <c r="B95" s="39">
        <v>92605</v>
      </c>
      <c r="C95" s="51" t="s">
        <v>74</v>
      </c>
      <c r="D95" s="21">
        <f aca="true" t="shared" si="46" ref="D95:I95">SUM(D96+D99)</f>
        <v>9875</v>
      </c>
      <c r="E95" s="21">
        <f t="shared" si="46"/>
        <v>9875</v>
      </c>
      <c r="F95" s="21">
        <f t="shared" si="46"/>
        <v>0</v>
      </c>
      <c r="G95" s="21">
        <f t="shared" si="46"/>
        <v>4527692</v>
      </c>
      <c r="H95" s="21">
        <f t="shared" si="46"/>
        <v>9875</v>
      </c>
      <c r="I95" s="21">
        <f t="shared" si="46"/>
        <v>4517817</v>
      </c>
    </row>
    <row r="96" spans="1:9" ht="24">
      <c r="A96" s="16"/>
      <c r="B96" s="27"/>
      <c r="C96" s="46" t="s">
        <v>81</v>
      </c>
      <c r="D96" s="21">
        <f>SUM(D97:D98)</f>
        <v>9875</v>
      </c>
      <c r="E96" s="21">
        <f>SUM(E97:E98)</f>
        <v>9875</v>
      </c>
      <c r="F96" s="21">
        <v>0</v>
      </c>
      <c r="G96" s="21">
        <f>SUM(G97:G98)</f>
        <v>9875</v>
      </c>
      <c r="H96" s="21">
        <f>SUM(H97:H98)</f>
        <v>9875</v>
      </c>
      <c r="I96" s="21">
        <f>SUM(I97:I98)</f>
        <v>0</v>
      </c>
    </row>
    <row r="97" spans="1:9" ht="51" customHeight="1">
      <c r="A97" s="16"/>
      <c r="B97" s="27"/>
      <c r="C97" s="46" t="s">
        <v>139</v>
      </c>
      <c r="D97" s="21">
        <f>SUM(E97+F97)</f>
        <v>0</v>
      </c>
      <c r="E97" s="21">
        <v>0</v>
      </c>
      <c r="F97" s="21">
        <v>0</v>
      </c>
      <c r="G97" s="21">
        <f>SUM(H97+I97)</f>
        <v>8875</v>
      </c>
      <c r="H97" s="54">
        <v>8875</v>
      </c>
      <c r="I97" s="21">
        <f>SUM(J97+K97)</f>
        <v>0</v>
      </c>
    </row>
    <row r="98" spans="1:9" ht="60.75" customHeight="1">
      <c r="A98" s="16"/>
      <c r="B98" s="27"/>
      <c r="C98" s="46" t="s">
        <v>140</v>
      </c>
      <c r="D98" s="21">
        <f>SUM(E98+F98)</f>
        <v>9875</v>
      </c>
      <c r="E98" s="54">
        <v>9875</v>
      </c>
      <c r="F98" s="21">
        <v>0</v>
      </c>
      <c r="G98" s="21">
        <f>SUM(H98+I98)</f>
        <v>1000</v>
      </c>
      <c r="H98" s="54">
        <v>1000</v>
      </c>
      <c r="I98" s="21">
        <f>SUM(J98+K98)</f>
        <v>0</v>
      </c>
    </row>
    <row r="99" spans="1:9" ht="84">
      <c r="A99" s="16"/>
      <c r="B99" s="27"/>
      <c r="C99" s="46" t="s">
        <v>90</v>
      </c>
      <c r="D99" s="21">
        <f>SUM(E99+F99)</f>
        <v>0</v>
      </c>
      <c r="E99" s="21">
        <v>0</v>
      </c>
      <c r="F99" s="21">
        <v>0</v>
      </c>
      <c r="G99" s="21">
        <f>SUM(H99+I99)</f>
        <v>4517817</v>
      </c>
      <c r="H99" s="21">
        <v>0</v>
      </c>
      <c r="I99" s="21">
        <v>4517817</v>
      </c>
    </row>
    <row r="100" spans="1:9" ht="12.75">
      <c r="A100" s="60" t="s">
        <v>25</v>
      </c>
      <c r="B100" s="61"/>
      <c r="C100" s="62"/>
      <c r="D100" s="21">
        <f>SUM(D91+D95)</f>
        <v>9875</v>
      </c>
      <c r="E100" s="21">
        <f>SUM(E91+E95)</f>
        <v>9875</v>
      </c>
      <c r="F100" s="21">
        <v>0</v>
      </c>
      <c r="G100" s="21">
        <f>SUM(G91+G95)</f>
        <v>4742692</v>
      </c>
      <c r="H100" s="21">
        <f>SUM(H91+H95)</f>
        <v>24875</v>
      </c>
      <c r="I100" s="21">
        <f>SUM(I91+I95)</f>
        <v>4717817</v>
      </c>
    </row>
    <row r="101" spans="1:9" ht="12.75">
      <c r="A101" s="63" t="s">
        <v>26</v>
      </c>
      <c r="B101" s="64"/>
      <c r="C101" s="65"/>
      <c r="D101" s="21">
        <f>SUM(D16+D25+D33+D66+D70+D78+D84+D90+D100)</f>
        <v>842644</v>
      </c>
      <c r="E101" s="21">
        <f>SUM(E16+E25+E33+E37+E66+E70+E78+E84+E90+E100)</f>
        <v>822644</v>
      </c>
      <c r="F101" s="21">
        <f>SUM(F16+F25+F33+F37+F66+F70+F78+F84+F90+F100)</f>
        <v>20000</v>
      </c>
      <c r="G101" s="21">
        <f>SUM(G16+G25+G33+G37+G66+G70+G78+G84+G90+G100)</f>
        <v>9437266</v>
      </c>
      <c r="H101" s="21">
        <f>SUM(H16+H25+H33+H37+H66+H70+H78+H84+H90+H100)</f>
        <v>1359286</v>
      </c>
      <c r="I101" s="21">
        <f>SUM(I16+I25+I33+I37+I66+I70+I78+I84+I90+I100)</f>
        <v>8077980</v>
      </c>
    </row>
    <row r="104" spans="1:3" s="57" customFormat="1" ht="12.75">
      <c r="A104" s="56" t="s">
        <v>127</v>
      </c>
      <c r="B104" s="56"/>
      <c r="C104" s="56"/>
    </row>
  </sheetData>
  <mergeCells count="18">
    <mergeCell ref="A7:I7"/>
    <mergeCell ref="A9:A10"/>
    <mergeCell ref="B9:B10"/>
    <mergeCell ref="C9:C10"/>
    <mergeCell ref="D9:D10"/>
    <mergeCell ref="E9:F9"/>
    <mergeCell ref="G9:G10"/>
    <mergeCell ref="H9:I9"/>
    <mergeCell ref="A66:C66"/>
    <mergeCell ref="A33:C33"/>
    <mergeCell ref="A37:C37"/>
    <mergeCell ref="A25:C25"/>
    <mergeCell ref="A100:C100"/>
    <mergeCell ref="A101:C101"/>
    <mergeCell ref="A70:C70"/>
    <mergeCell ref="A78:C78"/>
    <mergeCell ref="A84:C84"/>
    <mergeCell ref="A90:C9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2" t="s">
        <v>3</v>
      </c>
      <c r="B7" s="82"/>
      <c r="C7" s="83"/>
      <c r="D7" s="83"/>
      <c r="E7" s="83"/>
      <c r="F7" s="83"/>
      <c r="G7" s="8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1" t="s">
        <v>6</v>
      </c>
      <c r="B9" s="71" t="s">
        <v>102</v>
      </c>
      <c r="C9" s="58" t="s">
        <v>5</v>
      </c>
      <c r="D9" s="73" t="s">
        <v>7</v>
      </c>
      <c r="E9" s="53"/>
      <c r="F9" s="63" t="s">
        <v>8</v>
      </c>
      <c r="G9" s="78"/>
    </row>
    <row r="10" spans="1:7" ht="21" customHeight="1">
      <c r="A10" s="72"/>
      <c r="B10" s="72"/>
      <c r="C10" s="59"/>
      <c r="D10" s="74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0" t="s">
        <v>27</v>
      </c>
      <c r="B43" s="61"/>
      <c r="C43" s="6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0" t="s">
        <v>11</v>
      </c>
      <c r="B74" s="61"/>
      <c r="C74" s="6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0" t="s">
        <v>12</v>
      </c>
      <c r="B95" s="61"/>
      <c r="C95" s="6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0" t="s">
        <v>15</v>
      </c>
      <c r="B106" s="61"/>
      <c r="C106" s="6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0" t="s">
        <v>16</v>
      </c>
      <c r="B157" s="61"/>
      <c r="C157" s="6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66" t="s">
        <v>14</v>
      </c>
      <c r="B168" s="67"/>
      <c r="C168" s="6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0" t="s">
        <v>17</v>
      </c>
      <c r="B240" s="61"/>
      <c r="C240" s="6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0" t="s">
        <v>18</v>
      </c>
      <c r="B261" s="61"/>
      <c r="C261" s="6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0" t="s">
        <v>19</v>
      </c>
      <c r="B352" s="61"/>
      <c r="C352" s="6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0" t="s">
        <v>2</v>
      </c>
      <c r="B363" s="61"/>
      <c r="C363" s="8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0" t="s">
        <v>20</v>
      </c>
      <c r="B384" s="61"/>
      <c r="C384" s="6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0" t="s">
        <v>21</v>
      </c>
      <c r="B465" s="61"/>
      <c r="C465" s="6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0" t="s">
        <v>22</v>
      </c>
      <c r="B496" s="61"/>
      <c r="C496" s="6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0" t="s">
        <v>23</v>
      </c>
      <c r="B547" s="61"/>
      <c r="C547" s="6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0" t="s">
        <v>24</v>
      </c>
      <c r="B578" s="61"/>
      <c r="C578" s="6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0" t="s">
        <v>25</v>
      </c>
      <c r="B599" s="61"/>
      <c r="C599" s="6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3" t="s">
        <v>26</v>
      </c>
      <c r="B600" s="64"/>
      <c r="C600" s="65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9" t="s">
        <v>99</v>
      </c>
      <c r="B602" s="90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6" t="s">
        <v>94</v>
      </c>
      <c r="B603" s="87"/>
      <c r="C603" s="8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6" t="s">
        <v>95</v>
      </c>
      <c r="B604" s="87"/>
      <c r="C604" s="8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3" t="s">
        <v>96</v>
      </c>
      <c r="B605" s="96"/>
      <c r="C605" s="97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91"/>
      <c r="C606" s="9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3" t="s">
        <v>98</v>
      </c>
      <c r="B607" s="94"/>
      <c r="C607" s="9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91"/>
      <c r="C608" s="9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2010-05-12T10:23:44Z</cp:lastPrinted>
  <dcterms:created xsi:type="dcterms:W3CDTF">2001-08-02T07:18:30Z</dcterms:created>
  <dcterms:modified xsi:type="dcterms:W3CDTF">2010-05-17T09:18:16Z</dcterms:modified>
  <cp:category/>
  <cp:version/>
  <cp:contentType/>
  <cp:contentStatus/>
</cp:coreProperties>
</file>