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  <sheet name="Arkusz3" sheetId="2" r:id="rId2"/>
  </sheets>
  <definedNames>
    <definedName name="SSLink_0">#REF!</definedName>
  </definedNames>
  <calcPr fullCalcOnLoad="1"/>
</workbook>
</file>

<file path=xl/sharedStrings.xml><?xml version="1.0" encoding="utf-8"?>
<sst xmlns="http://schemas.openxmlformats.org/spreadsheetml/2006/main" count="233" uniqueCount="92">
  <si>
    <t>Lp.</t>
  </si>
  <si>
    <t>Dział</t>
  </si>
  <si>
    <t>Plan</t>
  </si>
  <si>
    <t>Rozdział</t>
  </si>
  <si>
    <t>010</t>
  </si>
  <si>
    <t>01010</t>
  </si>
  <si>
    <t>Razem:</t>
  </si>
  <si>
    <t>Gmina Michałowice</t>
  </si>
  <si>
    <t>Łącznie</t>
  </si>
  <si>
    <t>Nazwa zadania inwestycyjnego              i okres realizacji (w latach)</t>
  </si>
  <si>
    <t>Planowane wydatki w  zł</t>
  </si>
  <si>
    <r>
      <t xml:space="preserve">Program inwestycyjny </t>
    </r>
    <r>
      <rPr>
        <b/>
        <sz val="10"/>
        <rFont val="Times New Roman CE"/>
        <family val="0"/>
      </rPr>
      <t xml:space="preserve">: Budowa Kanalizacji Sanitarnej w Gminie Michałowice </t>
    </r>
  </si>
  <si>
    <t xml:space="preserve">Program inwestycyjny : Budowa Ośrodków Sportu i Rekreacji  w Gminie Michałowice </t>
  </si>
  <si>
    <r>
      <t xml:space="preserve">Program inwestycyjny : </t>
    </r>
    <r>
      <rPr>
        <b/>
        <sz val="10"/>
        <rFont val="Times New Roman CE"/>
        <family val="0"/>
      </rPr>
      <t xml:space="preserve">Budowa Sieci Wodociągowej  w Gminie Michałowice </t>
    </r>
  </si>
  <si>
    <r>
      <t xml:space="preserve">Program inwestycyjny : </t>
    </r>
    <r>
      <rPr>
        <b/>
        <sz val="10"/>
        <rFont val="Times New Roman CE"/>
        <family val="0"/>
      </rPr>
      <t xml:space="preserve">Budowa Dróg  w Gminie Michałowice </t>
    </r>
  </si>
  <si>
    <r>
      <t xml:space="preserve">Program inwestycyjny : </t>
    </r>
    <r>
      <rPr>
        <b/>
        <sz val="10"/>
        <rFont val="Times New Roman CE"/>
        <family val="0"/>
      </rPr>
      <t>Budowa Budynków Użyteczności Publicznej  w Gminie Michałowice</t>
    </r>
    <r>
      <rPr>
        <b/>
        <sz val="9"/>
        <rFont val="Times New Roman CE"/>
        <family val="0"/>
      </rPr>
      <t xml:space="preserve"> </t>
    </r>
  </si>
  <si>
    <r>
      <t xml:space="preserve">Program inwestycyjny : </t>
    </r>
    <r>
      <rPr>
        <b/>
        <sz val="10"/>
        <rFont val="Times New Roman CE"/>
        <family val="0"/>
      </rPr>
      <t xml:space="preserve">Budowa Budynków Użyteczności Publicznej  w Gminie Michałowice </t>
    </r>
  </si>
  <si>
    <r>
      <t>Program inwestycyjny :</t>
    </r>
    <r>
      <rPr>
        <b/>
        <sz val="10"/>
        <rFont val="Times New Roman CE"/>
        <family val="0"/>
      </rPr>
      <t xml:space="preserve"> Oświetlenie Terenów Publicznych w Gminie Michałowice </t>
    </r>
  </si>
  <si>
    <t>Budowa kanalizacji sanitarnej w ul. Tęczowej w Komorowie Wsi. (w latach 2010-2011)</t>
  </si>
  <si>
    <t>Budowa kanalizacji sanitarnej w ul. Jałowcowej w Opaczy Małej  (w latach 2010-2011)</t>
  </si>
  <si>
    <t>Opracowanie koncepcji kanalizacji, wykonanie ekspertyz, badań i modernizacja sieci gazowych (w latach 2010-2013)</t>
  </si>
  <si>
    <t>Budowa sieci wodociągowej w ul. Spacerowej i Radosnej w Michałowicach (w latach 2010-2011)</t>
  </si>
  <si>
    <t>Budowa SUW Michałowice -Reguły oraz budowa sieci  wodociągowej w ul. Kolejowej Michałowice (w latach 2010-2013)</t>
  </si>
  <si>
    <t>Budowa sieci wodociągowej w ul. Jałowcowej w Opaczy Małej (w latach 2010-2012)</t>
  </si>
  <si>
    <t>Budowa sieci wodociągowej w ul. Mokrej, Willowej i Sosnowej w Opaczy Kol.(w latach 2010-2012)</t>
  </si>
  <si>
    <t>Budowa sieci wodociągowej w ul. Granicznej i Torfowej w Regułach (w latach 2010-2013)</t>
  </si>
  <si>
    <t>Modernizacja SUW Komorów (w latach 2010-2013)</t>
  </si>
  <si>
    <t>Przebudowa ul. Akacjowej w Opaczy Kol.(w latach 2010-2011)</t>
  </si>
  <si>
    <t>Przebudowa ul. Makowej, Studziennej, Jasnej, Mokrej, Grabowej, Ewy, Malinowej, Willowej w Opaczy Kol.(w latach 2010-2013)</t>
  </si>
  <si>
    <t>Przebudowa ul. Parkowej, Sportowej, Klonowej, 3 Maja, Kościuszki, Mickiewicza, Partyzantów, Wojska Polskiego, Rumuńskiej, Żytniej, Ks. Popiełuszki, Raszyńskiej, Lotniczej, Kwiatowej w M-cach (w latach 2010-2013)</t>
  </si>
  <si>
    <t>Przebudowa ul.: Kasztanowej, Poniatowskiego w M-cach Wsi, Wesołej, 11 Listopada, Cichej, Regulskiej, Kolejowej, Topolowej w M-cach. (w latach 2010-2013)</t>
  </si>
  <si>
    <t>Budowa ciągu pieszo-rowerowego Reguły-Pęcice ul. Powstańców Warszawy (w latach 2010-2013)</t>
  </si>
  <si>
    <t>Przebudowa ul. Środkowej w Opaczy Kol. (w latach 2010-2013)</t>
  </si>
  <si>
    <t>Przebudowa ul. Bodycha w Regułach i Opaczy Kol. (w latach 2010-2013)</t>
  </si>
  <si>
    <t>Przebudowa ul. Konopnickiej w Pęcicach Małych (w latach 2010-2011)</t>
  </si>
  <si>
    <t>Przebudowa ul. Kamień Polny, Przepiórki, Ks. Woźniaka, Leśnej, Brzozowej w Pęcicach Małych (w latach 2010-2013)</t>
  </si>
  <si>
    <t>Przebudowa ciągu drogowego złożonego z ul. Ireny i Podhalańskiej w Komorowe (w latach 2010-2011)</t>
  </si>
  <si>
    <t>Budowa Alei Jana Pawła II w Komorowie (w latach 2010-2013)</t>
  </si>
  <si>
    <t>Przebudowa ul. Polnej, Bugaj, Turystycznej, Słonecznej  w Komorowie Wsi (w latach 2010-2013)</t>
  </si>
  <si>
    <t>Przebudowa ul. Głównej w Komorowie Wsi (w latach 2010-2013)</t>
  </si>
  <si>
    <t>Przebudowa ul. Rodzinnej w Sokołowie (w latach 2010-2013)</t>
  </si>
  <si>
    <t>Przebudowa ul. Jaśminowej, Różanej, Tulipanów, Granicznej i Słonecznej w Nowej Wsi. (w latach 2010-2013)</t>
  </si>
  <si>
    <t>Budowa systemu ścieżek rowerowych (w latach 2010-2013)</t>
  </si>
  <si>
    <t>Budowa odwodnienia w Michałowicach Wsi (w latach 2010-2013)</t>
  </si>
  <si>
    <t>Przebudowa rowu U-1 odwadniającego wraz z budową zbiornika retencyjnego w dolinie rzeki Raszynki (w latach 2010-2013)</t>
  </si>
  <si>
    <t>Odwodnienie na terenie Gminy (dok. proj. i wyk) (w latach 2010-2013)</t>
  </si>
  <si>
    <t>Budowa budynków socjalnych (w latach 2010-2013)</t>
  </si>
  <si>
    <t>Zakupy mienia komunalnego (w latach 2010-2013)</t>
  </si>
  <si>
    <t>Zakupy inwestycyjne Urzędu Gminy (zakup oprogramowania, sprzętu biurowego). (w latach 2010-2013)</t>
  </si>
  <si>
    <t>Budowa budynku Urzędu Gminy wraz z infrastrukturą techniczną (koncepcja, dok proj i wyk) (w latach 2010-2012)</t>
  </si>
  <si>
    <t>Rozbudowa Szkoły w Nowej Wsi (w latach 2010-2013)</t>
  </si>
  <si>
    <t>Budowa zespołu szkolno-przeszkolnego w Regułach (w latach 2010-2013)</t>
  </si>
  <si>
    <t>Budowa gminnego przedszkola w Granicy (w latach 2010-2013)</t>
  </si>
  <si>
    <t>Modernizacja budynku przedszkola w Michałowicach (w latach 2010-2013)</t>
  </si>
  <si>
    <t>Budowa Domu Spokojnej Starości (w latach 2010-2013)</t>
  </si>
  <si>
    <t>Modernizacja oświetlenia ulicznego na terenie gminy (dok. i wyk.) (w latach 2010-2013)</t>
  </si>
  <si>
    <t>Budowa i adaptacja budynku przy ul. Wiejskiej na potrzeby mieszkańców Komorowa Wsi i Komorowa (w latach 2010-2013)</t>
  </si>
  <si>
    <t>Budowa świetlicy wiejskiej w Opaczy Kol. wraz z zagospodarowaniem terenu przyległego (w latach 2010-2011)</t>
  </si>
  <si>
    <t>Budowa boisk w Pęcicach Małych (w latach 2010-2013)</t>
  </si>
  <si>
    <t>Budowa lodowiska w Komorowe (w latach 2010-2013)</t>
  </si>
  <si>
    <r>
      <t>Program inwestycyjny :</t>
    </r>
    <r>
      <rPr>
        <b/>
        <sz val="10"/>
        <rFont val="Times New Roman CE"/>
        <family val="0"/>
      </rPr>
      <t xml:space="preserve"> Budowa Urządzeń Odwadniających i Małej Retencji w Gminie Michałowice </t>
    </r>
  </si>
  <si>
    <t>Jednostka organizacyjna realizująca program lub koordynująca wykonanie programu</t>
  </si>
  <si>
    <t>Budowa kanalizacji sanitarnej w ul. Sosnowej, Badylarskiej, Środkowej, Górnej, Bez Nazwy (od ul. Środkowej do Al.. Jerozolimskich) w Opaczy Kol. (w latach 2010-2013)</t>
  </si>
  <si>
    <t>Budowa przykanalików sanitarnych i odcinków sieci kanalizacyjnej w ulicach gdzie kanalizacja sanitarna została wybudowana w latach ubiegłych, w tym ul. Leśna w Pęcicach Małych.(w latach 2010-2013)</t>
  </si>
  <si>
    <t>Budowa kanalizacji sanitarnej w ul. Wandy, Sportowej w Nowej Wsi (w latach 2010-2011)</t>
  </si>
  <si>
    <t>Budowa sieci wodociągowej w ul. Tęczowej, Kaliszany i Starego Dębu w Komorowie Wsi (w latach 2010-2011)</t>
  </si>
  <si>
    <t>Sieć wodociągowa na terenie Gminy (obsługa geodezyjna, opracowanie dok. proj., w tym do budynków "Pęcice Ogród") (w latach 2010-2013)</t>
  </si>
  <si>
    <t>Przebudowa ul. Orzeszkowej, Daniłowskiego, Baczyńskiego i Działkowej w Regułach (w latach 2010-2013)</t>
  </si>
  <si>
    <t>Przebudowa ul.  Kurpińskiego, Sobieskiego, Zamojskiego, Chopina, Wiejskiej, Kotońskiego, Moniuszki, Poniatowskiego, Kraszewskiego i Mazurskiej w Komorowie  (w latach 2010-2013)</t>
  </si>
  <si>
    <t>Przebudowa ul. Warszawskiej (strona północna i południowa), Poprzecznej i Piaskowej w Granicy (w latach 2010-2012)</t>
  </si>
  <si>
    <t>Modernizacja budynku przedszkola wraz z modernizacją placu zabaw w Nowej Wsi (w latach 2010-2013)</t>
  </si>
  <si>
    <t>Budowa sieci wodociągowej w ul. Podleśnej, Kochanowskiego, Skośnej, Nałkowskiej, Osieckiej, Jedliny w Granicy (w latach 2010-2013)</t>
  </si>
  <si>
    <t>Zmiany w załączniku inwestycyjnym na rok 2010</t>
  </si>
  <si>
    <t>zmniejszenie</t>
  </si>
  <si>
    <t>zwiąkszenie</t>
  </si>
  <si>
    <t>Plan po zmianach</t>
  </si>
  <si>
    <t>Rady Gminy Michałowice</t>
  </si>
  <si>
    <t>do Uchwały Nr     /    /2010</t>
  </si>
  <si>
    <t xml:space="preserve">z dnia               2010r. </t>
  </si>
  <si>
    <t>Załącznik Nr 4</t>
  </si>
  <si>
    <t>Uzasadnienie:</t>
  </si>
  <si>
    <t>Dokonać zmian w limitach wydatków inwestycyjnych na lata 2010 - 2013 stanowiącym załącznik nr 1 do Uchwały Budżetowej na rok 2010 Gminy Michałowice Nr XXXV/262/2009 z dnia 21 grudnia 2009 r. w sposób następujący:</t>
  </si>
  <si>
    <t>zwiększenie</t>
  </si>
  <si>
    <t>Nr poz. z zał. do Uchwały Budżetowej na 2010 rok</t>
  </si>
  <si>
    <t>w poz 6 do 26 i od 35 do 48 proponuje się zwiększenie środków finansowych w celu przyśpieszenia  realizacji zadań, ponadto w poz. 26, 27 i 37 proponuje się zwrot środków finansowych z wydatków niewygasajacych</t>
  </si>
  <si>
    <t>Plan 2010 r</t>
  </si>
  <si>
    <t>Plan po zmianach 2010 r</t>
  </si>
  <si>
    <t xml:space="preserve">w poz. 45  Modernizacja budynku przedszkola wraz z modernizacją placu zabaw w Nowej Wsi </t>
  </si>
  <si>
    <t>proponuje zię zwiekszyć planowane nakłady w roku 2011 o kwotę 200 000,00 zł</t>
  </si>
  <si>
    <t>plan po zmianach 520 000,00 zł</t>
  </si>
  <si>
    <t>Łączne nakłady  plan po zmianach 805 000,00 zł</t>
  </si>
  <si>
    <t>Powyższa zmiana warunkuje rozstrzygnięcie postępowania przetargowego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</si>
</sst>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41">
    <xf numFmtId="6" fontId="0" fillId="0" borderId="0" xfId="0" applyAlignment="1">
      <alignment/>
    </xf>
    <xf numFmtId="6" fontId="9" fillId="0" borderId="0" xfId="0" applyFont="1" applyAlignment="1">
      <alignment/>
    </xf>
    <xf numFmtId="6" fontId="10" fillId="0" borderId="0" xfId="0" applyFont="1" applyAlignment="1">
      <alignment horizontal="center"/>
    </xf>
    <xf numFmtId="6" fontId="10" fillId="0" borderId="0" xfId="0" applyFont="1" applyAlignment="1">
      <alignment/>
    </xf>
    <xf numFmtId="6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6" fontId="9" fillId="0" borderId="1" xfId="0" applyFont="1" applyBorder="1" applyAlignment="1">
      <alignment horizontal="justify" vertical="top" wrapText="1"/>
    </xf>
    <xf numFmtId="168" fontId="10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6" fontId="9" fillId="0" borderId="1" xfId="0" applyFont="1" applyBorder="1" applyAlignment="1">
      <alignment horizontal="center" vertical="center"/>
    </xf>
    <xf numFmtId="6" fontId="9" fillId="2" borderId="1" xfId="0" applyFont="1" applyFill="1" applyBorder="1" applyAlignment="1">
      <alignment horizontal="justify" vertical="top" wrapText="1"/>
    </xf>
    <xf numFmtId="6" fontId="9" fillId="0" borderId="1" xfId="0" applyFont="1" applyFill="1" applyBorder="1" applyAlignment="1">
      <alignment horizontal="justify" vertical="top" wrapText="1"/>
    </xf>
    <xf numFmtId="6" fontId="9" fillId="0" borderId="1" xfId="0" applyFont="1" applyBorder="1" applyAlignment="1">
      <alignment/>
    </xf>
    <xf numFmtId="168" fontId="11" fillId="0" borderId="1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6" fontId="9" fillId="0" borderId="1" xfId="0" applyFont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6" fontId="7" fillId="0" borderId="0" xfId="0" applyFont="1" applyAlignment="1">
      <alignment/>
    </xf>
    <xf numFmtId="6" fontId="12" fillId="0" borderId="0" xfId="0" applyFont="1" applyAlignment="1">
      <alignment/>
    </xf>
    <xf numFmtId="0" fontId="11" fillId="0" borderId="0" xfId="0" applyNumberFormat="1" applyFont="1" applyBorder="1" applyAlignment="1">
      <alignment horizontal="right"/>
    </xf>
    <xf numFmtId="168" fontId="11" fillId="0" borderId="0" xfId="0" applyNumberFormat="1" applyFont="1" applyBorder="1" applyAlignment="1">
      <alignment/>
    </xf>
    <xf numFmtId="6" fontId="9" fillId="0" borderId="0" xfId="0" applyFont="1" applyBorder="1" applyAlignment="1">
      <alignment/>
    </xf>
    <xf numFmtId="6" fontId="0" fillId="0" borderId="0" xfId="0" applyAlignment="1">
      <alignment wrapText="1"/>
    </xf>
    <xf numFmtId="6" fontId="10" fillId="0" borderId="2" xfId="0" applyFont="1" applyBorder="1" applyAlignment="1">
      <alignment horizontal="center" vertical="center" wrapText="1"/>
    </xf>
    <xf numFmtId="6" fontId="10" fillId="0" borderId="3" xfId="0" applyFont="1" applyBorder="1" applyAlignment="1">
      <alignment horizontal="center" vertical="center" wrapText="1"/>
    </xf>
    <xf numFmtId="6" fontId="10" fillId="0" borderId="4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/>
    </xf>
    <xf numFmtId="6" fontId="7" fillId="0" borderId="3" xfId="0" applyFont="1" applyBorder="1" applyAlignment="1">
      <alignment horizontal="center" vertical="center" wrapText="1"/>
    </xf>
    <xf numFmtId="6" fontId="7" fillId="0" borderId="4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right" vertical="center"/>
    </xf>
    <xf numFmtId="6" fontId="10" fillId="0" borderId="0" xfId="0" applyFont="1" applyAlignment="1">
      <alignment horizontal="left" wrapText="1"/>
    </xf>
    <xf numFmtId="6" fontId="10" fillId="0" borderId="5" xfId="0" applyFont="1" applyBorder="1" applyAlignment="1">
      <alignment horizontal="center" vertical="center" wrapText="1"/>
    </xf>
    <xf numFmtId="6" fontId="10" fillId="0" borderId="6" xfId="0" applyFont="1" applyBorder="1" applyAlignment="1">
      <alignment horizontal="center" vertical="center" wrapText="1"/>
    </xf>
    <xf numFmtId="6" fontId="10" fillId="0" borderId="1" xfId="0" applyFont="1" applyBorder="1" applyAlignment="1">
      <alignment horizontal="center" vertical="center"/>
    </xf>
    <xf numFmtId="6" fontId="9" fillId="0" borderId="1" xfId="0" applyFont="1" applyBorder="1" applyAlignment="1">
      <alignment horizontal="center"/>
    </xf>
    <xf numFmtId="6" fontId="10" fillId="0" borderId="1" xfId="0" applyFont="1" applyBorder="1" applyAlignment="1">
      <alignment horizontal="center" vertical="center" wrapText="1"/>
    </xf>
    <xf numFmtId="6" fontId="10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11.625" style="0" customWidth="1"/>
    <col min="2" max="2" width="6.375" style="0" customWidth="1"/>
    <col min="3" max="3" width="9.625" style="0" customWidth="1"/>
    <col min="4" max="4" width="35.125" style="0" customWidth="1"/>
    <col min="5" max="5" width="13.875" style="0" customWidth="1"/>
    <col min="6" max="7" width="13.375" style="0" customWidth="1"/>
    <col min="8" max="8" width="15.375" style="0" customWidth="1"/>
    <col min="9" max="9" width="19.00390625" style="0" customWidth="1"/>
  </cols>
  <sheetData>
    <row r="1" spans="7:8" ht="12.75">
      <c r="G1" s="20" t="s">
        <v>79</v>
      </c>
      <c r="H1" s="20"/>
    </row>
    <row r="2" spans="7:8" ht="12.75">
      <c r="G2" s="20" t="s">
        <v>77</v>
      </c>
      <c r="H2" s="20"/>
    </row>
    <row r="3" spans="7:8" ht="12.75">
      <c r="G3" s="20" t="s">
        <v>76</v>
      </c>
      <c r="H3" s="20"/>
    </row>
    <row r="4" spans="7:8" ht="12.75">
      <c r="G4" s="20" t="s">
        <v>78</v>
      </c>
      <c r="H4" s="20"/>
    </row>
    <row r="6" spans="1:9" ht="32.25" customHeight="1">
      <c r="A6" s="33" t="s">
        <v>81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34" t="s">
        <v>83</v>
      </c>
      <c r="B8" s="36" t="s">
        <v>1</v>
      </c>
      <c r="C8" s="36" t="s">
        <v>3</v>
      </c>
      <c r="D8" s="34" t="s">
        <v>9</v>
      </c>
      <c r="E8" s="34" t="s">
        <v>85</v>
      </c>
      <c r="F8" s="37" t="s">
        <v>10</v>
      </c>
      <c r="G8" s="37"/>
      <c r="H8" s="37"/>
      <c r="I8" s="38" t="s">
        <v>61</v>
      </c>
    </row>
    <row r="9" spans="1:9" ht="72.75" customHeight="1">
      <c r="A9" s="35"/>
      <c r="B9" s="36"/>
      <c r="C9" s="36"/>
      <c r="D9" s="35"/>
      <c r="E9" s="35"/>
      <c r="F9" s="4" t="s">
        <v>73</v>
      </c>
      <c r="G9" s="4" t="s">
        <v>82</v>
      </c>
      <c r="H9" s="19" t="s">
        <v>86</v>
      </c>
      <c r="I9" s="38"/>
    </row>
    <row r="10" spans="1:9" ht="12.75">
      <c r="A10" s="26" t="s">
        <v>11</v>
      </c>
      <c r="B10" s="30"/>
      <c r="C10" s="30"/>
      <c r="D10" s="30"/>
      <c r="E10" s="30"/>
      <c r="F10" s="30"/>
      <c r="G10" s="30"/>
      <c r="H10" s="30"/>
      <c r="I10" s="31"/>
    </row>
    <row r="11" spans="1:9" ht="36">
      <c r="A11" s="18">
        <v>6</v>
      </c>
      <c r="B11" s="16" t="s">
        <v>4</v>
      </c>
      <c r="C11" s="16" t="s">
        <v>5</v>
      </c>
      <c r="D11" s="11" t="s">
        <v>64</v>
      </c>
      <c r="E11" s="7">
        <v>150000</v>
      </c>
      <c r="F11" s="8">
        <v>0</v>
      </c>
      <c r="G11" s="8">
        <v>140000</v>
      </c>
      <c r="H11" s="8">
        <f>E11+F11+G11</f>
        <v>290000</v>
      </c>
      <c r="I11" s="9" t="s">
        <v>7</v>
      </c>
    </row>
    <row r="12" spans="1:9" ht="12.75">
      <c r="A12" s="32" t="s">
        <v>6</v>
      </c>
      <c r="B12" s="32"/>
      <c r="C12" s="32"/>
      <c r="D12" s="32"/>
      <c r="E12" s="7">
        <f>SUM(E11)</f>
        <v>150000</v>
      </c>
      <c r="F12" s="7">
        <f>SUM(F11)</f>
        <v>0</v>
      </c>
      <c r="G12" s="7">
        <f>SUM(G11)</f>
        <v>140000</v>
      </c>
      <c r="H12" s="7">
        <f>SUM(H11)</f>
        <v>290000</v>
      </c>
      <c r="I12" s="9"/>
    </row>
    <row r="13" spans="1:9" ht="12.75">
      <c r="A13" s="26" t="s">
        <v>13</v>
      </c>
      <c r="B13" s="30"/>
      <c r="C13" s="30"/>
      <c r="D13" s="30"/>
      <c r="E13" s="30"/>
      <c r="F13" s="30"/>
      <c r="G13" s="30"/>
      <c r="H13" s="30"/>
      <c r="I13" s="31"/>
    </row>
    <row r="14" spans="1:9" ht="36">
      <c r="A14" s="5">
        <v>7</v>
      </c>
      <c r="B14" s="15" t="s">
        <v>4</v>
      </c>
      <c r="C14" s="16" t="s">
        <v>5</v>
      </c>
      <c r="D14" s="6" t="s">
        <v>21</v>
      </c>
      <c r="E14" s="7">
        <v>140000</v>
      </c>
      <c r="F14" s="8">
        <v>0</v>
      </c>
      <c r="G14" s="8">
        <v>32000</v>
      </c>
      <c r="H14" s="8">
        <f>E14+F14+G14</f>
        <v>172000</v>
      </c>
      <c r="I14" s="9" t="s">
        <v>7</v>
      </c>
    </row>
    <row r="15" spans="1:9" ht="24">
      <c r="A15" s="5">
        <v>12</v>
      </c>
      <c r="B15" s="15" t="s">
        <v>4</v>
      </c>
      <c r="C15" s="16" t="s">
        <v>5</v>
      </c>
      <c r="D15" s="6" t="s">
        <v>26</v>
      </c>
      <c r="E15" s="7">
        <v>120000</v>
      </c>
      <c r="F15" s="8">
        <v>0</v>
      </c>
      <c r="G15" s="8">
        <v>100000</v>
      </c>
      <c r="H15" s="8">
        <f>E15+F15+G15</f>
        <v>220000</v>
      </c>
      <c r="I15" s="9" t="s">
        <v>7</v>
      </c>
    </row>
    <row r="16" spans="1:9" ht="48">
      <c r="A16" s="5">
        <v>15</v>
      </c>
      <c r="B16" s="15" t="s">
        <v>4</v>
      </c>
      <c r="C16" s="16" t="s">
        <v>5</v>
      </c>
      <c r="D16" s="6" t="s">
        <v>66</v>
      </c>
      <c r="E16" s="7">
        <v>10000</v>
      </c>
      <c r="F16" s="8">
        <v>0</v>
      </c>
      <c r="G16" s="8">
        <f>50000+32000</f>
        <v>82000</v>
      </c>
      <c r="H16" s="8">
        <f>E16+F16+G16</f>
        <v>92000</v>
      </c>
      <c r="I16" s="9" t="s">
        <v>7</v>
      </c>
    </row>
    <row r="17" spans="1:9" ht="12.75">
      <c r="A17" s="32" t="s">
        <v>6</v>
      </c>
      <c r="B17" s="32"/>
      <c r="C17" s="32"/>
      <c r="D17" s="32"/>
      <c r="E17" s="7">
        <f>SUM(E14:E16)</f>
        <v>270000</v>
      </c>
      <c r="F17" s="7">
        <f>SUM(F14:F16)</f>
        <v>0</v>
      </c>
      <c r="G17" s="7">
        <f>SUM(G14:G16)</f>
        <v>214000</v>
      </c>
      <c r="H17" s="7">
        <f>SUM(H14:H16)</f>
        <v>484000</v>
      </c>
      <c r="I17" s="9"/>
    </row>
    <row r="18" spans="1:9" ht="12.75">
      <c r="A18" s="26" t="s">
        <v>14</v>
      </c>
      <c r="B18" s="30"/>
      <c r="C18" s="30"/>
      <c r="D18" s="30"/>
      <c r="E18" s="30"/>
      <c r="F18" s="30"/>
      <c r="G18" s="30"/>
      <c r="H18" s="30"/>
      <c r="I18" s="31"/>
    </row>
    <row r="19" spans="1:9" ht="60">
      <c r="A19" s="5">
        <v>19</v>
      </c>
      <c r="B19" s="5">
        <v>600</v>
      </c>
      <c r="C19" s="5">
        <v>60016</v>
      </c>
      <c r="D19" s="6" t="s">
        <v>30</v>
      </c>
      <c r="E19" s="7">
        <v>1519000</v>
      </c>
      <c r="F19" s="8">
        <v>0</v>
      </c>
      <c r="G19" s="8">
        <v>600000</v>
      </c>
      <c r="H19" s="8">
        <f>E19+F19+G19</f>
        <v>2119000</v>
      </c>
      <c r="I19" s="9" t="s">
        <v>7</v>
      </c>
    </row>
    <row r="20" spans="1:9" ht="24">
      <c r="A20" s="5">
        <v>22</v>
      </c>
      <c r="B20" s="5">
        <v>600</v>
      </c>
      <c r="C20" s="5">
        <v>60016</v>
      </c>
      <c r="D20" s="6" t="s">
        <v>32</v>
      </c>
      <c r="E20" s="7">
        <v>500000</v>
      </c>
      <c r="F20" s="8">
        <v>0</v>
      </c>
      <c r="G20" s="8">
        <v>150000</v>
      </c>
      <c r="H20" s="8">
        <f>E20+F20+G20</f>
        <v>650000</v>
      </c>
      <c r="I20" s="9" t="s">
        <v>7</v>
      </c>
    </row>
    <row r="21" spans="1:9" ht="72">
      <c r="A21" s="5">
        <v>26</v>
      </c>
      <c r="B21" s="5">
        <v>600</v>
      </c>
      <c r="C21" s="5">
        <v>60016</v>
      </c>
      <c r="D21" s="6" t="s">
        <v>68</v>
      </c>
      <c r="E21" s="7">
        <v>500000</v>
      </c>
      <c r="F21" s="8">
        <v>0</v>
      </c>
      <c r="G21" s="8">
        <v>553447</v>
      </c>
      <c r="H21" s="8">
        <f>E21+F21+G21</f>
        <v>1053447</v>
      </c>
      <c r="I21" s="9" t="s">
        <v>7</v>
      </c>
    </row>
    <row r="22" spans="1:9" ht="36">
      <c r="A22" s="5">
        <v>27</v>
      </c>
      <c r="B22" s="5">
        <v>600</v>
      </c>
      <c r="C22" s="5">
        <v>60016</v>
      </c>
      <c r="D22" s="6" t="s">
        <v>36</v>
      </c>
      <c r="E22" s="7">
        <v>1200000</v>
      </c>
      <c r="F22" s="8">
        <v>0</v>
      </c>
      <c r="G22" s="8">
        <v>533817.64</v>
      </c>
      <c r="H22" s="8">
        <f>E22+F22+G22</f>
        <v>1733817.6400000001</v>
      </c>
      <c r="I22" s="9" t="s">
        <v>7</v>
      </c>
    </row>
    <row r="23" spans="1:9" ht="12.75">
      <c r="A23" s="32" t="s">
        <v>6</v>
      </c>
      <c r="B23" s="32"/>
      <c r="C23" s="32"/>
      <c r="D23" s="32"/>
      <c r="E23" s="7">
        <f>SUM(E19:E22)</f>
        <v>3719000</v>
      </c>
      <c r="F23" s="7">
        <f>SUM(F19:F22)</f>
        <v>0</v>
      </c>
      <c r="G23" s="7">
        <f>SUM(G19:G22)</f>
        <v>1837264.6400000001</v>
      </c>
      <c r="H23" s="7">
        <f>SUM(H19:H22)</f>
        <v>5556264.640000001</v>
      </c>
      <c r="I23" s="12"/>
    </row>
    <row r="24" spans="1:9" ht="12.75">
      <c r="A24" s="26" t="s">
        <v>60</v>
      </c>
      <c r="B24" s="30"/>
      <c r="C24" s="30"/>
      <c r="D24" s="30"/>
      <c r="E24" s="30"/>
      <c r="F24" s="30"/>
      <c r="G24" s="30"/>
      <c r="H24" s="30"/>
      <c r="I24" s="31"/>
    </row>
    <row r="25" spans="1:9" ht="24">
      <c r="A25" s="5">
        <v>35</v>
      </c>
      <c r="B25" s="5">
        <v>600</v>
      </c>
      <c r="C25" s="5">
        <v>60095</v>
      </c>
      <c r="D25" s="6" t="s">
        <v>43</v>
      </c>
      <c r="E25" s="7">
        <v>100000</v>
      </c>
      <c r="F25" s="8">
        <v>0</v>
      </c>
      <c r="G25" s="8">
        <v>218000</v>
      </c>
      <c r="H25" s="8">
        <f>E25+F25+G25</f>
        <v>318000</v>
      </c>
      <c r="I25" s="9" t="s">
        <v>7</v>
      </c>
    </row>
    <row r="26" spans="1:9" ht="24">
      <c r="A26" s="5">
        <v>37</v>
      </c>
      <c r="B26" s="5">
        <v>600</v>
      </c>
      <c r="C26" s="5">
        <v>60095</v>
      </c>
      <c r="D26" s="6" t="s">
        <v>45</v>
      </c>
      <c r="E26" s="7">
        <v>50000</v>
      </c>
      <c r="F26" s="8">
        <v>0</v>
      </c>
      <c r="G26" s="8">
        <f>50000+90296</f>
        <v>140296</v>
      </c>
      <c r="H26" s="8">
        <f>E26+F26+G26</f>
        <v>190296</v>
      </c>
      <c r="I26" s="9" t="s">
        <v>7</v>
      </c>
    </row>
    <row r="27" spans="1:9" ht="12.75">
      <c r="A27" s="32" t="s">
        <v>6</v>
      </c>
      <c r="B27" s="32"/>
      <c r="C27" s="32"/>
      <c r="D27" s="32"/>
      <c r="E27" s="7">
        <f>SUM(E25:E26)</f>
        <v>150000</v>
      </c>
      <c r="F27" s="7">
        <f>SUM(F25:F26)</f>
        <v>0</v>
      </c>
      <c r="G27" s="7">
        <f>SUM(G25:G26)</f>
        <v>358296</v>
      </c>
      <c r="H27" s="7">
        <f>SUM(H25:H26)</f>
        <v>508296</v>
      </c>
      <c r="I27" s="12"/>
    </row>
    <row r="28" spans="1:9" ht="12.75" customHeight="1">
      <c r="A28" s="26" t="s">
        <v>15</v>
      </c>
      <c r="B28" s="27"/>
      <c r="C28" s="27"/>
      <c r="D28" s="27"/>
      <c r="E28" s="27"/>
      <c r="F28" s="27"/>
      <c r="G28" s="27"/>
      <c r="H28" s="27"/>
      <c r="I28" s="28"/>
    </row>
    <row r="29" spans="1:9" ht="36">
      <c r="A29" s="5">
        <v>41</v>
      </c>
      <c r="B29" s="5">
        <v>750</v>
      </c>
      <c r="C29" s="5">
        <v>75023</v>
      </c>
      <c r="D29" s="6" t="s">
        <v>49</v>
      </c>
      <c r="E29" s="7">
        <v>800000</v>
      </c>
      <c r="F29" s="8">
        <v>0</v>
      </c>
      <c r="G29" s="8">
        <v>350000</v>
      </c>
      <c r="H29" s="8">
        <f>E29+F29+G29</f>
        <v>1150000</v>
      </c>
      <c r="I29" s="9" t="s">
        <v>7</v>
      </c>
    </row>
    <row r="30" spans="1:9" ht="12.75">
      <c r="A30" s="32" t="s">
        <v>6</v>
      </c>
      <c r="B30" s="32"/>
      <c r="C30" s="32"/>
      <c r="D30" s="32"/>
      <c r="E30" s="7">
        <f>SUM(E29:E29)</f>
        <v>800000</v>
      </c>
      <c r="F30" s="7">
        <f>SUM(F29:F29)</f>
        <v>0</v>
      </c>
      <c r="G30" s="7">
        <f>SUM(G29:G29)</f>
        <v>350000</v>
      </c>
      <c r="H30" s="7">
        <f>SUM(H29:H29)</f>
        <v>1150000</v>
      </c>
      <c r="I30" s="9"/>
    </row>
    <row r="31" spans="1:9" ht="12.75">
      <c r="A31" s="26" t="s">
        <v>17</v>
      </c>
      <c r="B31" s="30"/>
      <c r="C31" s="30"/>
      <c r="D31" s="30"/>
      <c r="E31" s="30"/>
      <c r="F31" s="30"/>
      <c r="G31" s="30"/>
      <c r="H31" s="30"/>
      <c r="I31" s="31"/>
    </row>
    <row r="32" spans="1:9" ht="36">
      <c r="A32" s="5">
        <v>48</v>
      </c>
      <c r="B32" s="5">
        <v>900</v>
      </c>
      <c r="C32" s="5">
        <v>90015</v>
      </c>
      <c r="D32" s="6" t="s">
        <v>55</v>
      </c>
      <c r="E32" s="7">
        <v>200000</v>
      </c>
      <c r="F32" s="8">
        <v>0</v>
      </c>
      <c r="G32" s="8">
        <v>200000</v>
      </c>
      <c r="H32" s="8">
        <f>E32+F32+G32</f>
        <v>400000</v>
      </c>
      <c r="I32" s="9" t="s">
        <v>7</v>
      </c>
    </row>
    <row r="33" spans="1:9" ht="12.75">
      <c r="A33" s="32" t="s">
        <v>6</v>
      </c>
      <c r="B33" s="32"/>
      <c r="C33" s="32"/>
      <c r="D33" s="32"/>
      <c r="E33" s="7">
        <f>SUM(E32)</f>
        <v>200000</v>
      </c>
      <c r="F33" s="7">
        <f>SUM(F32)</f>
        <v>0</v>
      </c>
      <c r="G33" s="7">
        <f>SUM(G32)</f>
        <v>200000</v>
      </c>
      <c r="H33" s="7">
        <f>SUM(H32)</f>
        <v>400000</v>
      </c>
      <c r="I33" s="9"/>
    </row>
    <row r="34" spans="1:9" ht="12.75">
      <c r="A34" s="29" t="s">
        <v>8</v>
      </c>
      <c r="B34" s="29"/>
      <c r="C34" s="29"/>
      <c r="D34" s="29"/>
      <c r="E34" s="13">
        <f>E33+E30+E27+E17+E23+E12</f>
        <v>5289000</v>
      </c>
      <c r="F34" s="13">
        <f>F33+F30+F27+F17+F23+F12</f>
        <v>0</v>
      </c>
      <c r="G34" s="13">
        <f>G33+G30+G27+G17+G23+G12</f>
        <v>3099560.64</v>
      </c>
      <c r="H34" s="13">
        <f>H33+H30+H27+H17+H23+H12</f>
        <v>8388560.640000001</v>
      </c>
      <c r="I34" s="12"/>
    </row>
    <row r="35" spans="1:9" ht="12.75">
      <c r="A35" s="22"/>
      <c r="B35" s="22"/>
      <c r="C35" s="22"/>
      <c r="D35" s="22"/>
      <c r="E35" s="23"/>
      <c r="F35" s="23"/>
      <c r="G35" s="23"/>
      <c r="H35" s="23"/>
      <c r="I35" s="24"/>
    </row>
    <row r="36" spans="1:3" ht="12.75">
      <c r="A36" s="22"/>
      <c r="B36" s="21" t="s">
        <v>80</v>
      </c>
      <c r="C36" s="21"/>
    </row>
    <row r="37" spans="1:9" ht="30" customHeight="1">
      <c r="A37" s="22"/>
      <c r="B37" s="25" t="s">
        <v>84</v>
      </c>
      <c r="C37" s="25"/>
      <c r="D37" s="25"/>
      <c r="E37" s="25"/>
      <c r="F37" s="25"/>
      <c r="G37" s="25"/>
      <c r="H37" s="25"/>
      <c r="I37" s="25"/>
    </row>
    <row r="39" spans="1:6" ht="12.75">
      <c r="A39" s="20" t="s">
        <v>87</v>
      </c>
      <c r="B39" s="20"/>
      <c r="C39" s="20"/>
      <c r="D39" s="20"/>
      <c r="E39" s="20"/>
      <c r="F39" s="20"/>
    </row>
    <row r="40" ht="12.75">
      <c r="C40" t="s">
        <v>88</v>
      </c>
    </row>
    <row r="41" spans="3:4" ht="12.75">
      <c r="C41" s="21" t="s">
        <v>89</v>
      </c>
      <c r="D41" s="21"/>
    </row>
    <row r="42" spans="3:4" ht="12.75">
      <c r="C42" s="21" t="s">
        <v>90</v>
      </c>
      <c r="D42" s="21"/>
    </row>
    <row r="44" ht="12.75">
      <c r="B44" t="s">
        <v>91</v>
      </c>
    </row>
  </sheetData>
  <mergeCells count="22">
    <mergeCell ref="A6:I6"/>
    <mergeCell ref="A8:A9"/>
    <mergeCell ref="B8:B9"/>
    <mergeCell ref="C8:C9"/>
    <mergeCell ref="D8:D9"/>
    <mergeCell ref="E8:E9"/>
    <mergeCell ref="F8:H8"/>
    <mergeCell ref="I8:I9"/>
    <mergeCell ref="A23:D23"/>
    <mergeCell ref="A24:I24"/>
    <mergeCell ref="A27:D27"/>
    <mergeCell ref="A10:I10"/>
    <mergeCell ref="A13:I13"/>
    <mergeCell ref="A17:D17"/>
    <mergeCell ref="A18:I18"/>
    <mergeCell ref="A12:D12"/>
    <mergeCell ref="B37:I37"/>
    <mergeCell ref="A28:I28"/>
    <mergeCell ref="A34:D34"/>
    <mergeCell ref="A31:I31"/>
    <mergeCell ref="A33:D33"/>
    <mergeCell ref="A30:D3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4" r:id="rId1"/>
  <headerFooter alignWithMargins="0">
    <oddFooter>&amp;CStrona &amp;P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N88"/>
  <sheetViews>
    <sheetView zoomScaleSheetLayoutView="100" workbookViewId="0" topLeftCell="A41">
      <selection activeCell="G39" sqref="G39"/>
    </sheetView>
  </sheetViews>
  <sheetFormatPr defaultColWidth="9.00390625" defaultRowHeight="12.75"/>
  <cols>
    <col min="1" max="1" width="5.00390625" style="1" customWidth="1"/>
    <col min="2" max="2" width="8.625" style="1" customWidth="1"/>
    <col min="3" max="3" width="10.625" style="1" customWidth="1"/>
    <col min="4" max="4" width="35.125" style="1" customWidth="1"/>
    <col min="5" max="5" width="13.875" style="1" customWidth="1"/>
    <col min="6" max="6" width="13.125" style="1" customWidth="1"/>
    <col min="7" max="7" width="12.625" style="1" customWidth="1"/>
    <col min="8" max="8" width="12.875" style="1" customWidth="1"/>
    <col min="9" max="9" width="18.625" style="1" customWidth="1"/>
    <col min="10" max="10" width="11.00390625" style="1" bestFit="1" customWidth="1"/>
    <col min="11" max="16384" width="9.375" style="1" customWidth="1"/>
  </cols>
  <sheetData>
    <row r="4" spans="1:14" ht="12">
      <c r="A4" s="39" t="s">
        <v>72</v>
      </c>
      <c r="B4" s="39"/>
      <c r="C4" s="39"/>
      <c r="D4" s="39"/>
      <c r="E4" s="39"/>
      <c r="F4" s="39"/>
      <c r="G4" s="39"/>
      <c r="H4" s="39"/>
      <c r="I4" s="39"/>
      <c r="J4" s="3"/>
      <c r="K4" s="3"/>
      <c r="L4" s="3"/>
      <c r="M4" s="3"/>
      <c r="N4" s="3"/>
    </row>
    <row r="5" spans="1:14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9" ht="12">
      <c r="A6" s="36" t="s">
        <v>0</v>
      </c>
      <c r="B6" s="36" t="s">
        <v>1</v>
      </c>
      <c r="C6" s="36" t="s">
        <v>3</v>
      </c>
      <c r="D6" s="34" t="s">
        <v>9</v>
      </c>
      <c r="E6" s="34" t="s">
        <v>2</v>
      </c>
      <c r="F6" s="37" t="s">
        <v>10</v>
      </c>
      <c r="G6" s="37"/>
      <c r="H6" s="37"/>
      <c r="I6" s="38" t="s">
        <v>61</v>
      </c>
    </row>
    <row r="7" spans="1:9" ht="75.75" customHeight="1">
      <c r="A7" s="36"/>
      <c r="B7" s="36"/>
      <c r="C7" s="36"/>
      <c r="D7" s="35"/>
      <c r="E7" s="35"/>
      <c r="F7" s="4" t="s">
        <v>73</v>
      </c>
      <c r="G7" s="4" t="s">
        <v>74</v>
      </c>
      <c r="H7" s="19" t="s">
        <v>75</v>
      </c>
      <c r="I7" s="38"/>
    </row>
    <row r="8" spans="1:9" ht="22.5" customHeight="1">
      <c r="A8" s="26" t="s">
        <v>11</v>
      </c>
      <c r="B8" s="30"/>
      <c r="C8" s="30"/>
      <c r="D8" s="30"/>
      <c r="E8" s="30"/>
      <c r="F8" s="30"/>
      <c r="G8" s="30"/>
      <c r="H8" s="30"/>
      <c r="I8" s="31"/>
    </row>
    <row r="9" spans="1:9" ht="44.25" customHeight="1">
      <c r="A9" s="5">
        <v>1</v>
      </c>
      <c r="B9" s="15" t="s">
        <v>4</v>
      </c>
      <c r="C9" s="15" t="s">
        <v>5</v>
      </c>
      <c r="D9" s="6" t="s">
        <v>18</v>
      </c>
      <c r="E9" s="7">
        <v>200000</v>
      </c>
      <c r="F9" s="8"/>
      <c r="G9" s="8"/>
      <c r="H9" s="8">
        <f>E9+F9+G9</f>
        <v>200000</v>
      </c>
      <c r="I9" s="9" t="s">
        <v>7</v>
      </c>
    </row>
    <row r="10" spans="1:9" ht="48.75" customHeight="1">
      <c r="A10" s="5">
        <v>2</v>
      </c>
      <c r="B10" s="15" t="s">
        <v>4</v>
      </c>
      <c r="C10" s="15" t="s">
        <v>5</v>
      </c>
      <c r="D10" s="6" t="s">
        <v>19</v>
      </c>
      <c r="E10" s="7">
        <v>50000</v>
      </c>
      <c r="F10" s="8"/>
      <c r="G10" s="8"/>
      <c r="H10" s="8">
        <f aca="true" t="shared" si="0" ref="H10:H25">E10+F10+G10</f>
        <v>50000</v>
      </c>
      <c r="I10" s="9" t="s">
        <v>7</v>
      </c>
    </row>
    <row r="11" spans="1:9" ht="65.25" customHeight="1">
      <c r="A11" s="5">
        <v>3</v>
      </c>
      <c r="B11" s="15" t="s">
        <v>4</v>
      </c>
      <c r="C11" s="15" t="s">
        <v>5</v>
      </c>
      <c r="D11" s="6" t="s">
        <v>62</v>
      </c>
      <c r="E11" s="7">
        <v>250000</v>
      </c>
      <c r="F11" s="8"/>
      <c r="G11" s="8"/>
      <c r="H11" s="8">
        <f t="shared" si="0"/>
        <v>250000</v>
      </c>
      <c r="I11" s="9" t="s">
        <v>7</v>
      </c>
    </row>
    <row r="12" spans="1:9" ht="75" customHeight="1">
      <c r="A12" s="5">
        <v>4</v>
      </c>
      <c r="B12" s="15" t="s">
        <v>4</v>
      </c>
      <c r="C12" s="16" t="s">
        <v>5</v>
      </c>
      <c r="D12" s="6" t="s">
        <v>63</v>
      </c>
      <c r="E12" s="7">
        <v>200000</v>
      </c>
      <c r="F12" s="8"/>
      <c r="G12" s="8"/>
      <c r="H12" s="8">
        <f t="shared" si="0"/>
        <v>200000</v>
      </c>
      <c r="I12" s="9" t="s">
        <v>7</v>
      </c>
    </row>
    <row r="13" spans="1:9" ht="61.5" customHeight="1">
      <c r="A13" s="5">
        <v>5</v>
      </c>
      <c r="B13" s="15" t="s">
        <v>4</v>
      </c>
      <c r="C13" s="16" t="s">
        <v>5</v>
      </c>
      <c r="D13" s="6" t="s">
        <v>20</v>
      </c>
      <c r="E13" s="7">
        <v>10000</v>
      </c>
      <c r="F13" s="8"/>
      <c r="G13" s="8"/>
      <c r="H13" s="8">
        <f t="shared" si="0"/>
        <v>10000</v>
      </c>
      <c r="I13" s="9" t="s">
        <v>7</v>
      </c>
    </row>
    <row r="14" spans="1:9" ht="41.25" customHeight="1">
      <c r="A14" s="18">
        <v>6</v>
      </c>
      <c r="B14" s="16" t="s">
        <v>4</v>
      </c>
      <c r="C14" s="16" t="s">
        <v>5</v>
      </c>
      <c r="D14" s="11" t="s">
        <v>64</v>
      </c>
      <c r="E14" s="7">
        <v>150000</v>
      </c>
      <c r="F14" s="8"/>
      <c r="G14" s="8">
        <v>140000</v>
      </c>
      <c r="H14" s="8">
        <f t="shared" si="0"/>
        <v>290000</v>
      </c>
      <c r="I14" s="9" t="s">
        <v>7</v>
      </c>
    </row>
    <row r="15" spans="1:9" ht="12">
      <c r="A15" s="32" t="s">
        <v>6</v>
      </c>
      <c r="B15" s="32"/>
      <c r="C15" s="32"/>
      <c r="D15" s="32"/>
      <c r="E15" s="7">
        <f>SUM(E9:E14)</f>
        <v>860000</v>
      </c>
      <c r="F15" s="7">
        <f>SUM(F9:F14)</f>
        <v>0</v>
      </c>
      <c r="G15" s="7">
        <f>SUM(G9:G14)</f>
        <v>140000</v>
      </c>
      <c r="H15" s="7">
        <f>SUM(H9:H14)</f>
        <v>1000000</v>
      </c>
      <c r="I15" s="9"/>
    </row>
    <row r="16" spans="1:9" ht="21" customHeight="1">
      <c r="A16" s="26" t="s">
        <v>13</v>
      </c>
      <c r="B16" s="30"/>
      <c r="C16" s="30"/>
      <c r="D16" s="30"/>
      <c r="E16" s="30"/>
      <c r="F16" s="30"/>
      <c r="G16" s="30"/>
      <c r="H16" s="30"/>
      <c r="I16" s="31"/>
    </row>
    <row r="17" spans="1:9" ht="48.75" customHeight="1">
      <c r="A17" s="5">
        <v>7</v>
      </c>
      <c r="B17" s="15" t="s">
        <v>4</v>
      </c>
      <c r="C17" s="16" t="s">
        <v>5</v>
      </c>
      <c r="D17" s="6" t="s">
        <v>21</v>
      </c>
      <c r="E17" s="7">
        <v>140000</v>
      </c>
      <c r="F17" s="8"/>
      <c r="G17" s="8">
        <v>32000</v>
      </c>
      <c r="H17" s="8">
        <f t="shared" si="0"/>
        <v>172000</v>
      </c>
      <c r="I17" s="9" t="s">
        <v>7</v>
      </c>
    </row>
    <row r="18" spans="1:9" ht="55.5" customHeight="1">
      <c r="A18" s="5">
        <v>8</v>
      </c>
      <c r="B18" s="15" t="s">
        <v>4</v>
      </c>
      <c r="C18" s="16" t="s">
        <v>5</v>
      </c>
      <c r="D18" s="6" t="s">
        <v>22</v>
      </c>
      <c r="E18" s="7">
        <v>200000</v>
      </c>
      <c r="F18" s="8"/>
      <c r="G18" s="8"/>
      <c r="H18" s="8">
        <f t="shared" si="0"/>
        <v>200000</v>
      </c>
      <c r="I18" s="9" t="s">
        <v>7</v>
      </c>
    </row>
    <row r="19" spans="1:9" ht="42.75" customHeight="1">
      <c r="A19" s="5">
        <v>9</v>
      </c>
      <c r="B19" s="15" t="s">
        <v>4</v>
      </c>
      <c r="C19" s="16" t="s">
        <v>5</v>
      </c>
      <c r="D19" s="6" t="s">
        <v>23</v>
      </c>
      <c r="E19" s="7">
        <v>20000</v>
      </c>
      <c r="F19" s="8"/>
      <c r="G19" s="8"/>
      <c r="H19" s="8">
        <f t="shared" si="0"/>
        <v>20000</v>
      </c>
      <c r="I19" s="9" t="s">
        <v>7</v>
      </c>
    </row>
    <row r="20" spans="1:9" ht="48" customHeight="1">
      <c r="A20" s="5">
        <v>10</v>
      </c>
      <c r="B20" s="15" t="s">
        <v>4</v>
      </c>
      <c r="C20" s="16" t="s">
        <v>5</v>
      </c>
      <c r="D20" s="6" t="s">
        <v>24</v>
      </c>
      <c r="E20" s="7">
        <v>220000</v>
      </c>
      <c r="F20" s="8"/>
      <c r="G20" s="8"/>
      <c r="H20" s="8">
        <f t="shared" si="0"/>
        <v>220000</v>
      </c>
      <c r="I20" s="9" t="s">
        <v>7</v>
      </c>
    </row>
    <row r="21" spans="1:9" ht="42.75" customHeight="1">
      <c r="A21" s="5">
        <v>11</v>
      </c>
      <c r="B21" s="15" t="s">
        <v>4</v>
      </c>
      <c r="C21" s="16" t="s">
        <v>5</v>
      </c>
      <c r="D21" s="6" t="s">
        <v>25</v>
      </c>
      <c r="E21" s="7">
        <v>20000</v>
      </c>
      <c r="F21" s="8"/>
      <c r="G21" s="8"/>
      <c r="H21" s="8">
        <f t="shared" si="0"/>
        <v>20000</v>
      </c>
      <c r="I21" s="9" t="s">
        <v>7</v>
      </c>
    </row>
    <row r="22" spans="1:9" ht="35.25" customHeight="1">
      <c r="A22" s="5">
        <v>12</v>
      </c>
      <c r="B22" s="15" t="s">
        <v>4</v>
      </c>
      <c r="C22" s="16" t="s">
        <v>5</v>
      </c>
      <c r="D22" s="6" t="s">
        <v>26</v>
      </c>
      <c r="E22" s="7">
        <v>120000</v>
      </c>
      <c r="F22" s="8"/>
      <c r="G22" s="8">
        <v>100000</v>
      </c>
      <c r="H22" s="8">
        <f t="shared" si="0"/>
        <v>220000</v>
      </c>
      <c r="I22" s="9" t="s">
        <v>7</v>
      </c>
    </row>
    <row r="23" spans="1:9" ht="42.75" customHeight="1">
      <c r="A23" s="5">
        <v>13</v>
      </c>
      <c r="B23" s="15" t="s">
        <v>4</v>
      </c>
      <c r="C23" s="16" t="s">
        <v>5</v>
      </c>
      <c r="D23" s="10" t="s">
        <v>65</v>
      </c>
      <c r="E23" s="7">
        <v>130000</v>
      </c>
      <c r="F23" s="8"/>
      <c r="G23" s="8"/>
      <c r="H23" s="8">
        <f t="shared" si="0"/>
        <v>130000</v>
      </c>
      <c r="I23" s="9" t="s">
        <v>7</v>
      </c>
    </row>
    <row r="24" spans="1:9" ht="61.5" customHeight="1">
      <c r="A24" s="5">
        <v>14</v>
      </c>
      <c r="B24" s="15" t="s">
        <v>4</v>
      </c>
      <c r="C24" s="16" t="s">
        <v>5</v>
      </c>
      <c r="D24" s="6" t="s">
        <v>71</v>
      </c>
      <c r="E24" s="7">
        <v>300000</v>
      </c>
      <c r="F24" s="8"/>
      <c r="G24" s="8"/>
      <c r="H24" s="8">
        <f t="shared" si="0"/>
        <v>300000</v>
      </c>
      <c r="I24" s="9" t="s">
        <v>7</v>
      </c>
    </row>
    <row r="25" spans="1:9" ht="53.25" customHeight="1">
      <c r="A25" s="5">
        <v>15</v>
      </c>
      <c r="B25" s="15" t="s">
        <v>4</v>
      </c>
      <c r="C25" s="16" t="s">
        <v>5</v>
      </c>
      <c r="D25" s="6" t="s">
        <v>66</v>
      </c>
      <c r="E25" s="7">
        <v>10000</v>
      </c>
      <c r="F25" s="8"/>
      <c r="G25" s="8">
        <f>50000+32000</f>
        <v>82000</v>
      </c>
      <c r="H25" s="8">
        <f t="shared" si="0"/>
        <v>92000</v>
      </c>
      <c r="I25" s="9" t="s">
        <v>7</v>
      </c>
    </row>
    <row r="26" spans="1:9" ht="15" customHeight="1">
      <c r="A26" s="32" t="s">
        <v>6</v>
      </c>
      <c r="B26" s="32"/>
      <c r="C26" s="32"/>
      <c r="D26" s="32"/>
      <c r="E26" s="7">
        <f>SUM(E17:E25)</f>
        <v>1160000</v>
      </c>
      <c r="F26" s="7">
        <f>SUM(F17:F25)</f>
        <v>0</v>
      </c>
      <c r="G26" s="7">
        <f>SUM(G17:G25)</f>
        <v>214000</v>
      </c>
      <c r="H26" s="7">
        <f>SUM(H17:H25)</f>
        <v>1374000</v>
      </c>
      <c r="I26" s="9"/>
    </row>
    <row r="27" spans="1:9" ht="20.25" customHeight="1">
      <c r="A27" s="26" t="s">
        <v>14</v>
      </c>
      <c r="B27" s="30"/>
      <c r="C27" s="30"/>
      <c r="D27" s="30"/>
      <c r="E27" s="30"/>
      <c r="F27" s="30"/>
      <c r="G27" s="30"/>
      <c r="H27" s="30"/>
      <c r="I27" s="31"/>
    </row>
    <row r="28" spans="1:9" ht="29.25" customHeight="1">
      <c r="A28" s="5">
        <v>16</v>
      </c>
      <c r="B28" s="5">
        <v>600</v>
      </c>
      <c r="C28" s="5">
        <v>60016</v>
      </c>
      <c r="D28" s="6" t="s">
        <v>27</v>
      </c>
      <c r="E28" s="7">
        <v>100000</v>
      </c>
      <c r="F28" s="8"/>
      <c r="G28" s="8"/>
      <c r="H28" s="8">
        <f aca="true" t="shared" si="1" ref="H28:H46">E28+F28+G28</f>
        <v>100000</v>
      </c>
      <c r="I28" s="9" t="s">
        <v>7</v>
      </c>
    </row>
    <row r="29" spans="1:9" ht="53.25" customHeight="1">
      <c r="A29" s="5">
        <v>17</v>
      </c>
      <c r="B29" s="5">
        <v>600</v>
      </c>
      <c r="C29" s="5">
        <v>60016</v>
      </c>
      <c r="D29" s="6" t="s">
        <v>28</v>
      </c>
      <c r="E29" s="7">
        <v>50000</v>
      </c>
      <c r="F29" s="8"/>
      <c r="G29" s="8"/>
      <c r="H29" s="8">
        <f t="shared" si="1"/>
        <v>50000</v>
      </c>
      <c r="I29" s="9" t="s">
        <v>7</v>
      </c>
    </row>
    <row r="30" spans="1:9" ht="90.75" customHeight="1">
      <c r="A30" s="5">
        <v>18</v>
      </c>
      <c r="B30" s="5">
        <v>600</v>
      </c>
      <c r="C30" s="5">
        <v>60016</v>
      </c>
      <c r="D30" s="6" t="s">
        <v>29</v>
      </c>
      <c r="E30" s="7">
        <v>1050000</v>
      </c>
      <c r="F30" s="8"/>
      <c r="G30" s="8"/>
      <c r="H30" s="8">
        <f t="shared" si="1"/>
        <v>1050000</v>
      </c>
      <c r="I30" s="9" t="s">
        <v>7</v>
      </c>
    </row>
    <row r="31" spans="1:9" ht="63.75" customHeight="1">
      <c r="A31" s="5">
        <v>19</v>
      </c>
      <c r="B31" s="5">
        <v>600</v>
      </c>
      <c r="C31" s="5">
        <v>60016</v>
      </c>
      <c r="D31" s="6" t="s">
        <v>30</v>
      </c>
      <c r="E31" s="7">
        <v>1519000</v>
      </c>
      <c r="F31" s="8"/>
      <c r="G31" s="8">
        <v>600000</v>
      </c>
      <c r="H31" s="8">
        <f t="shared" si="1"/>
        <v>2119000</v>
      </c>
      <c r="I31" s="9" t="s">
        <v>7</v>
      </c>
    </row>
    <row r="32" spans="1:9" ht="53.25" customHeight="1">
      <c r="A32" s="5">
        <v>20</v>
      </c>
      <c r="B32" s="5">
        <v>600</v>
      </c>
      <c r="C32" s="5">
        <v>60016</v>
      </c>
      <c r="D32" s="6" t="s">
        <v>67</v>
      </c>
      <c r="E32" s="7">
        <v>100000</v>
      </c>
      <c r="F32" s="8"/>
      <c r="G32" s="8"/>
      <c r="H32" s="8">
        <f t="shared" si="1"/>
        <v>100000</v>
      </c>
      <c r="I32" s="9" t="s">
        <v>7</v>
      </c>
    </row>
    <row r="33" spans="1:9" ht="43.5" customHeight="1">
      <c r="A33" s="5">
        <v>21</v>
      </c>
      <c r="B33" s="5">
        <v>600</v>
      </c>
      <c r="C33" s="5">
        <v>60016</v>
      </c>
      <c r="D33" s="6" t="s">
        <v>31</v>
      </c>
      <c r="E33" s="7">
        <v>10000</v>
      </c>
      <c r="F33" s="8"/>
      <c r="G33" s="8"/>
      <c r="H33" s="8">
        <f t="shared" si="1"/>
        <v>10000</v>
      </c>
      <c r="I33" s="9" t="s">
        <v>7</v>
      </c>
    </row>
    <row r="34" spans="1:9" ht="28.5" customHeight="1">
      <c r="A34" s="5">
        <v>22</v>
      </c>
      <c r="B34" s="5">
        <v>600</v>
      </c>
      <c r="C34" s="5">
        <v>60016</v>
      </c>
      <c r="D34" s="6" t="s">
        <v>32</v>
      </c>
      <c r="E34" s="7">
        <v>500000</v>
      </c>
      <c r="F34" s="8"/>
      <c r="G34" s="8">
        <v>150000</v>
      </c>
      <c r="H34" s="8">
        <f t="shared" si="1"/>
        <v>650000</v>
      </c>
      <c r="I34" s="9" t="s">
        <v>7</v>
      </c>
    </row>
    <row r="35" spans="1:9" ht="27.75" customHeight="1">
      <c r="A35" s="5">
        <v>23</v>
      </c>
      <c r="B35" s="5">
        <v>600</v>
      </c>
      <c r="C35" s="5">
        <v>60016</v>
      </c>
      <c r="D35" s="6" t="s">
        <v>33</v>
      </c>
      <c r="E35" s="7">
        <v>50000</v>
      </c>
      <c r="F35" s="8"/>
      <c r="G35" s="8"/>
      <c r="H35" s="8">
        <f t="shared" si="1"/>
        <v>50000</v>
      </c>
      <c r="I35" s="9" t="s">
        <v>7</v>
      </c>
    </row>
    <row r="36" spans="1:9" ht="33" customHeight="1">
      <c r="A36" s="5">
        <v>24</v>
      </c>
      <c r="B36" s="5">
        <v>600</v>
      </c>
      <c r="C36" s="5">
        <v>60016</v>
      </c>
      <c r="D36" s="6" t="s">
        <v>34</v>
      </c>
      <c r="E36" s="7">
        <v>50000</v>
      </c>
      <c r="F36" s="8"/>
      <c r="G36" s="8"/>
      <c r="H36" s="8">
        <f t="shared" si="1"/>
        <v>50000</v>
      </c>
      <c r="I36" s="9" t="s">
        <v>7</v>
      </c>
    </row>
    <row r="37" spans="1:9" ht="54" customHeight="1">
      <c r="A37" s="5">
        <v>25</v>
      </c>
      <c r="B37" s="5">
        <v>600</v>
      </c>
      <c r="C37" s="5">
        <v>60016</v>
      </c>
      <c r="D37" s="6" t="s">
        <v>35</v>
      </c>
      <c r="E37" s="7">
        <v>150000</v>
      </c>
      <c r="F37" s="8"/>
      <c r="G37" s="8"/>
      <c r="H37" s="8">
        <f t="shared" si="1"/>
        <v>150000</v>
      </c>
      <c r="I37" s="9" t="s">
        <v>7</v>
      </c>
    </row>
    <row r="38" spans="1:9" ht="75" customHeight="1">
      <c r="A38" s="5">
        <v>26</v>
      </c>
      <c r="B38" s="5">
        <v>600</v>
      </c>
      <c r="C38" s="5">
        <v>60016</v>
      </c>
      <c r="D38" s="6" t="s">
        <v>68</v>
      </c>
      <c r="E38" s="7">
        <v>500000</v>
      </c>
      <c r="F38" s="8"/>
      <c r="G38" s="8">
        <v>553447</v>
      </c>
      <c r="H38" s="8">
        <f t="shared" si="1"/>
        <v>1053447</v>
      </c>
      <c r="I38" s="9" t="s">
        <v>7</v>
      </c>
    </row>
    <row r="39" spans="1:9" ht="41.25" customHeight="1">
      <c r="A39" s="5">
        <v>27</v>
      </c>
      <c r="B39" s="5">
        <v>600</v>
      </c>
      <c r="C39" s="5">
        <v>60016</v>
      </c>
      <c r="D39" s="6" t="s">
        <v>36</v>
      </c>
      <c r="E39" s="7">
        <v>1200000</v>
      </c>
      <c r="F39" s="8"/>
      <c r="G39" s="8">
        <v>533817.64</v>
      </c>
      <c r="H39" s="8">
        <f t="shared" si="1"/>
        <v>1733817.6400000001</v>
      </c>
      <c r="I39" s="9" t="s">
        <v>7</v>
      </c>
    </row>
    <row r="40" spans="1:9" ht="30" customHeight="1">
      <c r="A40" s="5">
        <v>28</v>
      </c>
      <c r="B40" s="5">
        <v>600</v>
      </c>
      <c r="C40" s="5">
        <v>60016</v>
      </c>
      <c r="D40" s="6" t="s">
        <v>37</v>
      </c>
      <c r="E40" s="7">
        <v>10000</v>
      </c>
      <c r="F40" s="8"/>
      <c r="G40" s="8"/>
      <c r="H40" s="8">
        <f t="shared" si="1"/>
        <v>10000</v>
      </c>
      <c r="I40" s="9" t="s">
        <v>7</v>
      </c>
    </row>
    <row r="41" spans="1:9" ht="40.5" customHeight="1">
      <c r="A41" s="5">
        <v>29</v>
      </c>
      <c r="B41" s="5">
        <v>600</v>
      </c>
      <c r="C41" s="5">
        <v>60016</v>
      </c>
      <c r="D41" s="6" t="s">
        <v>38</v>
      </c>
      <c r="E41" s="7">
        <v>900000</v>
      </c>
      <c r="F41" s="8"/>
      <c r="G41" s="8"/>
      <c r="H41" s="8">
        <f t="shared" si="1"/>
        <v>900000</v>
      </c>
      <c r="I41" s="9" t="s">
        <v>7</v>
      </c>
    </row>
    <row r="42" spans="1:9" ht="28.5" customHeight="1">
      <c r="A42" s="5">
        <v>30</v>
      </c>
      <c r="B42" s="5">
        <v>600</v>
      </c>
      <c r="C42" s="5">
        <v>60016</v>
      </c>
      <c r="D42" s="6" t="s">
        <v>39</v>
      </c>
      <c r="E42" s="7">
        <v>10000</v>
      </c>
      <c r="F42" s="8"/>
      <c r="G42" s="8"/>
      <c r="H42" s="8">
        <f t="shared" si="1"/>
        <v>10000</v>
      </c>
      <c r="I42" s="9" t="s">
        <v>7</v>
      </c>
    </row>
    <row r="43" spans="1:9" ht="29.25" customHeight="1">
      <c r="A43" s="5">
        <v>31</v>
      </c>
      <c r="B43" s="5">
        <v>600</v>
      </c>
      <c r="C43" s="5">
        <v>60016</v>
      </c>
      <c r="D43" s="6" t="s">
        <v>40</v>
      </c>
      <c r="E43" s="7">
        <v>20000</v>
      </c>
      <c r="F43" s="8"/>
      <c r="G43" s="8"/>
      <c r="H43" s="8">
        <f t="shared" si="1"/>
        <v>20000</v>
      </c>
      <c r="I43" s="9" t="s">
        <v>7</v>
      </c>
    </row>
    <row r="44" spans="1:9" ht="49.5" customHeight="1">
      <c r="A44" s="5">
        <v>32</v>
      </c>
      <c r="B44" s="5">
        <v>600</v>
      </c>
      <c r="C44" s="5">
        <v>60016</v>
      </c>
      <c r="D44" s="6" t="s">
        <v>69</v>
      </c>
      <c r="E44" s="7">
        <v>50000</v>
      </c>
      <c r="F44" s="8"/>
      <c r="G44" s="8"/>
      <c r="H44" s="8">
        <f t="shared" si="1"/>
        <v>50000</v>
      </c>
      <c r="I44" s="9" t="s">
        <v>7</v>
      </c>
    </row>
    <row r="45" spans="1:9" ht="36">
      <c r="A45" s="18">
        <v>33</v>
      </c>
      <c r="B45" s="18">
        <v>600</v>
      </c>
      <c r="C45" s="18">
        <v>60016</v>
      </c>
      <c r="D45" s="11" t="s">
        <v>41</v>
      </c>
      <c r="E45" s="7">
        <v>50000</v>
      </c>
      <c r="F45" s="8"/>
      <c r="G45" s="8"/>
      <c r="H45" s="8">
        <f t="shared" si="1"/>
        <v>50000</v>
      </c>
      <c r="I45" s="9" t="s">
        <v>7</v>
      </c>
    </row>
    <row r="46" spans="1:9" ht="33" customHeight="1">
      <c r="A46" s="5">
        <v>34</v>
      </c>
      <c r="B46" s="5">
        <v>600</v>
      </c>
      <c r="C46" s="5">
        <v>60016</v>
      </c>
      <c r="D46" s="6" t="s">
        <v>42</v>
      </c>
      <c r="E46" s="7">
        <v>20000</v>
      </c>
      <c r="F46" s="8"/>
      <c r="G46" s="8"/>
      <c r="H46" s="8">
        <f t="shared" si="1"/>
        <v>20000</v>
      </c>
      <c r="I46" s="9" t="s">
        <v>7</v>
      </c>
    </row>
    <row r="47" spans="1:9" ht="18.75" customHeight="1">
      <c r="A47" s="32" t="s">
        <v>6</v>
      </c>
      <c r="B47" s="32"/>
      <c r="C47" s="32"/>
      <c r="D47" s="32"/>
      <c r="E47" s="7">
        <f>SUM(E28:E46)</f>
        <v>6339000</v>
      </c>
      <c r="F47" s="7">
        <f>SUM(F28:F46)</f>
        <v>0</v>
      </c>
      <c r="G47" s="7">
        <f>SUM(G28:G46)</f>
        <v>1837264.6400000001</v>
      </c>
      <c r="H47" s="7">
        <f>SUM(H28:H46)</f>
        <v>8176264.640000001</v>
      </c>
      <c r="I47" s="12"/>
    </row>
    <row r="48" spans="1:9" ht="21.75" customHeight="1">
      <c r="A48" s="26" t="s">
        <v>60</v>
      </c>
      <c r="B48" s="30"/>
      <c r="C48" s="30"/>
      <c r="D48" s="30"/>
      <c r="E48" s="30"/>
      <c r="F48" s="30"/>
      <c r="G48" s="30"/>
      <c r="H48" s="30"/>
      <c r="I48" s="31"/>
    </row>
    <row r="49" spans="1:9" ht="24">
      <c r="A49" s="5">
        <v>35</v>
      </c>
      <c r="B49" s="5">
        <v>600</v>
      </c>
      <c r="C49" s="5">
        <v>60095</v>
      </c>
      <c r="D49" s="6" t="s">
        <v>43</v>
      </c>
      <c r="E49" s="7">
        <v>100000</v>
      </c>
      <c r="F49" s="8"/>
      <c r="G49" s="8">
        <v>218000</v>
      </c>
      <c r="H49" s="8">
        <f>E49+F49+G49</f>
        <v>318000</v>
      </c>
      <c r="I49" s="9" t="s">
        <v>7</v>
      </c>
    </row>
    <row r="50" spans="1:9" ht="48">
      <c r="A50" s="5">
        <v>36</v>
      </c>
      <c r="B50" s="5">
        <v>600</v>
      </c>
      <c r="C50" s="5">
        <v>60095</v>
      </c>
      <c r="D50" s="6" t="s">
        <v>44</v>
      </c>
      <c r="E50" s="7">
        <v>450000</v>
      </c>
      <c r="F50" s="8"/>
      <c r="G50" s="8"/>
      <c r="H50" s="8">
        <f>E50+F50+G50</f>
        <v>450000</v>
      </c>
      <c r="I50" s="9" t="s">
        <v>7</v>
      </c>
    </row>
    <row r="51" spans="1:9" ht="24">
      <c r="A51" s="5">
        <v>37</v>
      </c>
      <c r="B51" s="5">
        <v>600</v>
      </c>
      <c r="C51" s="5">
        <v>60095</v>
      </c>
      <c r="D51" s="6" t="s">
        <v>45</v>
      </c>
      <c r="E51" s="7">
        <v>50000</v>
      </c>
      <c r="F51" s="8"/>
      <c r="G51" s="8">
        <f>50000+90296</f>
        <v>140296</v>
      </c>
      <c r="H51" s="8">
        <f>E51+F51+G51</f>
        <v>190296</v>
      </c>
      <c r="I51" s="9" t="s">
        <v>7</v>
      </c>
    </row>
    <row r="52" spans="1:9" ht="12">
      <c r="A52" s="32" t="s">
        <v>6</v>
      </c>
      <c r="B52" s="32"/>
      <c r="C52" s="32"/>
      <c r="D52" s="32"/>
      <c r="E52" s="7">
        <f>SUM(E49:E51)</f>
        <v>600000</v>
      </c>
      <c r="F52" s="7">
        <f>SUM(F49:F51)</f>
        <v>0</v>
      </c>
      <c r="G52" s="7">
        <f>SUM(G49:G51)</f>
        <v>358296</v>
      </c>
      <c r="H52" s="7">
        <f>SUM(H49:H51)</f>
        <v>958296</v>
      </c>
      <c r="I52" s="12"/>
    </row>
    <row r="53" spans="1:9" ht="17.25" customHeight="1">
      <c r="A53" s="26" t="s">
        <v>15</v>
      </c>
      <c r="B53" s="30"/>
      <c r="C53" s="30"/>
      <c r="D53" s="30"/>
      <c r="E53" s="30"/>
      <c r="F53" s="30"/>
      <c r="G53" s="30"/>
      <c r="H53" s="30"/>
      <c r="I53" s="31"/>
    </row>
    <row r="54" spans="1:9" ht="30" customHeight="1">
      <c r="A54" s="5">
        <v>38</v>
      </c>
      <c r="B54" s="5">
        <v>700</v>
      </c>
      <c r="C54" s="5">
        <v>70004</v>
      </c>
      <c r="D54" s="17" t="s">
        <v>46</v>
      </c>
      <c r="E54" s="7">
        <v>100000</v>
      </c>
      <c r="F54" s="8"/>
      <c r="G54" s="8"/>
      <c r="H54" s="8">
        <f aca="true" t="shared" si="2" ref="H54:H66">E54+F54+G54</f>
        <v>100000</v>
      </c>
      <c r="I54" s="9" t="s">
        <v>7</v>
      </c>
    </row>
    <row r="55" spans="1:9" ht="25.5" customHeight="1">
      <c r="A55" s="5">
        <v>39</v>
      </c>
      <c r="B55" s="5">
        <v>700</v>
      </c>
      <c r="C55" s="5">
        <v>70005</v>
      </c>
      <c r="D55" s="6" t="s">
        <v>47</v>
      </c>
      <c r="E55" s="7">
        <v>550000</v>
      </c>
      <c r="F55" s="8"/>
      <c r="G55" s="8"/>
      <c r="H55" s="8">
        <f t="shared" si="2"/>
        <v>550000</v>
      </c>
      <c r="I55" s="9" t="s">
        <v>7</v>
      </c>
    </row>
    <row r="56" spans="1:9" ht="15" customHeight="1">
      <c r="A56" s="32" t="s">
        <v>6</v>
      </c>
      <c r="B56" s="32"/>
      <c r="C56" s="32"/>
      <c r="D56" s="32"/>
      <c r="E56" s="7">
        <f>SUM(E54:E55)</f>
        <v>650000</v>
      </c>
      <c r="F56" s="7">
        <f>SUM(F54:F55)</f>
        <v>0</v>
      </c>
      <c r="G56" s="7">
        <f>SUM(G54:G55)</f>
        <v>0</v>
      </c>
      <c r="H56" s="7">
        <f>SUM(H54:H55)</f>
        <v>650000</v>
      </c>
      <c r="I56" s="9"/>
    </row>
    <row r="57" spans="1:9" ht="36">
      <c r="A57" s="5">
        <v>40</v>
      </c>
      <c r="B57" s="5">
        <v>750</v>
      </c>
      <c r="C57" s="5">
        <v>75023</v>
      </c>
      <c r="D57" s="6" t="s">
        <v>48</v>
      </c>
      <c r="E57" s="7">
        <v>45000</v>
      </c>
      <c r="F57" s="8"/>
      <c r="G57" s="8"/>
      <c r="H57" s="8">
        <f t="shared" si="2"/>
        <v>45000</v>
      </c>
      <c r="I57" s="9" t="s">
        <v>7</v>
      </c>
    </row>
    <row r="58" spans="1:9" ht="36">
      <c r="A58" s="5">
        <v>41</v>
      </c>
      <c r="B58" s="5">
        <v>750</v>
      </c>
      <c r="C58" s="5">
        <v>75023</v>
      </c>
      <c r="D58" s="6" t="s">
        <v>49</v>
      </c>
      <c r="E58" s="7">
        <v>800000</v>
      </c>
      <c r="F58" s="8"/>
      <c r="G58" s="8">
        <v>350000</v>
      </c>
      <c r="H58" s="8">
        <f t="shared" si="2"/>
        <v>1150000</v>
      </c>
      <c r="I58" s="9" t="s">
        <v>7</v>
      </c>
    </row>
    <row r="59" spans="1:9" ht="15" customHeight="1">
      <c r="A59" s="32" t="s">
        <v>6</v>
      </c>
      <c r="B59" s="32"/>
      <c r="C59" s="32"/>
      <c r="D59" s="32"/>
      <c r="E59" s="7">
        <f>SUM(E57:E58)</f>
        <v>845000</v>
      </c>
      <c r="F59" s="7">
        <f>SUM(F57:F58)</f>
        <v>0</v>
      </c>
      <c r="G59" s="7">
        <f>SUM(G57:G58)</f>
        <v>350000</v>
      </c>
      <c r="H59" s="7">
        <f>SUM(H57:H58)</f>
        <v>1195000</v>
      </c>
      <c r="I59" s="9"/>
    </row>
    <row r="60" spans="1:9" ht="30.75" customHeight="1">
      <c r="A60" s="18">
        <v>42</v>
      </c>
      <c r="B60" s="18">
        <v>801</v>
      </c>
      <c r="C60" s="18">
        <v>80101</v>
      </c>
      <c r="D60" s="11" t="s">
        <v>50</v>
      </c>
      <c r="E60" s="7">
        <v>10000</v>
      </c>
      <c r="F60" s="8"/>
      <c r="G60" s="8"/>
      <c r="H60" s="8">
        <f t="shared" si="2"/>
        <v>10000</v>
      </c>
      <c r="I60" s="9" t="s">
        <v>7</v>
      </c>
    </row>
    <row r="61" spans="1:9" ht="27" customHeight="1">
      <c r="A61" s="5">
        <v>43</v>
      </c>
      <c r="B61" s="5">
        <v>801</v>
      </c>
      <c r="C61" s="5">
        <v>80104</v>
      </c>
      <c r="D61" s="6" t="s">
        <v>51</v>
      </c>
      <c r="E61" s="7">
        <v>10000</v>
      </c>
      <c r="F61" s="8"/>
      <c r="G61" s="8"/>
      <c r="H61" s="8">
        <f t="shared" si="2"/>
        <v>10000</v>
      </c>
      <c r="I61" s="9" t="s">
        <v>7</v>
      </c>
    </row>
    <row r="62" spans="1:9" ht="30.75" customHeight="1">
      <c r="A62" s="5">
        <v>44</v>
      </c>
      <c r="B62" s="5">
        <v>801</v>
      </c>
      <c r="C62" s="5">
        <v>80104</v>
      </c>
      <c r="D62" s="6" t="s">
        <v>52</v>
      </c>
      <c r="E62" s="7">
        <v>100000</v>
      </c>
      <c r="F62" s="8"/>
      <c r="G62" s="8"/>
      <c r="H62" s="8">
        <f t="shared" si="2"/>
        <v>100000</v>
      </c>
      <c r="I62" s="9" t="s">
        <v>7</v>
      </c>
    </row>
    <row r="63" spans="1:9" ht="39.75" customHeight="1">
      <c r="A63" s="18">
        <v>45</v>
      </c>
      <c r="B63" s="18">
        <v>801</v>
      </c>
      <c r="C63" s="18">
        <v>80104</v>
      </c>
      <c r="D63" s="11" t="s">
        <v>70</v>
      </c>
      <c r="E63" s="7">
        <v>225000</v>
      </c>
      <c r="F63" s="8"/>
      <c r="G63" s="8"/>
      <c r="H63" s="8">
        <f t="shared" si="2"/>
        <v>225000</v>
      </c>
      <c r="I63" s="9" t="s">
        <v>7</v>
      </c>
    </row>
    <row r="64" spans="1:9" ht="27.75" customHeight="1">
      <c r="A64" s="5">
        <v>46</v>
      </c>
      <c r="B64" s="5">
        <v>801</v>
      </c>
      <c r="C64" s="5">
        <v>80104</v>
      </c>
      <c r="D64" s="6" t="s">
        <v>53</v>
      </c>
      <c r="E64" s="7">
        <v>25000</v>
      </c>
      <c r="F64" s="8"/>
      <c r="G64" s="8"/>
      <c r="H64" s="8">
        <f t="shared" si="2"/>
        <v>25000</v>
      </c>
      <c r="I64" s="9" t="s">
        <v>7</v>
      </c>
    </row>
    <row r="65" spans="1:9" ht="15" customHeight="1">
      <c r="A65" s="32" t="s">
        <v>6</v>
      </c>
      <c r="B65" s="32"/>
      <c r="C65" s="32"/>
      <c r="D65" s="32"/>
      <c r="E65" s="7">
        <f>SUM(E60:E64)</f>
        <v>370000</v>
      </c>
      <c r="F65" s="7">
        <f>SUM(F60:F64)</f>
        <v>0</v>
      </c>
      <c r="G65" s="7">
        <f>SUM(G60:G64)</f>
        <v>0</v>
      </c>
      <c r="H65" s="7">
        <f>SUM(H60:H64)</f>
        <v>370000</v>
      </c>
      <c r="I65" s="9"/>
    </row>
    <row r="66" spans="1:9" ht="41.25" customHeight="1">
      <c r="A66" s="5">
        <v>47</v>
      </c>
      <c r="B66" s="5">
        <v>852</v>
      </c>
      <c r="C66" s="5">
        <v>85202</v>
      </c>
      <c r="D66" s="6" t="s">
        <v>54</v>
      </c>
      <c r="E66" s="7">
        <v>20000</v>
      </c>
      <c r="F66" s="8"/>
      <c r="G66" s="8"/>
      <c r="H66" s="8">
        <f t="shared" si="2"/>
        <v>20000</v>
      </c>
      <c r="I66" s="9" t="s">
        <v>7</v>
      </c>
    </row>
    <row r="67" spans="1:9" ht="15" customHeight="1">
      <c r="A67" s="32" t="s">
        <v>6</v>
      </c>
      <c r="B67" s="32"/>
      <c r="C67" s="32"/>
      <c r="D67" s="32"/>
      <c r="E67" s="7">
        <f>SUM(E66)</f>
        <v>20000</v>
      </c>
      <c r="F67" s="7">
        <f>SUM(F66)</f>
        <v>0</v>
      </c>
      <c r="G67" s="7">
        <f>SUM(G66)</f>
        <v>0</v>
      </c>
      <c r="H67" s="7">
        <f>SUM(H66)</f>
        <v>20000</v>
      </c>
      <c r="I67" s="9" t="s">
        <v>7</v>
      </c>
    </row>
    <row r="68" spans="1:9" ht="20.25" customHeight="1">
      <c r="A68" s="26" t="s">
        <v>17</v>
      </c>
      <c r="B68" s="30"/>
      <c r="C68" s="30"/>
      <c r="D68" s="30"/>
      <c r="E68" s="30"/>
      <c r="F68" s="30"/>
      <c r="G68" s="30"/>
      <c r="H68" s="30"/>
      <c r="I68" s="31"/>
    </row>
    <row r="69" spans="1:9" ht="47.25" customHeight="1">
      <c r="A69" s="5">
        <v>48</v>
      </c>
      <c r="B69" s="5">
        <v>900</v>
      </c>
      <c r="C69" s="5">
        <v>90015</v>
      </c>
      <c r="D69" s="6" t="s">
        <v>55</v>
      </c>
      <c r="E69" s="7">
        <v>200000</v>
      </c>
      <c r="F69" s="8"/>
      <c r="G69" s="8">
        <v>200000</v>
      </c>
      <c r="H69" s="8">
        <f>E69+F69+G69</f>
        <v>400000</v>
      </c>
      <c r="I69" s="9" t="s">
        <v>7</v>
      </c>
    </row>
    <row r="70" spans="1:9" ht="15" customHeight="1">
      <c r="A70" s="32" t="s">
        <v>6</v>
      </c>
      <c r="B70" s="32"/>
      <c r="C70" s="32"/>
      <c r="D70" s="32"/>
      <c r="E70" s="7">
        <f>SUM(E69)</f>
        <v>200000</v>
      </c>
      <c r="F70" s="7">
        <f>SUM(F69)</f>
        <v>0</v>
      </c>
      <c r="G70" s="7">
        <f>SUM(G69)</f>
        <v>200000</v>
      </c>
      <c r="H70" s="7">
        <f>SUM(H69)</f>
        <v>400000</v>
      </c>
      <c r="I70" s="9"/>
    </row>
    <row r="71" spans="1:9" ht="22.5" customHeight="1">
      <c r="A71" s="26" t="s">
        <v>16</v>
      </c>
      <c r="B71" s="30"/>
      <c r="C71" s="30"/>
      <c r="D71" s="30"/>
      <c r="E71" s="30"/>
      <c r="F71" s="30"/>
      <c r="G71" s="30"/>
      <c r="H71" s="30"/>
      <c r="I71" s="31"/>
    </row>
    <row r="72" spans="1:9" ht="53.25" customHeight="1">
      <c r="A72" s="5">
        <v>49</v>
      </c>
      <c r="B72" s="5">
        <v>921</v>
      </c>
      <c r="C72" s="5">
        <v>92109</v>
      </c>
      <c r="D72" s="6" t="s">
        <v>56</v>
      </c>
      <c r="E72" s="7">
        <v>1000</v>
      </c>
      <c r="F72" s="8"/>
      <c r="G72" s="8"/>
      <c r="H72" s="8">
        <f>E72+F72+G72</f>
        <v>1000</v>
      </c>
      <c r="I72" s="9" t="s">
        <v>7</v>
      </c>
    </row>
    <row r="73" spans="1:9" ht="40.5" customHeight="1">
      <c r="A73" s="5">
        <v>50</v>
      </c>
      <c r="B73" s="5">
        <v>921</v>
      </c>
      <c r="C73" s="5">
        <v>92109</v>
      </c>
      <c r="D73" s="11" t="s">
        <v>57</v>
      </c>
      <c r="E73" s="7">
        <v>20000</v>
      </c>
      <c r="F73" s="8"/>
      <c r="G73" s="8"/>
      <c r="H73" s="8">
        <f>E73+F73+G73</f>
        <v>20000</v>
      </c>
      <c r="I73" s="9" t="s">
        <v>7</v>
      </c>
    </row>
    <row r="74" spans="1:9" ht="15" customHeight="1">
      <c r="A74" s="32" t="s">
        <v>6</v>
      </c>
      <c r="B74" s="32"/>
      <c r="C74" s="32"/>
      <c r="D74" s="32"/>
      <c r="E74" s="7">
        <f>SUM(E72:E73)</f>
        <v>21000</v>
      </c>
      <c r="F74" s="7">
        <f>SUM(F72:F73)</f>
        <v>0</v>
      </c>
      <c r="G74" s="7">
        <f>SUM(G72:G73)</f>
        <v>0</v>
      </c>
      <c r="H74" s="7">
        <f>SUM(H72:H73)</f>
        <v>21000</v>
      </c>
      <c r="I74" s="9"/>
    </row>
    <row r="75" spans="1:9" ht="15" customHeight="1">
      <c r="A75" s="26" t="s">
        <v>12</v>
      </c>
      <c r="B75" s="30"/>
      <c r="C75" s="30"/>
      <c r="D75" s="30"/>
      <c r="E75" s="30"/>
      <c r="F75" s="30"/>
      <c r="G75" s="30"/>
      <c r="H75" s="30"/>
      <c r="I75" s="31"/>
    </row>
    <row r="76" spans="1:9" ht="24.75" customHeight="1">
      <c r="A76" s="5">
        <v>51</v>
      </c>
      <c r="B76" s="5">
        <v>926</v>
      </c>
      <c r="C76" s="5">
        <v>92601</v>
      </c>
      <c r="D76" s="6" t="s">
        <v>58</v>
      </c>
      <c r="E76" s="7">
        <v>20000</v>
      </c>
      <c r="F76" s="8"/>
      <c r="G76" s="8"/>
      <c r="H76" s="8">
        <f>E76+F76+G76</f>
        <v>20000</v>
      </c>
      <c r="I76" s="9" t="s">
        <v>7</v>
      </c>
    </row>
    <row r="77" spans="1:9" ht="28.5" customHeight="1">
      <c r="A77" s="5">
        <v>52</v>
      </c>
      <c r="B77" s="5">
        <v>926</v>
      </c>
      <c r="C77" s="5">
        <v>92601</v>
      </c>
      <c r="D77" s="11" t="s">
        <v>59</v>
      </c>
      <c r="E77" s="7">
        <v>20000</v>
      </c>
      <c r="F77" s="8"/>
      <c r="G77" s="8"/>
      <c r="H77" s="8">
        <f>E77+F77+G77</f>
        <v>20000</v>
      </c>
      <c r="I77" s="9" t="s">
        <v>7</v>
      </c>
    </row>
    <row r="78" spans="1:9" ht="15" customHeight="1">
      <c r="A78" s="40" t="s">
        <v>6</v>
      </c>
      <c r="B78" s="40"/>
      <c r="C78" s="40"/>
      <c r="D78" s="40"/>
      <c r="E78" s="7">
        <f>SUM(E76:E77)</f>
        <v>40000</v>
      </c>
      <c r="F78" s="7">
        <f>SUM(F76:F77)</f>
        <v>0</v>
      </c>
      <c r="G78" s="7">
        <f>SUM(G76:G77)</f>
        <v>0</v>
      </c>
      <c r="H78" s="7">
        <f>SUM(H76:H77)</f>
        <v>40000</v>
      </c>
      <c r="I78" s="12"/>
    </row>
    <row r="79" spans="1:9" ht="16.5" customHeight="1">
      <c r="A79" s="29" t="s">
        <v>8</v>
      </c>
      <c r="B79" s="29"/>
      <c r="C79" s="29"/>
      <c r="D79" s="29"/>
      <c r="E79" s="13">
        <f>E78+E74+E70+E67+E65+E59+E56+E52+E26+E47+E15</f>
        <v>11105000</v>
      </c>
      <c r="F79" s="13">
        <f>F78+F74+F70+F67+F65+F59+F56+F52+F26+F47+F15</f>
        <v>0</v>
      </c>
      <c r="G79" s="13">
        <f>G78+G74+G70+G67+G65+G59+G56+G52+G26+G47+G15</f>
        <v>3099560.64</v>
      </c>
      <c r="H79" s="13">
        <f>H78+H74+H70+H67+H65+H59+H56+H52+H26+H47+H15</f>
        <v>14204560.64</v>
      </c>
      <c r="I79" s="12"/>
    </row>
    <row r="88" spans="6:10" ht="12">
      <c r="F88" s="14"/>
      <c r="H88" s="14"/>
      <c r="J88" s="14"/>
    </row>
  </sheetData>
  <mergeCells count="28">
    <mergeCell ref="A78:D78"/>
    <mergeCell ref="A79:D79"/>
    <mergeCell ref="A52:D52"/>
    <mergeCell ref="A26:D26"/>
    <mergeCell ref="A67:D67"/>
    <mergeCell ref="A65:D65"/>
    <mergeCell ref="A70:D70"/>
    <mergeCell ref="A74:D74"/>
    <mergeCell ref="A75:I75"/>
    <mergeCell ref="A71:I71"/>
    <mergeCell ref="I6:I7"/>
    <mergeCell ref="A4:I4"/>
    <mergeCell ref="A56:D56"/>
    <mergeCell ref="A59:D59"/>
    <mergeCell ref="F6:H6"/>
    <mergeCell ref="A6:A7"/>
    <mergeCell ref="B6:B7"/>
    <mergeCell ref="C6:C7"/>
    <mergeCell ref="D6:D7"/>
    <mergeCell ref="E6:E7"/>
    <mergeCell ref="A53:I53"/>
    <mergeCell ref="A68:I68"/>
    <mergeCell ref="A8:I8"/>
    <mergeCell ref="A16:I16"/>
    <mergeCell ref="A27:I27"/>
    <mergeCell ref="A48:I48"/>
    <mergeCell ref="A47:D47"/>
    <mergeCell ref="A15:D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2010-05-13T07:17:46Z</cp:lastPrinted>
  <dcterms:created xsi:type="dcterms:W3CDTF">1999-03-23T10:45:22Z</dcterms:created>
  <dcterms:modified xsi:type="dcterms:W3CDTF">2010-05-17T09:19:44Z</dcterms:modified>
  <cp:category/>
  <cp:version/>
  <cp:contentType/>
  <cp:contentStatus/>
</cp:coreProperties>
</file>