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zał.2 wyd par" sheetId="1" r:id="rId1"/>
  </sheets>
  <definedNames>
    <definedName name="_xlnm.Print_Titles" localSheetId="0">'zał.2 wyd par'!$12:$14</definedName>
  </definedNames>
  <calcPr fullCalcOnLoad="1"/>
</workbook>
</file>

<file path=xl/sharedStrings.xml><?xml version="1.0" encoding="utf-8"?>
<sst xmlns="http://schemas.openxmlformats.org/spreadsheetml/2006/main" count="72" uniqueCount="67">
  <si>
    <t>§</t>
  </si>
  <si>
    <t>bieżące</t>
  </si>
  <si>
    <t>inwestycyj.</t>
  </si>
  <si>
    <t>01010- Infrastruktura wodociągowa i sanitacyjna wsi: Razem</t>
  </si>
  <si>
    <t>600   Transport i łączność- Razem</t>
  </si>
  <si>
    <t>zakup materiałów i wyposażenia</t>
  </si>
  <si>
    <t>wynagrodzenia osobowe pracowników</t>
  </si>
  <si>
    <t>składki na ubezpieczenia społeczne</t>
  </si>
  <si>
    <t>składki na Fundusz Pracy</t>
  </si>
  <si>
    <t>80101- Szkoły podstawowe : Razem</t>
  </si>
  <si>
    <t>80120 - Licea ogólnokształcące : Razem</t>
  </si>
  <si>
    <t>92605- Zadania w zakresie kultury fizycznej i sportu: Razem</t>
  </si>
  <si>
    <t>801  Oświata i wychowanie - Razem</t>
  </si>
  <si>
    <t>851  Ochrona zdrowia - Razem</t>
  </si>
  <si>
    <t>921 Kultura i ochrona dziedzictwa narodowego - Razem</t>
  </si>
  <si>
    <t>926  Kultura fizyczna i sport - Razem</t>
  </si>
  <si>
    <t>Suma            WYDATKI  OGÓŁEM :</t>
  </si>
  <si>
    <t>60016 - Drogi publiczne gminne: Razem</t>
  </si>
  <si>
    <t>010 Rolnictwo i łowiectwo-Razem</t>
  </si>
  <si>
    <t>75412 - Ochotnicze  Straże Pożarne : Razem</t>
  </si>
  <si>
    <t>754  Bezpiecz.publiczne i ochrona przeciwpożarowa- Razem</t>
  </si>
  <si>
    <t>Dz</t>
  </si>
  <si>
    <t>Zadanie</t>
  </si>
  <si>
    <t>Rozdz</t>
  </si>
  <si>
    <t>85219- Ośrodki pomocy społecznej : Razem</t>
  </si>
  <si>
    <t>852  Pomoc społeczna - Razem</t>
  </si>
  <si>
    <t>Rady Gminy Michałowice</t>
  </si>
  <si>
    <t>010</t>
  </si>
  <si>
    <t>01010</t>
  </si>
  <si>
    <t>wynagrodzenia bezosobowe</t>
  </si>
  <si>
    <t>Autopoprawki Wójta Gminy</t>
  </si>
  <si>
    <t>Plan wydatków na 2005r z uwzględnieniem autopoprawek</t>
  </si>
  <si>
    <t>85295 -Pozostała działalność : Razem</t>
  </si>
  <si>
    <t>92109- Domy i ośrodki kultury,świetlice i kluby : Razem</t>
  </si>
  <si>
    <t>85121 Lecznictwo ambulatoryjne:Razem</t>
  </si>
  <si>
    <t xml:space="preserve">zwiększenia </t>
  </si>
  <si>
    <t>zmniejszenia</t>
  </si>
  <si>
    <t>(w złotych)</t>
  </si>
  <si>
    <t>Załącznik Nr 2</t>
  </si>
  <si>
    <t>wyd.na zakupy inwestycyjne jedn.budż</t>
  </si>
  <si>
    <r>
      <t xml:space="preserve">zakup usług pozostałych </t>
    </r>
    <r>
      <rPr>
        <i/>
        <sz val="10"/>
        <rFont val="Times New Roman"/>
        <family val="1"/>
      </rPr>
      <t xml:space="preserve">  </t>
    </r>
  </si>
  <si>
    <t>Dokonać zmian w planie wydatków budżetowych gminy w roku budżetowym 2008 stanowiącym załącznik nr 2 do Uchwały Rady Gminy Michałowice Nr XVII/105/2008 z dnia 31 stycznia 2008 r. w sprawie uchwalenia budżetu Gminy Michałowice na 2008 rok w sposób następujący:</t>
  </si>
  <si>
    <t>75818 Rezerwy ogólne i celowe : Razem</t>
  </si>
  <si>
    <t>758  Różne rozliczenia - Razem</t>
  </si>
  <si>
    <t>szkolenia pracowników niebędących członkami korpusu służby cywilnej</t>
  </si>
  <si>
    <t>zakup materiałów papierniczych do sprzętu drukarskiego i urządzeń kserograficznych</t>
  </si>
  <si>
    <t>85212 -Świadczenia rodzinne oraz składki na ubezpieczenia emerytalne i rentowe z ubezpieczenia społecznego:Razem</t>
  </si>
  <si>
    <t>zakup akcesoriów komputerowych, w tym programów i licencji</t>
  </si>
  <si>
    <r>
      <t xml:space="preserve">zakup usług pozostałych </t>
    </r>
    <r>
      <rPr>
        <i/>
        <sz val="10"/>
        <rFont val="Times New Roman"/>
        <family val="1"/>
      </rPr>
      <t xml:space="preserve"> (zakup usługi hasła dostępu do Lex Polonica Online) </t>
    </r>
  </si>
  <si>
    <r>
      <t xml:space="preserve">wyd.na zakupy inwestycyjne jedn.budż </t>
    </r>
    <r>
      <rPr>
        <i/>
        <sz val="10"/>
        <rFont val="Times New Roman"/>
        <family val="1"/>
      </rPr>
      <t>( przenosi się na wydatki bieżące 7 846 zł i na wyadtki inwestycyjne 7 654 zł)</t>
    </r>
  </si>
  <si>
    <r>
      <t xml:space="preserve">świadczenia społeczne </t>
    </r>
    <r>
      <rPr>
        <i/>
        <sz val="10"/>
        <rFont val="Times New Roman"/>
        <family val="1"/>
      </rPr>
      <t>(z dotacji -  na dofinansowanie programu w zakresie dożywiania)</t>
    </r>
  </si>
  <si>
    <r>
      <t xml:space="preserve">dotacjecelowe otrzymane z  budżetu państwa na inwestycje i zakupy inwestycyjne z zakresu administracji rządowej oraz oraz innych zadań zleconych gminom ustawami </t>
    </r>
    <r>
      <rPr>
        <i/>
        <sz val="10"/>
        <rFont val="Times New Roman"/>
        <family val="1"/>
      </rPr>
      <t xml:space="preserve">(adaptacja pomieszczenia i organizacja stanowiska pracy) </t>
    </r>
  </si>
  <si>
    <r>
      <t xml:space="preserve">wydatki inwestycyjne jedn.budżet </t>
    </r>
    <r>
      <rPr>
        <i/>
        <sz val="10"/>
        <rFont val="Times New Roman"/>
        <family val="1"/>
      </rPr>
      <t>(adaptacja pomieszczenia)</t>
    </r>
  </si>
  <si>
    <t>(z dotacji 18 300 zł, z przeznaczeniem na wdrożenie ustawy o pomocy osobom uprawnionym do alimentów)</t>
  </si>
  <si>
    <r>
      <t>zakup usług remontowych</t>
    </r>
    <r>
      <rPr>
        <i/>
        <sz val="10"/>
        <rFont val="Times New Roman"/>
        <family val="1"/>
      </rPr>
      <t xml:space="preserve"> (remont ogrodzenia przy lodowisku w Michałowicach 50 000 zł; remont dachu na hali sportowej w Komorowie 50 000 zł)</t>
    </r>
  </si>
  <si>
    <t>( z dotacji na wypłatę wynagrodzeń dla nauczycieli za przeprowadzenie części ustnej egzaminu maturalnego)</t>
  </si>
  <si>
    <r>
      <t xml:space="preserve">zakup usług pozostałych   </t>
    </r>
    <r>
      <rPr>
        <i/>
        <sz val="10"/>
        <rFont val="Times New Roman"/>
        <family val="1"/>
      </rPr>
      <t xml:space="preserve">(zwiekszenie 198 000 zł na organizację imprez kulturalnych na terenie gminy; zmniejszenie 2 000 zł utrzymanie świetlicy w Sokołowie) </t>
    </r>
  </si>
  <si>
    <r>
      <t xml:space="preserve">zakup materiałów i wyposażenia  </t>
    </r>
    <r>
      <rPr>
        <i/>
        <sz val="10"/>
        <rFont val="Times New Roman"/>
        <family val="1"/>
      </rPr>
      <t>(zwiększenie 15 000 zł na organizację imprez kulturalnych na terenie gminy; zmniejszenie 4 000 zł utrzymanie świetlicy w Sokołowie)</t>
    </r>
  </si>
  <si>
    <r>
      <t xml:space="preserve">wynagrodzenia bezosobowe </t>
    </r>
    <r>
      <rPr>
        <i/>
        <sz val="10"/>
        <rFont val="Times New Roman"/>
        <family val="1"/>
      </rPr>
      <t>(zmniejszenie 4 000 zł utrzymanie świetlicy w Sokołowie)</t>
    </r>
  </si>
  <si>
    <r>
      <t xml:space="preserve">wydatki inwestycyjne jedn.budżetowych </t>
    </r>
    <r>
      <rPr>
        <i/>
        <sz val="10"/>
        <rFont val="Times New Roman"/>
        <family val="1"/>
      </rPr>
      <t>(zakup i montaż piłkochwytów - boisko w Sokołowie)</t>
    </r>
  </si>
  <si>
    <t>do Uchwały N   /    /2008</t>
  </si>
  <si>
    <t>z dnia                      2008 r</t>
  </si>
  <si>
    <r>
      <t xml:space="preserve">zakup usług remontowych </t>
    </r>
    <r>
      <rPr>
        <i/>
        <sz val="10"/>
        <rFont val="Times New Roman"/>
        <family val="1"/>
      </rPr>
      <t>(usuwanie awarii na sieci kanalizacyjnej)</t>
    </r>
  </si>
  <si>
    <r>
      <t xml:space="preserve">wydatki inwestycyjne jedn.budżet </t>
    </r>
    <r>
      <rPr>
        <i/>
        <sz val="10"/>
        <rFont val="Times New Roman"/>
        <family val="1"/>
      </rPr>
      <t>( zmiany wynikają z załącznika nr 5)</t>
    </r>
  </si>
  <si>
    <r>
      <t xml:space="preserve">wydatki inwestycyjne jedn.budżetowych </t>
    </r>
    <r>
      <rPr>
        <i/>
        <sz val="10"/>
        <rFont val="Times New Roman"/>
        <family val="1"/>
      </rPr>
      <t>( zmiany wynikają z załącznika nr 5)</t>
    </r>
  </si>
  <si>
    <r>
      <t>rezerwy</t>
    </r>
    <r>
      <rPr>
        <i/>
        <sz val="10"/>
        <rFont val="Times New Roman"/>
        <family val="1"/>
      </rPr>
      <t xml:space="preserve"> (na działalność kulturalną 100 000 zł; na działalność kultury fizycznej 50 000 zł; z rezerwy ogólnej 59 000 zł)</t>
    </r>
  </si>
  <si>
    <t>Plan po zmianach 77 927 338  zł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</si>
</sst>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</numFmts>
  <fonts count="7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E"/>
      <family val="0"/>
    </font>
    <font>
      <i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4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3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justify" wrapText="1"/>
    </xf>
    <xf numFmtId="0" fontId="5" fillId="0" borderId="0" xfId="0" applyFont="1" applyAlignment="1">
      <alignment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7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4" fillId="0" borderId="4" xfId="0" applyFont="1" applyBorder="1" applyAlignment="1">
      <alignment horizontal="justify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SheetLayoutView="100" workbookViewId="0" topLeftCell="A47">
      <selection activeCell="K59" sqref="K59"/>
    </sheetView>
  </sheetViews>
  <sheetFormatPr defaultColWidth="9.125" defaultRowHeight="12.75"/>
  <cols>
    <col min="1" max="1" width="4.125" style="1" customWidth="1"/>
    <col min="2" max="2" width="6.00390625" style="1" customWidth="1"/>
    <col min="3" max="3" width="5.00390625" style="1" customWidth="1"/>
    <col min="4" max="4" width="46.75390625" style="1" customWidth="1"/>
    <col min="5" max="5" width="14.625" style="1" customWidth="1"/>
    <col min="6" max="6" width="9.25390625" style="1" hidden="1" customWidth="1"/>
    <col min="7" max="7" width="9.00390625" style="1" hidden="1" customWidth="1"/>
    <col min="8" max="8" width="15.125" style="1" hidden="1" customWidth="1"/>
    <col min="9" max="9" width="13.125" style="14" customWidth="1"/>
    <col min="10" max="16384" width="9.125" style="1" customWidth="1"/>
  </cols>
  <sheetData>
    <row r="1" ht="12.75">
      <c r="E1" s="9" t="s">
        <v>38</v>
      </c>
    </row>
    <row r="2" ht="12.75">
      <c r="E2" s="9" t="s">
        <v>60</v>
      </c>
    </row>
    <row r="3" ht="12.75">
      <c r="E3" s="9" t="s">
        <v>26</v>
      </c>
    </row>
    <row r="4" ht="12.75">
      <c r="E4" s="9" t="s">
        <v>61</v>
      </c>
    </row>
    <row r="5" spans="1:9" ht="20.25" customHeight="1">
      <c r="A5" s="61" t="s">
        <v>41</v>
      </c>
      <c r="B5" s="62"/>
      <c r="C5" s="62"/>
      <c r="D5" s="62"/>
      <c r="E5" s="62"/>
      <c r="F5" s="62"/>
      <c r="G5" s="62"/>
      <c r="H5" s="62"/>
      <c r="I5" s="62"/>
    </row>
    <row r="6" spans="1:9" ht="12.75">
      <c r="A6" s="62"/>
      <c r="B6" s="62"/>
      <c r="C6" s="62"/>
      <c r="D6" s="62"/>
      <c r="E6" s="62"/>
      <c r="F6" s="62"/>
      <c r="G6" s="62"/>
      <c r="H6" s="62"/>
      <c r="I6" s="62"/>
    </row>
    <row r="7" spans="1:9" ht="3.75" customHeight="1">
      <c r="A7" s="62"/>
      <c r="B7" s="62"/>
      <c r="C7" s="62"/>
      <c r="D7" s="62"/>
      <c r="E7" s="62"/>
      <c r="F7" s="62"/>
      <c r="G7" s="62"/>
      <c r="H7" s="62"/>
      <c r="I7" s="62"/>
    </row>
    <row r="8" spans="1:9" ht="13.5" customHeight="1" hidden="1">
      <c r="A8" s="62"/>
      <c r="B8" s="62"/>
      <c r="C8" s="62"/>
      <c r="D8" s="62"/>
      <c r="E8" s="62"/>
      <c r="F8" s="62"/>
      <c r="G8" s="62"/>
      <c r="H8" s="62"/>
      <c r="I8" s="62"/>
    </row>
    <row r="9" spans="1:9" ht="13.5" customHeight="1" hidden="1">
      <c r="A9" s="62"/>
      <c r="B9" s="62"/>
      <c r="C9" s="62"/>
      <c r="D9" s="62"/>
      <c r="E9" s="62"/>
      <c r="F9" s="62"/>
      <c r="G9" s="62"/>
      <c r="H9" s="62"/>
      <c r="I9" s="62"/>
    </row>
    <row r="10" spans="1:9" ht="13.5" customHeight="1" hidden="1">
      <c r="A10" s="63"/>
      <c r="B10" s="63"/>
      <c r="C10" s="63"/>
      <c r="D10" s="63"/>
      <c r="E10" s="63"/>
      <c r="F10" s="63"/>
      <c r="G10" s="63"/>
      <c r="H10" s="63"/>
      <c r="I10" s="63"/>
    </row>
    <row r="11" spans="1:9" ht="11.25" customHeight="1">
      <c r="A11" s="16"/>
      <c r="B11" s="16"/>
      <c r="C11" s="16"/>
      <c r="D11" s="16"/>
      <c r="E11" s="16"/>
      <c r="F11" s="15"/>
      <c r="G11" s="15"/>
      <c r="H11" s="16"/>
      <c r="I11" s="32" t="s">
        <v>37</v>
      </c>
    </row>
    <row r="12" spans="1:9" ht="22.5" customHeight="1">
      <c r="A12" s="59" t="s">
        <v>21</v>
      </c>
      <c r="B12" s="59" t="s">
        <v>23</v>
      </c>
      <c r="C12" s="59" t="s">
        <v>0</v>
      </c>
      <c r="D12" s="59" t="s">
        <v>22</v>
      </c>
      <c r="E12" s="57" t="s">
        <v>35</v>
      </c>
      <c r="F12" s="55" t="s">
        <v>30</v>
      </c>
      <c r="G12" s="56"/>
      <c r="H12" s="11" t="s">
        <v>31</v>
      </c>
      <c r="I12" s="64" t="s">
        <v>36</v>
      </c>
    </row>
    <row r="13" spans="1:9" ht="12" customHeight="1">
      <c r="A13" s="60"/>
      <c r="B13" s="60"/>
      <c r="C13" s="60"/>
      <c r="D13" s="60"/>
      <c r="E13" s="58"/>
      <c r="F13" s="8" t="s">
        <v>1</v>
      </c>
      <c r="G13" s="8" t="s">
        <v>2</v>
      </c>
      <c r="H13" s="12"/>
      <c r="I13" s="65"/>
    </row>
    <row r="14" spans="1:9" ht="12.7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8</v>
      </c>
      <c r="G14" s="8">
        <v>9</v>
      </c>
      <c r="H14" s="8">
        <v>10</v>
      </c>
      <c r="I14" s="17">
        <v>6</v>
      </c>
    </row>
    <row r="15" spans="1:9" ht="23.25" customHeight="1">
      <c r="A15" s="18" t="s">
        <v>27</v>
      </c>
      <c r="B15" s="18" t="s">
        <v>28</v>
      </c>
      <c r="C15" s="19">
        <v>4270</v>
      </c>
      <c r="D15" s="20" t="s">
        <v>62</v>
      </c>
      <c r="E15" s="21">
        <v>40000</v>
      </c>
      <c r="F15" s="13"/>
      <c r="G15" s="22"/>
      <c r="H15" s="23"/>
      <c r="I15" s="21"/>
    </row>
    <row r="16" spans="1:9" ht="25.5">
      <c r="A16" s="22"/>
      <c r="B16" s="22"/>
      <c r="C16" s="19">
        <v>6050</v>
      </c>
      <c r="D16" s="20" t="s">
        <v>63</v>
      </c>
      <c r="E16" s="13">
        <v>1741000</v>
      </c>
      <c r="F16" s="13"/>
      <c r="G16" s="13"/>
      <c r="H16" s="13"/>
      <c r="I16" s="13">
        <v>1120000</v>
      </c>
    </row>
    <row r="17" spans="1:9" ht="13.5" customHeight="1">
      <c r="A17" s="2"/>
      <c r="B17" s="2"/>
      <c r="C17" s="47" t="s">
        <v>3</v>
      </c>
      <c r="D17" s="48"/>
      <c r="E17" s="6">
        <f>SUM(E15:E16)</f>
        <v>1781000</v>
      </c>
      <c r="F17" s="6">
        <f>SUM(F15:F16)</f>
        <v>0</v>
      </c>
      <c r="G17" s="6">
        <f>SUM(G15:G16)</f>
        <v>0</v>
      </c>
      <c r="H17" s="6">
        <f>SUM(H15:H16)</f>
        <v>0</v>
      </c>
      <c r="I17" s="6">
        <f>SUM(I15:I16)</f>
        <v>1120000</v>
      </c>
    </row>
    <row r="18" spans="1:9" ht="12.75">
      <c r="A18" s="51" t="s">
        <v>18</v>
      </c>
      <c r="B18" s="52"/>
      <c r="C18" s="52"/>
      <c r="D18" s="53"/>
      <c r="E18" s="3">
        <f>SUM(E17)</f>
        <v>1781000</v>
      </c>
      <c r="F18" s="3">
        <f>SUM(F17)</f>
        <v>0</v>
      </c>
      <c r="G18" s="3">
        <f>SUM(G17)</f>
        <v>0</v>
      </c>
      <c r="H18" s="3">
        <f>SUM(H17)</f>
        <v>0</v>
      </c>
      <c r="I18" s="3">
        <f>SUM(I17)</f>
        <v>1120000</v>
      </c>
    </row>
    <row r="19" spans="1:9" ht="23.25" customHeight="1">
      <c r="A19" s="19">
        <v>600</v>
      </c>
      <c r="B19" s="19">
        <v>60016</v>
      </c>
      <c r="C19" s="19">
        <v>6050</v>
      </c>
      <c r="D19" s="20" t="s">
        <v>63</v>
      </c>
      <c r="E19" s="13">
        <v>532000</v>
      </c>
      <c r="F19" s="2"/>
      <c r="G19" s="3"/>
      <c r="H19" s="3"/>
      <c r="I19" s="13">
        <v>150000</v>
      </c>
    </row>
    <row r="20" spans="1:9" ht="13.5">
      <c r="A20" s="2"/>
      <c r="B20" s="2"/>
      <c r="C20" s="49" t="s">
        <v>17</v>
      </c>
      <c r="D20" s="50"/>
      <c r="E20" s="5">
        <f>SUM(E19:E19)</f>
        <v>532000</v>
      </c>
      <c r="F20" s="5">
        <f>SUM(F19:F19)</f>
        <v>0</v>
      </c>
      <c r="G20" s="5">
        <f>SUM(G19:G19)</f>
        <v>0</v>
      </c>
      <c r="H20" s="5">
        <f>SUM(H19:H19)</f>
        <v>0</v>
      </c>
      <c r="I20" s="5">
        <f>SUM(I19:I19)</f>
        <v>150000</v>
      </c>
    </row>
    <row r="21" spans="1:9" ht="12.75">
      <c r="A21" s="51" t="s">
        <v>4</v>
      </c>
      <c r="B21" s="52"/>
      <c r="C21" s="52"/>
      <c r="D21" s="53"/>
      <c r="E21" s="3">
        <f>SUM(E20)</f>
        <v>532000</v>
      </c>
      <c r="F21" s="3">
        <f>SUM(F20)</f>
        <v>0</v>
      </c>
      <c r="G21" s="3">
        <f>SUM(G20)</f>
        <v>0</v>
      </c>
      <c r="H21" s="3">
        <f>SUM(H20)</f>
        <v>0</v>
      </c>
      <c r="I21" s="3">
        <f>SUM(I20)</f>
        <v>150000</v>
      </c>
    </row>
    <row r="22" spans="1:9" ht="12.75">
      <c r="A22" s="22">
        <v>754</v>
      </c>
      <c r="B22" s="22">
        <v>75412</v>
      </c>
      <c r="C22" s="36">
        <v>6060</v>
      </c>
      <c r="D22" s="20" t="s">
        <v>39</v>
      </c>
      <c r="E22" s="13"/>
      <c r="F22" s="3"/>
      <c r="G22" s="3">
        <v>-170000</v>
      </c>
      <c r="H22" s="3">
        <f>SUM(E22+G22)</f>
        <v>-170000</v>
      </c>
      <c r="I22" s="13">
        <v>400000</v>
      </c>
    </row>
    <row r="23" spans="1:9" ht="13.5">
      <c r="A23" s="2"/>
      <c r="B23" s="2"/>
      <c r="C23" s="49" t="s">
        <v>19</v>
      </c>
      <c r="D23" s="50"/>
      <c r="E23" s="5">
        <f>SUM(E22:E22)</f>
        <v>0</v>
      </c>
      <c r="F23" s="5">
        <f>SUM(F22:F22)</f>
        <v>0</v>
      </c>
      <c r="G23" s="5">
        <f>SUM(G22:G22)</f>
        <v>-170000</v>
      </c>
      <c r="H23" s="5">
        <f>SUM(H22:H22)</f>
        <v>-170000</v>
      </c>
      <c r="I23" s="5">
        <f>SUM(I22:I22)</f>
        <v>400000</v>
      </c>
    </row>
    <row r="24" spans="1:9" ht="12.75">
      <c r="A24" s="51" t="s">
        <v>20</v>
      </c>
      <c r="B24" s="52"/>
      <c r="C24" s="52"/>
      <c r="D24" s="53"/>
      <c r="E24" s="3">
        <f>SUM(E23)</f>
        <v>0</v>
      </c>
      <c r="F24" s="3">
        <f>SUM(F23)</f>
        <v>0</v>
      </c>
      <c r="G24" s="3">
        <f>SUM(G23)</f>
        <v>-170000</v>
      </c>
      <c r="H24" s="3">
        <f>SUM(H23)</f>
        <v>-170000</v>
      </c>
      <c r="I24" s="3">
        <f>SUM(I23)</f>
        <v>400000</v>
      </c>
    </row>
    <row r="25" spans="1:9" ht="38.25">
      <c r="A25" s="42">
        <v>758</v>
      </c>
      <c r="B25" s="42">
        <v>75818</v>
      </c>
      <c r="C25" s="36">
        <v>4810</v>
      </c>
      <c r="D25" s="45" t="s">
        <v>65</v>
      </c>
      <c r="E25" s="3"/>
      <c r="F25" s="3"/>
      <c r="G25" s="3"/>
      <c r="H25" s="3"/>
      <c r="I25" s="13">
        <v>209000</v>
      </c>
    </row>
    <row r="26" spans="1:9" ht="13.5">
      <c r="A26" s="10"/>
      <c r="B26" s="41" t="s">
        <v>42</v>
      </c>
      <c r="C26" s="41"/>
      <c r="D26" s="40"/>
      <c r="E26" s="5">
        <f>SUM(E25)</f>
        <v>0</v>
      </c>
      <c r="F26" s="5">
        <f aca="true" t="shared" si="0" ref="F26:I27">SUM(F25)</f>
        <v>0</v>
      </c>
      <c r="G26" s="5">
        <f t="shared" si="0"/>
        <v>0</v>
      </c>
      <c r="H26" s="5">
        <f t="shared" si="0"/>
        <v>0</v>
      </c>
      <c r="I26" s="5">
        <f t="shared" si="0"/>
        <v>209000</v>
      </c>
    </row>
    <row r="27" spans="1:9" ht="12.75">
      <c r="A27" s="37" t="s">
        <v>43</v>
      </c>
      <c r="B27" s="38"/>
      <c r="C27" s="38"/>
      <c r="D27" s="39"/>
      <c r="E27" s="3">
        <f>SUM(E26)</f>
        <v>0</v>
      </c>
      <c r="F27" s="3">
        <f t="shared" si="0"/>
        <v>0</v>
      </c>
      <c r="G27" s="3">
        <f t="shared" si="0"/>
        <v>0</v>
      </c>
      <c r="H27" s="3">
        <f t="shared" si="0"/>
        <v>0</v>
      </c>
      <c r="I27" s="3">
        <f t="shared" si="0"/>
        <v>209000</v>
      </c>
    </row>
    <row r="28" spans="1:9" ht="38.25">
      <c r="A28" s="22">
        <v>801</v>
      </c>
      <c r="B28" s="22">
        <v>80101</v>
      </c>
      <c r="C28" s="36">
        <v>4270</v>
      </c>
      <c r="D28" s="20" t="s">
        <v>54</v>
      </c>
      <c r="E28" s="13">
        <v>100000</v>
      </c>
      <c r="F28" s="13">
        <v>0</v>
      </c>
      <c r="G28" s="22"/>
      <c r="H28" s="13" t="e">
        <f>SUM(#REF!+F28)</f>
        <v>#REF!</v>
      </c>
      <c r="I28" s="13"/>
    </row>
    <row r="29" spans="1:9" ht="13.5">
      <c r="A29" s="2"/>
      <c r="B29" s="2"/>
      <c r="C29" s="49" t="s">
        <v>9</v>
      </c>
      <c r="D29" s="50"/>
      <c r="E29" s="5">
        <f>SUM(E28:E28)</f>
        <v>100000</v>
      </c>
      <c r="F29" s="5">
        <f>SUM(F28:F28)</f>
        <v>0</v>
      </c>
      <c r="G29" s="5">
        <f>SUM(G28:G28)</f>
        <v>0</v>
      </c>
      <c r="H29" s="5" t="e">
        <f>SUM(H28:H28)</f>
        <v>#REF!</v>
      </c>
      <c r="I29" s="5">
        <f>SUM(I28:I28)</f>
        <v>0</v>
      </c>
    </row>
    <row r="30" spans="1:9" ht="12.75">
      <c r="A30" s="22"/>
      <c r="B30" s="22">
        <v>80120</v>
      </c>
      <c r="C30" s="22">
        <v>4010</v>
      </c>
      <c r="D30" s="22" t="s">
        <v>6</v>
      </c>
      <c r="E30" s="13">
        <v>1146</v>
      </c>
      <c r="F30" s="13">
        <v>0</v>
      </c>
      <c r="G30" s="22"/>
      <c r="H30" s="13">
        <f>SUM(E30+F30)</f>
        <v>1146</v>
      </c>
      <c r="I30" s="13"/>
    </row>
    <row r="31" spans="1:9" ht="12.75">
      <c r="A31" s="22"/>
      <c r="B31" s="22"/>
      <c r="C31" s="22">
        <v>4110</v>
      </c>
      <c r="D31" s="22" t="s">
        <v>7</v>
      </c>
      <c r="E31" s="13">
        <v>177</v>
      </c>
      <c r="F31" s="13">
        <v>0</v>
      </c>
      <c r="G31" s="22"/>
      <c r="H31" s="13">
        <f>SUM(E31+F31)</f>
        <v>177</v>
      </c>
      <c r="I31" s="13"/>
    </row>
    <row r="32" spans="1:9" ht="12.75">
      <c r="A32" s="22"/>
      <c r="B32" s="22"/>
      <c r="C32" s="22">
        <v>4120</v>
      </c>
      <c r="D32" s="22" t="s">
        <v>8</v>
      </c>
      <c r="E32" s="13">
        <v>28</v>
      </c>
      <c r="F32" s="13">
        <v>0</v>
      </c>
      <c r="G32" s="22"/>
      <c r="H32" s="13">
        <f>SUM(E32+F32)</f>
        <v>28</v>
      </c>
      <c r="I32" s="13"/>
    </row>
    <row r="33" spans="1:9" ht="25.5">
      <c r="A33" s="22"/>
      <c r="B33" s="22"/>
      <c r="C33" s="22"/>
      <c r="D33" s="46" t="s">
        <v>55</v>
      </c>
      <c r="E33" s="13"/>
      <c r="F33" s="13"/>
      <c r="G33" s="22"/>
      <c r="H33" s="13"/>
      <c r="I33" s="13"/>
    </row>
    <row r="34" spans="1:9" ht="13.5">
      <c r="A34" s="2"/>
      <c r="B34" s="2"/>
      <c r="C34" s="49" t="s">
        <v>10</v>
      </c>
      <c r="D34" s="50"/>
      <c r="E34" s="5">
        <f>SUM(E30:E32)</f>
        <v>1351</v>
      </c>
      <c r="F34" s="5">
        <f>SUM(F30:F32)</f>
        <v>0</v>
      </c>
      <c r="G34" s="5">
        <f>SUM(G30:G32)</f>
        <v>0</v>
      </c>
      <c r="H34" s="5">
        <f>SUM(H30:H32)</f>
        <v>1351</v>
      </c>
      <c r="I34" s="5">
        <f>SUM(I30:I32)</f>
        <v>0</v>
      </c>
    </row>
    <row r="35" spans="1:9" ht="12.75">
      <c r="A35" s="51" t="s">
        <v>12</v>
      </c>
      <c r="B35" s="52"/>
      <c r="C35" s="52"/>
      <c r="D35" s="53"/>
      <c r="E35" s="3">
        <f>SUM(E34+E29)</f>
        <v>101351</v>
      </c>
      <c r="F35" s="3">
        <f>SUM(F34+F29)</f>
        <v>0</v>
      </c>
      <c r="G35" s="3">
        <f>SUM(G34+G29)</f>
        <v>0</v>
      </c>
      <c r="H35" s="3" t="e">
        <f>SUM(H34+H29)</f>
        <v>#REF!</v>
      </c>
      <c r="I35" s="3">
        <f>SUM(I34+I29)</f>
        <v>0</v>
      </c>
    </row>
    <row r="36" spans="1:9" ht="24.75" customHeight="1">
      <c r="A36" s="19">
        <v>851</v>
      </c>
      <c r="B36" s="19">
        <v>85121</v>
      </c>
      <c r="C36" s="19">
        <v>6050</v>
      </c>
      <c r="D36" s="20" t="s">
        <v>63</v>
      </c>
      <c r="E36" s="13">
        <v>30000</v>
      </c>
      <c r="F36" s="24"/>
      <c r="G36" s="24"/>
      <c r="H36" s="24"/>
      <c r="I36" s="13"/>
    </row>
    <row r="37" spans="1:9" ht="13.5">
      <c r="A37" s="10"/>
      <c r="B37" s="10"/>
      <c r="C37" s="49" t="s">
        <v>34</v>
      </c>
      <c r="D37" s="50"/>
      <c r="E37" s="5">
        <f>SUM(E36)</f>
        <v>30000</v>
      </c>
      <c r="F37" s="5">
        <f>SUM(F36)</f>
        <v>0</v>
      </c>
      <c r="G37" s="5">
        <f>SUM(G36)</f>
        <v>0</v>
      </c>
      <c r="H37" s="5">
        <f>SUM(H36)</f>
        <v>0</v>
      </c>
      <c r="I37" s="5">
        <f>SUM(I36)</f>
        <v>0</v>
      </c>
    </row>
    <row r="38" spans="1:9" ht="12.75">
      <c r="A38" s="51" t="s">
        <v>13</v>
      </c>
      <c r="B38" s="52"/>
      <c r="C38" s="52"/>
      <c r="D38" s="53"/>
      <c r="E38" s="3">
        <f>SUM(E37)</f>
        <v>30000</v>
      </c>
      <c r="F38" s="3" t="e">
        <f>SUM(#REF!+#REF!+#REF!)</f>
        <v>#REF!</v>
      </c>
      <c r="G38" s="3" t="e">
        <f>SUM(#REF!+#REF!+#REF!)</f>
        <v>#REF!</v>
      </c>
      <c r="H38" s="3" t="e">
        <f>SUM(E38+F38+G38)</f>
        <v>#REF!</v>
      </c>
      <c r="I38" s="13"/>
    </row>
    <row r="39" spans="1:9" ht="12.75">
      <c r="A39" s="27">
        <v>852</v>
      </c>
      <c r="B39" s="22">
        <v>85212</v>
      </c>
      <c r="C39" s="22">
        <v>4110</v>
      </c>
      <c r="D39" s="22" t="s">
        <v>7</v>
      </c>
      <c r="E39" s="13">
        <f>710+472</f>
        <v>1182</v>
      </c>
      <c r="F39" s="13">
        <v>0</v>
      </c>
      <c r="G39" s="22"/>
      <c r="H39" s="13">
        <f>SUM(E39+F39)</f>
        <v>1182</v>
      </c>
      <c r="I39" s="13"/>
    </row>
    <row r="40" spans="1:9" ht="12.75">
      <c r="A40" s="22"/>
      <c r="B40" s="22"/>
      <c r="C40" s="22">
        <v>4120</v>
      </c>
      <c r="D40" s="22" t="s">
        <v>8</v>
      </c>
      <c r="E40" s="13">
        <f>115+74</f>
        <v>189</v>
      </c>
      <c r="F40" s="13"/>
      <c r="G40" s="22"/>
      <c r="H40" s="13"/>
      <c r="I40" s="13"/>
    </row>
    <row r="41" spans="1:9" ht="12.75">
      <c r="A41" s="22"/>
      <c r="B41" s="22"/>
      <c r="C41" s="22">
        <v>4110</v>
      </c>
      <c r="D41" s="22" t="s">
        <v>7</v>
      </c>
      <c r="E41" s="13">
        <v>3000</v>
      </c>
      <c r="F41" s="13"/>
      <c r="G41" s="22"/>
      <c r="H41" s="13"/>
      <c r="I41" s="13"/>
    </row>
    <row r="42" spans="1:9" ht="12.75">
      <c r="A42" s="22"/>
      <c r="B42" s="22"/>
      <c r="C42" s="28">
        <v>4170</v>
      </c>
      <c r="D42" s="22" t="s">
        <v>29</v>
      </c>
      <c r="E42" s="13">
        <v>4500</v>
      </c>
      <c r="F42" s="13">
        <v>0</v>
      </c>
      <c r="G42" s="22"/>
      <c r="H42" s="13">
        <v>53000</v>
      </c>
      <c r="I42" s="13"/>
    </row>
    <row r="43" spans="1:9" ht="12.75">
      <c r="A43" s="22"/>
      <c r="B43" s="22"/>
      <c r="C43" s="28">
        <v>4210</v>
      </c>
      <c r="D43" s="22" t="s">
        <v>5</v>
      </c>
      <c r="E43" s="13">
        <v>10675</v>
      </c>
      <c r="F43" s="13"/>
      <c r="G43" s="22"/>
      <c r="H43" s="13"/>
      <c r="I43" s="13"/>
    </row>
    <row r="44" spans="1:9" ht="12.75">
      <c r="A44" s="22"/>
      <c r="B44" s="22"/>
      <c r="C44" s="22">
        <v>4300</v>
      </c>
      <c r="D44" s="20" t="s">
        <v>40</v>
      </c>
      <c r="E44" s="13">
        <v>500</v>
      </c>
      <c r="F44" s="13"/>
      <c r="G44" s="22"/>
      <c r="H44" s="13"/>
      <c r="I44" s="13"/>
    </row>
    <row r="45" spans="1:9" ht="25.5">
      <c r="A45" s="22"/>
      <c r="B45" s="22"/>
      <c r="C45" s="29">
        <v>4700</v>
      </c>
      <c r="D45" s="26" t="s">
        <v>44</v>
      </c>
      <c r="E45" s="13">
        <v>300</v>
      </c>
      <c r="F45" s="13"/>
      <c r="G45" s="22"/>
      <c r="H45" s="13"/>
      <c r="I45" s="13"/>
    </row>
    <row r="46" spans="1:9" ht="25.5">
      <c r="A46" s="22"/>
      <c r="B46" s="22"/>
      <c r="C46" s="29">
        <v>4740</v>
      </c>
      <c r="D46" s="20" t="s">
        <v>45</v>
      </c>
      <c r="E46" s="13">
        <v>500</v>
      </c>
      <c r="F46" s="13"/>
      <c r="G46" s="22"/>
      <c r="H46" s="13"/>
      <c r="I46" s="13"/>
    </row>
    <row r="47" spans="1:9" ht="25.5">
      <c r="A47" s="22"/>
      <c r="B47" s="22"/>
      <c r="C47" s="29">
        <v>4750</v>
      </c>
      <c r="D47" s="20" t="s">
        <v>47</v>
      </c>
      <c r="E47" s="13">
        <v>1000</v>
      </c>
      <c r="F47" s="13"/>
      <c r="G47" s="22"/>
      <c r="H47" s="13"/>
      <c r="I47" s="13"/>
    </row>
    <row r="48" spans="1:9" ht="25.5">
      <c r="A48" s="22"/>
      <c r="B48" s="22"/>
      <c r="C48" s="29"/>
      <c r="D48" s="44" t="s">
        <v>53</v>
      </c>
      <c r="E48" s="13"/>
      <c r="F48" s="13"/>
      <c r="G48" s="22"/>
      <c r="H48" s="13"/>
      <c r="I48" s="13"/>
    </row>
    <row r="49" spans="1:9" ht="25.5" customHeight="1">
      <c r="A49" s="22"/>
      <c r="B49" s="22"/>
      <c r="C49" s="19">
        <v>6050</v>
      </c>
      <c r="D49" s="20" t="s">
        <v>52</v>
      </c>
      <c r="E49" s="13">
        <v>7654</v>
      </c>
      <c r="F49" s="13"/>
      <c r="G49" s="22"/>
      <c r="H49" s="13"/>
      <c r="I49" s="13"/>
    </row>
    <row r="50" spans="1:9" ht="54.75" customHeight="1">
      <c r="A50" s="22"/>
      <c r="B50" s="22"/>
      <c r="C50" s="22">
        <v>6310</v>
      </c>
      <c r="D50" s="20" t="s">
        <v>51</v>
      </c>
      <c r="E50" s="13">
        <v>33240</v>
      </c>
      <c r="F50" s="13"/>
      <c r="G50" s="22"/>
      <c r="H50" s="13"/>
      <c r="I50" s="13"/>
    </row>
    <row r="51" spans="1:9" ht="32.25" customHeight="1">
      <c r="A51" s="2"/>
      <c r="B51" s="2"/>
      <c r="C51" s="47" t="s">
        <v>46</v>
      </c>
      <c r="D51" s="48"/>
      <c r="E51" s="6">
        <f>SUM(E39:E50)</f>
        <v>62740</v>
      </c>
      <c r="F51" s="6">
        <f>SUM(F39:F42)</f>
        <v>0</v>
      </c>
      <c r="G51" s="7"/>
      <c r="H51" s="6">
        <f>SUM(H39:H42)</f>
        <v>54182</v>
      </c>
      <c r="I51" s="3">
        <f>SUM(I39:I42)</f>
        <v>0</v>
      </c>
    </row>
    <row r="52" spans="1:9" ht="25.5">
      <c r="A52" s="22"/>
      <c r="B52" s="36">
        <v>85219</v>
      </c>
      <c r="C52" s="22">
        <v>4300</v>
      </c>
      <c r="D52" s="20" t="s">
        <v>48</v>
      </c>
      <c r="E52" s="13">
        <v>4300</v>
      </c>
      <c r="F52" s="13">
        <v>0</v>
      </c>
      <c r="G52" s="22"/>
      <c r="H52" s="13">
        <f>SUM(E52+F52)</f>
        <v>4300</v>
      </c>
      <c r="I52" s="13"/>
    </row>
    <row r="53" spans="1:9" ht="38.25">
      <c r="A53" s="22"/>
      <c r="B53" s="22"/>
      <c r="C53" s="19">
        <v>6060</v>
      </c>
      <c r="D53" s="20" t="s">
        <v>49</v>
      </c>
      <c r="E53" s="13"/>
      <c r="F53" s="13"/>
      <c r="G53" s="22"/>
      <c r="H53" s="13"/>
      <c r="I53" s="13">
        <v>15500</v>
      </c>
    </row>
    <row r="54" spans="1:9" ht="16.5" customHeight="1">
      <c r="A54" s="2"/>
      <c r="B54" s="2"/>
      <c r="C54" s="49" t="s">
        <v>24</v>
      </c>
      <c r="D54" s="50"/>
      <c r="E54" s="5">
        <f>SUM(E52:E53)</f>
        <v>4300</v>
      </c>
      <c r="F54" s="5">
        <f>SUM(F52:F53)</f>
        <v>0</v>
      </c>
      <c r="G54" s="5">
        <f>SUM(G52:G53)</f>
        <v>0</v>
      </c>
      <c r="H54" s="5">
        <f>SUM(H52:H53)</f>
        <v>4300</v>
      </c>
      <c r="I54" s="5">
        <f>SUM(I52:I53)</f>
        <v>15500</v>
      </c>
    </row>
    <row r="55" spans="1:9" ht="22.5" customHeight="1">
      <c r="A55" s="22"/>
      <c r="B55" s="22">
        <v>85295</v>
      </c>
      <c r="C55" s="43">
        <v>3110</v>
      </c>
      <c r="D55" s="20" t="s">
        <v>50</v>
      </c>
      <c r="E55" s="13">
        <v>17500</v>
      </c>
      <c r="F55" s="24"/>
      <c r="G55" s="25"/>
      <c r="H55" s="24"/>
      <c r="I55" s="13"/>
    </row>
    <row r="56" spans="1:9" ht="12.75" customHeight="1">
      <c r="A56" s="2"/>
      <c r="B56" s="2"/>
      <c r="C56" s="54" t="s">
        <v>32</v>
      </c>
      <c r="D56" s="50"/>
      <c r="E56" s="5">
        <f>SUM(E55:E55)</f>
        <v>17500</v>
      </c>
      <c r="F56" s="5"/>
      <c r="G56" s="4"/>
      <c r="H56" s="5"/>
      <c r="I56" s="13"/>
    </row>
    <row r="57" spans="1:9" ht="12.75">
      <c r="A57" s="51" t="s">
        <v>25</v>
      </c>
      <c r="B57" s="52"/>
      <c r="C57" s="52"/>
      <c r="D57" s="53"/>
      <c r="E57" s="3">
        <f>SUM(E54+E56+E51)</f>
        <v>84540</v>
      </c>
      <c r="F57" s="3">
        <f>SUM(F54+F56+F51)</f>
        <v>0</v>
      </c>
      <c r="G57" s="3">
        <f>SUM(G54+G56+G51)</f>
        <v>0</v>
      </c>
      <c r="H57" s="3">
        <f>SUM(H54+H56+H51)</f>
        <v>58482</v>
      </c>
      <c r="I57" s="3">
        <f>SUM(I54+I56+I51)</f>
        <v>15500</v>
      </c>
    </row>
    <row r="58" spans="1:9" ht="25.5">
      <c r="A58" s="19">
        <v>921</v>
      </c>
      <c r="B58" s="19">
        <v>92109</v>
      </c>
      <c r="C58" s="28">
        <v>4170</v>
      </c>
      <c r="D58" s="20" t="s">
        <v>58</v>
      </c>
      <c r="E58" s="3"/>
      <c r="F58" s="3"/>
      <c r="G58" s="3"/>
      <c r="H58" s="3"/>
      <c r="I58" s="13">
        <v>4000</v>
      </c>
    </row>
    <row r="59" spans="1:9" ht="38.25">
      <c r="A59" s="22"/>
      <c r="B59" s="22"/>
      <c r="C59" s="22">
        <v>4210</v>
      </c>
      <c r="D59" s="20" t="s">
        <v>57</v>
      </c>
      <c r="E59" s="13">
        <v>15000</v>
      </c>
      <c r="F59" s="13">
        <v>-4000</v>
      </c>
      <c r="G59" s="22"/>
      <c r="H59" s="13">
        <f>SUM(E59+F59)</f>
        <v>11000</v>
      </c>
      <c r="I59" s="13">
        <v>4000</v>
      </c>
    </row>
    <row r="60" spans="1:9" ht="38.25">
      <c r="A60" s="22"/>
      <c r="B60" s="22"/>
      <c r="C60" s="22">
        <v>4300</v>
      </c>
      <c r="D60" s="20" t="s">
        <v>56</v>
      </c>
      <c r="E60" s="13">
        <v>198000</v>
      </c>
      <c r="F60" s="13">
        <v>-153000</v>
      </c>
      <c r="G60" s="22"/>
      <c r="H60" s="13">
        <f>SUM(E60+F60)</f>
        <v>45000</v>
      </c>
      <c r="I60" s="13">
        <v>2000</v>
      </c>
    </row>
    <row r="61" spans="1:9" ht="25.5">
      <c r="A61" s="22"/>
      <c r="B61" s="22"/>
      <c r="C61" s="19">
        <v>6050</v>
      </c>
      <c r="D61" s="20" t="s">
        <v>64</v>
      </c>
      <c r="E61" s="13">
        <v>310000</v>
      </c>
      <c r="F61" s="22"/>
      <c r="G61" s="22"/>
      <c r="H61" s="13"/>
      <c r="I61" s="13">
        <v>670000</v>
      </c>
    </row>
    <row r="62" spans="1:9" ht="18" customHeight="1">
      <c r="A62" s="2"/>
      <c r="B62" s="2"/>
      <c r="C62" s="47" t="s">
        <v>33</v>
      </c>
      <c r="D62" s="48"/>
      <c r="E62" s="6">
        <f>SUM(E58:E61)</f>
        <v>523000</v>
      </c>
      <c r="F62" s="6">
        <f>SUM(F58:F61)</f>
        <v>-157000</v>
      </c>
      <c r="G62" s="6">
        <f>SUM(G58:G61)</f>
        <v>0</v>
      </c>
      <c r="H62" s="6">
        <f>SUM(H58:H61)</f>
        <v>56000</v>
      </c>
      <c r="I62" s="6">
        <f>SUM(I58:I61)</f>
        <v>680000</v>
      </c>
    </row>
    <row r="63" spans="1:9" ht="12.75">
      <c r="A63" s="51" t="s">
        <v>14</v>
      </c>
      <c r="B63" s="52"/>
      <c r="C63" s="52"/>
      <c r="D63" s="53"/>
      <c r="E63" s="3">
        <f>SUM(E62)</f>
        <v>523000</v>
      </c>
      <c r="F63" s="3">
        <f>SUM(F62)</f>
        <v>-157000</v>
      </c>
      <c r="G63" s="3">
        <f>SUM(G62)</f>
        <v>0</v>
      </c>
      <c r="H63" s="3">
        <f>SUM(H62)</f>
        <v>56000</v>
      </c>
      <c r="I63" s="3">
        <f>SUM(I62)</f>
        <v>680000</v>
      </c>
    </row>
    <row r="64" spans="1:13" ht="25.5">
      <c r="A64" s="19">
        <v>926</v>
      </c>
      <c r="B64" s="19">
        <v>92605</v>
      </c>
      <c r="C64" s="19">
        <v>6050</v>
      </c>
      <c r="D64" s="20" t="s">
        <v>59</v>
      </c>
      <c r="E64" s="13"/>
      <c r="F64" s="13"/>
      <c r="G64" s="13">
        <v>200000</v>
      </c>
      <c r="H64" s="13">
        <f>SUM(E64+G64)</f>
        <v>200000</v>
      </c>
      <c r="I64" s="13">
        <v>17000</v>
      </c>
      <c r="L64" s="34"/>
      <c r="M64" s="35"/>
    </row>
    <row r="65" spans="1:9" ht="12.75" customHeight="1">
      <c r="A65" s="2"/>
      <c r="B65" s="2"/>
      <c r="C65" s="47" t="s">
        <v>11</v>
      </c>
      <c r="D65" s="48"/>
      <c r="E65" s="6">
        <f>SUM(E64:E64)</f>
        <v>0</v>
      </c>
      <c r="F65" s="6">
        <f>SUM(F64:F64)</f>
        <v>0</v>
      </c>
      <c r="G65" s="6">
        <f>SUM(G64:G64)</f>
        <v>200000</v>
      </c>
      <c r="H65" s="6">
        <f>SUM(H64:H64)</f>
        <v>200000</v>
      </c>
      <c r="I65" s="6">
        <f>SUM(I64:I64)</f>
        <v>17000</v>
      </c>
    </row>
    <row r="66" spans="1:9" ht="12.75">
      <c r="A66" s="51" t="s">
        <v>15</v>
      </c>
      <c r="B66" s="52"/>
      <c r="C66" s="52"/>
      <c r="D66" s="53"/>
      <c r="E66" s="3">
        <f>SUM(E65)</f>
        <v>0</v>
      </c>
      <c r="F66" s="3" t="e">
        <f>SUM(F65+#REF!)</f>
        <v>#REF!</v>
      </c>
      <c r="G66" s="3" t="e">
        <f>SUM(G65+#REF!)</f>
        <v>#REF!</v>
      </c>
      <c r="H66" s="3" t="e">
        <f>SUM(H65+#REF!)</f>
        <v>#REF!</v>
      </c>
      <c r="I66" s="3">
        <f>SUM(I65)</f>
        <v>17000</v>
      </c>
    </row>
    <row r="67" spans="1:9" ht="12.75">
      <c r="A67" s="51" t="s">
        <v>16</v>
      </c>
      <c r="B67" s="52"/>
      <c r="C67" s="52"/>
      <c r="D67" s="53"/>
      <c r="E67" s="3">
        <f>SUM(E18+E21+E24+E27+E35+E38+E57+E63+E66)</f>
        <v>3051891</v>
      </c>
      <c r="F67" s="3" t="e">
        <f>SUM(F18+F21+F24+F27+F35+F38+F57+F63+F66)</f>
        <v>#REF!</v>
      </c>
      <c r="G67" s="3" t="e">
        <f>SUM(G18+G21+G24+G27+G35+G38+G57+G63+G66)</f>
        <v>#REF!</v>
      </c>
      <c r="H67" s="3" t="e">
        <f>SUM(H18+H21+H24+H27+H35+H38+H57+H63+H66)</f>
        <v>#REF!</v>
      </c>
      <c r="I67" s="3">
        <f>SUM(I18+I21+I24+I27+I35+I38+I57+I63+I66)</f>
        <v>2591500</v>
      </c>
    </row>
    <row r="68" spans="1:9" ht="12.75">
      <c r="A68" s="31"/>
      <c r="B68" s="31"/>
      <c r="C68" s="31"/>
      <c r="D68" s="31"/>
      <c r="E68" s="30"/>
      <c r="F68" s="30"/>
      <c r="G68" s="30"/>
      <c r="H68" s="30"/>
      <c r="I68" s="30"/>
    </row>
    <row r="70" ht="12.75">
      <c r="A70" s="33" t="s">
        <v>66</v>
      </c>
    </row>
  </sheetData>
  <mergeCells count="28">
    <mergeCell ref="C29:D29"/>
    <mergeCell ref="C23:D23"/>
    <mergeCell ref="A24:D24"/>
    <mergeCell ref="A12:A13"/>
    <mergeCell ref="B12:B13"/>
    <mergeCell ref="A5:I10"/>
    <mergeCell ref="I12:I13"/>
    <mergeCell ref="F12:G12"/>
    <mergeCell ref="E12:E13"/>
    <mergeCell ref="D12:D13"/>
    <mergeCell ref="C12:C13"/>
    <mergeCell ref="A67:D67"/>
    <mergeCell ref="A63:D63"/>
    <mergeCell ref="C65:D65"/>
    <mergeCell ref="C56:D56"/>
    <mergeCell ref="A57:D57"/>
    <mergeCell ref="A66:D66"/>
    <mergeCell ref="C62:D62"/>
    <mergeCell ref="C51:D51"/>
    <mergeCell ref="C54:D54"/>
    <mergeCell ref="C17:D17"/>
    <mergeCell ref="C20:D20"/>
    <mergeCell ref="A18:D18"/>
    <mergeCell ref="A21:D21"/>
    <mergeCell ref="A38:D38"/>
    <mergeCell ref="C37:D37"/>
    <mergeCell ref="C34:D34"/>
    <mergeCell ref="A35:D35"/>
  </mergeCells>
  <printOptions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2008-07-03T08:16:58Z</cp:lastPrinted>
  <dcterms:created xsi:type="dcterms:W3CDTF">2001-08-02T07:18:30Z</dcterms:created>
  <dcterms:modified xsi:type="dcterms:W3CDTF">2008-09-08T09:29:52Z</dcterms:modified>
  <cp:category/>
  <cp:version/>
  <cp:contentType/>
  <cp:contentStatus/>
</cp:coreProperties>
</file>