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9720" windowHeight="6600" activeTab="0"/>
  </bookViews>
  <sheets>
    <sheet name="wykon.03 prok 04" sheetId="1" r:id="rId1"/>
  </sheets>
  <definedNames>
    <definedName name="_xlnm.Print_Titles" localSheetId="0">'wykon.03 prok 04'!$8:$9</definedName>
  </definedNames>
  <calcPr fullCalcOnLoad="1"/>
</workbook>
</file>

<file path=xl/sharedStrings.xml><?xml version="1.0" encoding="utf-8"?>
<sst xmlns="http://schemas.openxmlformats.org/spreadsheetml/2006/main" count="238" uniqueCount="199">
  <si>
    <t>Klasyfikacja budżetowa</t>
  </si>
  <si>
    <t>Źródła dochodów</t>
  </si>
  <si>
    <t>I</t>
  </si>
  <si>
    <t>Dochody z podatków  ogółem, z tego:</t>
  </si>
  <si>
    <t>podatek opłacany w formie karty podatkowej</t>
  </si>
  <si>
    <t>podatek od nieruchomości od osób prawnych</t>
  </si>
  <si>
    <t xml:space="preserve">podatek rolny od osób prawnych </t>
  </si>
  <si>
    <t>podatek leśny od osób prawnych</t>
  </si>
  <si>
    <t>podatek od nieruchomości od osób fizycznych</t>
  </si>
  <si>
    <t>podatek rolny od osób fizycznych</t>
  </si>
  <si>
    <t>podatek od spadków i darowizn</t>
  </si>
  <si>
    <t>II</t>
  </si>
  <si>
    <t>udział w podatku dochodowym od osób fizycznych</t>
  </si>
  <si>
    <t>III</t>
  </si>
  <si>
    <t>Subwencja ogólna, z tego:</t>
  </si>
  <si>
    <t>IV</t>
  </si>
  <si>
    <t>V</t>
  </si>
  <si>
    <t>Dotacje celowe ogółem, z tego:</t>
  </si>
  <si>
    <t>na zadania zlecone, w tym</t>
  </si>
  <si>
    <t>z zakresu obrony narodowej</t>
  </si>
  <si>
    <t>z zakresu obrony cywilnej</t>
  </si>
  <si>
    <t>VI</t>
  </si>
  <si>
    <t>Pozostałe dochody ogółem, w tym:</t>
  </si>
  <si>
    <t>wpływy z dzierżawy gruntów i lokali</t>
  </si>
  <si>
    <t>wpływy z użytkowania wieczystego gruntów</t>
  </si>
  <si>
    <t>Dochody z majątku gminy, z tego:</t>
  </si>
  <si>
    <t>wpływy z opłaty targowej</t>
  </si>
  <si>
    <t>Dochody ogółem</t>
  </si>
  <si>
    <t>podatek leśny od osób fizycznych</t>
  </si>
  <si>
    <t>podatek od środków transportowych od osób fiz</t>
  </si>
  <si>
    <t>podatek od czynności cywilnoprawnych osoby fiz</t>
  </si>
  <si>
    <t>podatek od środków transportowych od osób praw</t>
  </si>
  <si>
    <t>Lp.</t>
  </si>
  <si>
    <t>podatek od czynności cywilnoprawnych osoby pr</t>
  </si>
  <si>
    <t>756-75601-0350</t>
  </si>
  <si>
    <t>756-75615-0310</t>
  </si>
  <si>
    <t>756-75615-0320</t>
  </si>
  <si>
    <t>756-75615-0330</t>
  </si>
  <si>
    <t>756-75615-0340</t>
  </si>
  <si>
    <t>756-75615-0500</t>
  </si>
  <si>
    <t>756-75616-0310</t>
  </si>
  <si>
    <t>756-75616-0320</t>
  </si>
  <si>
    <t>756-75616-0330</t>
  </si>
  <si>
    <t>756-75616-0340</t>
  </si>
  <si>
    <t>756-75616-0360</t>
  </si>
  <si>
    <t>756-75616-0500</t>
  </si>
  <si>
    <t>756-75621-0010</t>
  </si>
  <si>
    <t>756-75621-0020</t>
  </si>
  <si>
    <t>758-75801-2920</t>
  </si>
  <si>
    <t>700-70005-0470</t>
  </si>
  <si>
    <t>700-70005-0750</t>
  </si>
  <si>
    <t>750-75011-2010</t>
  </si>
  <si>
    <t>751-75101-2010</t>
  </si>
  <si>
    <t>752-75212-2010</t>
  </si>
  <si>
    <t>754-75414-2010</t>
  </si>
  <si>
    <t>010-01010-0830</t>
  </si>
  <si>
    <t>700-70004-0830</t>
  </si>
  <si>
    <t>700-70005-0760</t>
  </si>
  <si>
    <t>756-75618-0410</t>
  </si>
  <si>
    <t>756-75618-0480</t>
  </si>
  <si>
    <t>758-75814-0920</t>
  </si>
  <si>
    <t>801-80101-0830</t>
  </si>
  <si>
    <t>756-75615-0360</t>
  </si>
  <si>
    <t>Udziały gmin w podatkach stanow.doch.budżetu państwa ogółem, z tego:</t>
  </si>
  <si>
    <t>852-85213-2010</t>
  </si>
  <si>
    <t>852-85214-2010</t>
  </si>
  <si>
    <t>756-75615-0370</t>
  </si>
  <si>
    <t>podatek od posiadania psów</t>
  </si>
  <si>
    <t>756-75618-0490</t>
  </si>
  <si>
    <t>801-80104-0830</t>
  </si>
  <si>
    <t>750-75011-2360</t>
  </si>
  <si>
    <t>odsetki od środków na rachunkach bankowych</t>
  </si>
  <si>
    <t>754-75412-0960</t>
  </si>
  <si>
    <t>758-75831-2920</t>
  </si>
  <si>
    <t>część równoważąca dla gmin</t>
  </si>
  <si>
    <t>część oświatowa dla jednosetk samorządu terytorialnego</t>
  </si>
  <si>
    <t>wpływy z usług  - za pobór wody</t>
  </si>
  <si>
    <t>wpływy z usług  - za zrzut ścieków</t>
  </si>
  <si>
    <t>852-85212-2010</t>
  </si>
  <si>
    <t>na zadania własne, w tym</t>
  </si>
  <si>
    <t>852-85214-2030</t>
  </si>
  <si>
    <t>852-85219-2030</t>
  </si>
  <si>
    <t>dochody jst związane z realizacją zadań z zakresu adm.rządowej oraz innych zadań zleconych ustawami (wydawanie dowodów osobistych)</t>
  </si>
  <si>
    <t>odsetki za nieterminowe wpłaty z tytułu podatków i opłat</t>
  </si>
  <si>
    <t>wpływy z opłaty administracyjnej za czynnośći urzędowe-wypis i wyrys ze studium uwarunkowań i kierunków zagosp.przestrz.</t>
  </si>
  <si>
    <t>756-75616-0490</t>
  </si>
  <si>
    <t>wpł.z opłat za zezwolenia na sprzedaż napojów alkoholowych</t>
  </si>
  <si>
    <t>wpływ z innych lokalnych opłat pobieranych przez jst z tytułu wzrostu nieruchomości z zw.z uchw.miejscowych  planów zagosp.przestrzennego</t>
  </si>
  <si>
    <t>801-80101-0920</t>
  </si>
  <si>
    <t>pozostałe odsetki-odsetki od środków na rach.bankowych</t>
  </si>
  <si>
    <t>801-80104-0920</t>
  </si>
  <si>
    <t>801-80114-0920</t>
  </si>
  <si>
    <t>852-85219-0920</t>
  </si>
  <si>
    <t>852-85228-0830</t>
  </si>
  <si>
    <t xml:space="preserve">podatek od czynności cywilnoprawnych  od osób prawnych  </t>
  </si>
  <si>
    <t xml:space="preserve">podatek od czynności cywilnoprawnych  od osób fizycznych </t>
  </si>
  <si>
    <t>756-75616-0910</t>
  </si>
  <si>
    <t>756-75616-0430</t>
  </si>
  <si>
    <t>756-75616-0450</t>
  </si>
  <si>
    <t>wpływy z opłat skarbowych</t>
  </si>
  <si>
    <t xml:space="preserve">otrzymane darowizny w postacji pieniężnej na modernizację budynku OSP </t>
  </si>
  <si>
    <t>Autopoprawki Wójta Gminy</t>
  </si>
  <si>
    <t>751-75109-2010</t>
  </si>
  <si>
    <t>z zakresu administracji rządowej - wybory do Rady Powiatu</t>
  </si>
  <si>
    <t>(dane w zł)</t>
  </si>
  <si>
    <t>Plan dochodów na  2005 rok</t>
  </si>
  <si>
    <t xml:space="preserve">podatek od nieruchomości od osób prawnych </t>
  </si>
  <si>
    <t xml:space="preserve">podatek od środków transportowych od osób prawnych </t>
  </si>
  <si>
    <t>podatek od środków transportowych od osob fizycznych</t>
  </si>
  <si>
    <t>wpływy z usług-odpłatność za udział w imprezach kulturalnych</t>
  </si>
  <si>
    <t>921-92109-0830</t>
  </si>
  <si>
    <t>700-70005-0840</t>
  </si>
  <si>
    <t>wpływy z tyt.przekształ.prawa użytk. wiecz.w prawo własności</t>
  </si>
  <si>
    <t>801-80104-0970</t>
  </si>
  <si>
    <t>010-01010-0970</t>
  </si>
  <si>
    <t xml:space="preserve">wpływy z różnych dochodów - udział mieszkańców na budowę kanalizacji sanitarnej wsch.cz.gm.  </t>
  </si>
  <si>
    <t xml:space="preserve">wpływy z różnych dochodów - udział mieszkańców na budowę kanalizacji sanitarnej zach.cz.gm.  </t>
  </si>
  <si>
    <t xml:space="preserve">wpływy z różnych dochodów - udział mieszkańców na budowę kanalizacji sanitarnej środkowa cz.gm.  </t>
  </si>
  <si>
    <t xml:space="preserve">wpływy z różnych dochodów - udział mieszkańców na budowę wodociągów na terenie gminy  </t>
  </si>
  <si>
    <t xml:space="preserve">wpływy z różnych dochodów - udział mieszkańców na budowę wodociągu w Nowej Wsi </t>
  </si>
  <si>
    <t>wpływy z różnych dochodów - udział mieszkańców na budowę wodociągu w Michałowicach</t>
  </si>
  <si>
    <t>wpływy z różnych dochodów - udział mieszkańców na budowę wodociągu w Komorowie-Granicy</t>
  </si>
  <si>
    <t>600-60016-0970</t>
  </si>
  <si>
    <t>podatek rolny od osób  prawnych</t>
  </si>
  <si>
    <t>podatek leśny od osób  prawnych</t>
  </si>
  <si>
    <t>wpływy ze sprzedaży wyrobów i składników majatkowych</t>
  </si>
  <si>
    <t>wpływy z różnych dochodów -opłaty za  zajęcie pasa drogowego</t>
  </si>
  <si>
    <t>854-85401-0830</t>
  </si>
  <si>
    <t>wplywy z usług - odpł.rodziców za pobyt dziecka w przedszkolu</t>
  </si>
  <si>
    <t>wpływy z innych lokalnych opłat przez jst-wpis do ewidencji działalnośći gospodar</t>
  </si>
  <si>
    <t>wpływy z usług - czynsze mieszkaniowe</t>
  </si>
  <si>
    <t>wpływy z usług - likwidacja środków specjalnych szkół</t>
  </si>
  <si>
    <t>wpływy z usług - likwidacja środków specjalnych przedszkoli</t>
  </si>
  <si>
    <t>wpływy z usług - usługi opiekuńcze</t>
  </si>
  <si>
    <t>wpływy z usług - likwidacja środka specjalnego świetlica szkolna</t>
  </si>
  <si>
    <t>udział w podatku dochodowym od osób prawnych</t>
  </si>
  <si>
    <t>wpływy z różnych dochodów - refundacja kosztów przez inne gminy za pobyt dzieci w przedszk. na terenie naszej gminy</t>
  </si>
  <si>
    <t>dotacje celowe otrzymane ze środków specjalnych na finansowanie lub dofinansowanie zadań inwestycyjnych ( budowa hali sportowej Nowa Wieś)</t>
  </si>
  <si>
    <t>600-60095-6299</t>
  </si>
  <si>
    <t>926-92605-6090</t>
  </si>
  <si>
    <t>środki na dofinansowanie własnych inwestycji gmin (związków gmin), powiatów (zwiazków powiatów), samorządów województw, pozyskane z innych źródeł - odwodnienie i mała retencja</t>
  </si>
  <si>
    <t>Plan dochodów po zmianach</t>
  </si>
  <si>
    <t>% wykonania</t>
  </si>
  <si>
    <t>600-60016-2390</t>
  </si>
  <si>
    <t>wpływy z budżetu ze środków specjalnych</t>
  </si>
  <si>
    <t>801-80101-2390</t>
  </si>
  <si>
    <t>801-80104-2390</t>
  </si>
  <si>
    <t>854-85401-2390</t>
  </si>
  <si>
    <t>801-80110-2390</t>
  </si>
  <si>
    <t>756-75616-0370</t>
  </si>
  <si>
    <t>podatek od posiadania psów osoby fizyczne</t>
  </si>
  <si>
    <t>756-75615-0910</t>
  </si>
  <si>
    <t>756-75615-2440</t>
  </si>
  <si>
    <t>700-70005-0910</t>
  </si>
  <si>
    <t>wpływy z tyt.odsetek od nieterminowych opłat z użytkowania</t>
  </si>
  <si>
    <t>750-75023-0970</t>
  </si>
  <si>
    <t>odsetki od nieterminowych wpłat z tyt.podatków i opłat</t>
  </si>
  <si>
    <t>756-75601-0910</t>
  </si>
  <si>
    <t>801-80101-0970</t>
  </si>
  <si>
    <t xml:space="preserve">wpływy z różnych dochodów </t>
  </si>
  <si>
    <t>801-80101-2030</t>
  </si>
  <si>
    <t>854-85415-2030</t>
  </si>
  <si>
    <t>921-92109-0690</t>
  </si>
  <si>
    <t xml:space="preserve">wpływ z różnych opłat -wycieczki koła emerytów </t>
  </si>
  <si>
    <t>700-70005-0690</t>
  </si>
  <si>
    <t>751-75107-2010</t>
  </si>
  <si>
    <t>751-75108-2010</t>
  </si>
  <si>
    <t>Sprawozdanie</t>
  </si>
  <si>
    <t>Rady Gminy Michałowice</t>
  </si>
  <si>
    <t xml:space="preserve">Wykonanie dochodów budżetu Gminy Michałowice za  2005 rok. </t>
  </si>
  <si>
    <t>Wykonanie dochodów za  2005 rok</t>
  </si>
  <si>
    <t>z dnia               2006</t>
  </si>
  <si>
    <t>do Uchwały Nr    /     /2006</t>
  </si>
  <si>
    <t>Plan dochodów wg uchwały budżetowej</t>
  </si>
  <si>
    <t>wpływy z różnych dochodów -likwidacja środka specjalnego  zajęcie pasa drogowego</t>
  </si>
  <si>
    <t>wpływy z różnych dochodów - udział mieskzńców w modernizacji ul  Łąkowej w Nowej Wsi</t>
  </si>
  <si>
    <t xml:space="preserve">wpływy z różnych opłat </t>
  </si>
  <si>
    <t>900-90001-6339</t>
  </si>
  <si>
    <t>z zakresu gospodarki  komunalnej i ochrony środowiska - budowa urządzeń odwadn i małej retencji Komorów Osiedle i Komorów Wieś, Gmina Michałowice</t>
  </si>
  <si>
    <t>z zakresu gospodarki  komunalnej i ochrony środowiska - budowa systemu kanalizacji sanitarnej, Gminy Michałowice</t>
  </si>
  <si>
    <t>921-92116-2020</t>
  </si>
  <si>
    <t>z zakresu oświaty i wychowwania- wyprawki szkolne</t>
  </si>
  <si>
    <t>z zakresu oświaty i wychowania - pomoc materialna dla uczniów</t>
  </si>
  <si>
    <t>z zakresu administracji rządowej - wybory Prezydenta Rzeczpospolitej Polskiej</t>
  </si>
  <si>
    <t>z zakresu administracji rządowej -wybory do Sejmu i Senatu</t>
  </si>
  <si>
    <t xml:space="preserve">z zakresu administracji rządowej - realiz zadań zleconych </t>
  </si>
  <si>
    <t xml:space="preserve">z zakresu spraw obywatelskich- </t>
  </si>
  <si>
    <t>z zakresu opieki społecznej -świadczenia rodzinne</t>
  </si>
  <si>
    <t>z zakresu opieki społecznej-składki na ubezp.zdrowotne</t>
  </si>
  <si>
    <t>z zakresu opieki społecznej - zasiłki i pomoc w naturze</t>
  </si>
  <si>
    <t>z zakresu kultury i dziedzictwa narodowego -promocja czytelnictwa</t>
  </si>
  <si>
    <t>921-92116-6320</t>
  </si>
  <si>
    <t>z zakresu kultury i dziedzictwa narodowego -modernizacja biblioteki w Komorowie</t>
  </si>
  <si>
    <t>z zakresu opieki społecznej- na zasiłki i pomoc w naturze</t>
  </si>
  <si>
    <t>z zakresu opieki społecznej -na utrz.ośr.pomocy społecznej</t>
  </si>
  <si>
    <t xml:space="preserve">podatek od spadków i darowizn </t>
  </si>
  <si>
    <t xml:space="preserve">dotacja PFRON </t>
  </si>
  <si>
    <t>926-92601-6090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</si>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</sst>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8">
    <font>
      <sz val="10"/>
      <name val="Arial CE"/>
      <family val="0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9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3" fontId="1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horizontal="center" vertical="top"/>
    </xf>
    <xf numFmtId="3" fontId="2" fillId="0" borderId="1" xfId="0" applyNumberFormat="1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/>
    </xf>
    <xf numFmtId="3" fontId="3" fillId="0" borderId="1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3" fontId="1" fillId="0" borderId="0" xfId="0" applyNumberFormat="1" applyFont="1" applyAlignment="1">
      <alignment vertical="top"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/>
    </xf>
    <xf numFmtId="0" fontId="1" fillId="0" borderId="0" xfId="0" applyFont="1" applyBorder="1" applyAlignment="1">
      <alignment vertical="top"/>
    </xf>
    <xf numFmtId="0" fontId="4" fillId="0" borderId="2" xfId="0" applyFont="1" applyBorder="1" applyAlignment="1">
      <alignment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3" fontId="1" fillId="0" borderId="3" xfId="0" applyNumberFormat="1" applyFont="1" applyBorder="1" applyAlignment="1">
      <alignment vertical="top"/>
    </xf>
    <xf numFmtId="3" fontId="2" fillId="0" borderId="3" xfId="0" applyNumberFormat="1" applyFont="1" applyBorder="1" applyAlignment="1">
      <alignment vertical="top"/>
    </xf>
    <xf numFmtId="3" fontId="3" fillId="0" borderId="3" xfId="0" applyNumberFormat="1" applyFont="1" applyBorder="1" applyAlignment="1">
      <alignment vertical="top"/>
    </xf>
    <xf numFmtId="0" fontId="4" fillId="0" borderId="0" xfId="0" applyFont="1" applyBorder="1" applyAlignment="1">
      <alignment/>
    </xf>
    <xf numFmtId="0" fontId="2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3" fontId="7" fillId="0" borderId="1" xfId="0" applyNumberFormat="1" applyFont="1" applyBorder="1" applyAlignment="1">
      <alignment vertical="top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10" fontId="1" fillId="0" borderId="1" xfId="0" applyNumberFormat="1" applyFont="1" applyBorder="1" applyAlignment="1">
      <alignment vertical="top"/>
    </xf>
    <xf numFmtId="10" fontId="7" fillId="0" borderId="1" xfId="0" applyNumberFormat="1" applyFont="1" applyBorder="1" applyAlignment="1">
      <alignment vertical="top"/>
    </xf>
    <xf numFmtId="0" fontId="4" fillId="0" borderId="2" xfId="0" applyFont="1" applyBorder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9"/>
  <sheetViews>
    <sheetView tabSelected="1" workbookViewId="0" topLeftCell="C97">
      <selection activeCell="C127" sqref="C127"/>
    </sheetView>
  </sheetViews>
  <sheetFormatPr defaultColWidth="9.00390625" defaultRowHeight="12.75"/>
  <cols>
    <col min="1" max="1" width="4.00390625" style="14" customWidth="1"/>
    <col min="2" max="2" width="12.625" style="14" customWidth="1"/>
    <col min="3" max="3" width="56.25390625" style="14" customWidth="1"/>
    <col min="4" max="4" width="9.25390625" style="14" hidden="1" customWidth="1"/>
    <col min="5" max="5" width="11.625" style="14" hidden="1" customWidth="1"/>
    <col min="6" max="6" width="11.25390625" style="14" customWidth="1"/>
    <col min="7" max="7" width="10.25390625" style="14" customWidth="1"/>
    <col min="8" max="8" width="12.00390625" style="14" customWidth="1"/>
    <col min="9" max="9" width="10.125" style="14" customWidth="1"/>
    <col min="10" max="16384" width="9.125" style="14" customWidth="1"/>
  </cols>
  <sheetData>
    <row r="1" spans="1:9" ht="12.75">
      <c r="A1" s="38"/>
      <c r="B1" s="39"/>
      <c r="C1" s="39"/>
      <c r="D1" s="20"/>
      <c r="E1" s="20"/>
      <c r="F1" s="20"/>
      <c r="G1" s="20"/>
      <c r="H1" s="20"/>
      <c r="I1" s="20"/>
    </row>
    <row r="2" spans="1:13" ht="12.75">
      <c r="A2" s="12"/>
      <c r="B2" s="20"/>
      <c r="C2" s="21"/>
      <c r="D2" s="21"/>
      <c r="E2" s="21"/>
      <c r="F2" s="21" t="s">
        <v>167</v>
      </c>
      <c r="G2" s="21"/>
      <c r="H2" s="21"/>
      <c r="I2" s="21"/>
      <c r="J2" s="12"/>
      <c r="L2" s="12"/>
      <c r="M2" s="13"/>
    </row>
    <row r="3" spans="1:13" ht="12.75">
      <c r="A3" s="12"/>
      <c r="B3" s="20"/>
      <c r="C3" s="21"/>
      <c r="D3" s="21"/>
      <c r="E3" s="21"/>
      <c r="F3" s="21" t="s">
        <v>172</v>
      </c>
      <c r="G3" s="21"/>
      <c r="H3" s="21"/>
      <c r="I3" s="21"/>
      <c r="J3" s="12"/>
      <c r="L3" s="12"/>
      <c r="M3" s="13"/>
    </row>
    <row r="4" spans="1:13" ht="12.75">
      <c r="A4" s="12"/>
      <c r="B4" s="20"/>
      <c r="C4" s="21"/>
      <c r="D4" s="21"/>
      <c r="E4" s="21"/>
      <c r="F4" s="21" t="s">
        <v>168</v>
      </c>
      <c r="G4" s="21"/>
      <c r="H4" s="21"/>
      <c r="I4" s="21"/>
      <c r="J4" s="12"/>
      <c r="L4" s="12"/>
      <c r="M4" s="13"/>
    </row>
    <row r="5" spans="1:13" ht="12.75">
      <c r="A5" s="12"/>
      <c r="B5" s="20"/>
      <c r="C5" s="21"/>
      <c r="D5" s="21"/>
      <c r="E5" s="21"/>
      <c r="F5" s="21" t="s">
        <v>171</v>
      </c>
      <c r="G5" s="21"/>
      <c r="H5" s="21"/>
      <c r="I5" s="21"/>
      <c r="J5" s="12"/>
      <c r="L5" s="12"/>
      <c r="M5" s="13"/>
    </row>
    <row r="6" spans="1:13" ht="12.75">
      <c r="A6" s="12"/>
      <c r="B6" s="20"/>
      <c r="C6" s="21"/>
      <c r="D6" s="21"/>
      <c r="E6" s="21"/>
      <c r="F6" s="21"/>
      <c r="G6" s="21"/>
      <c r="H6" s="21"/>
      <c r="I6" s="21"/>
      <c r="J6" s="12"/>
      <c r="L6" s="12"/>
      <c r="M6" s="13"/>
    </row>
    <row r="7" spans="1:13" ht="12.75">
      <c r="A7" s="12"/>
      <c r="B7" s="37" t="s">
        <v>169</v>
      </c>
      <c r="C7" s="37"/>
      <c r="D7" s="22"/>
      <c r="E7" s="28" t="s">
        <v>104</v>
      </c>
      <c r="F7" s="28"/>
      <c r="G7" s="28"/>
      <c r="H7" s="34" t="s">
        <v>104</v>
      </c>
      <c r="I7" s="28"/>
      <c r="J7" s="12"/>
      <c r="L7" s="12"/>
      <c r="M7" s="13"/>
    </row>
    <row r="8" spans="1:9" ht="63" customHeight="1">
      <c r="A8" s="17" t="s">
        <v>32</v>
      </c>
      <c r="B8" s="16" t="s">
        <v>0</v>
      </c>
      <c r="C8" s="17" t="s">
        <v>1</v>
      </c>
      <c r="D8" s="23" t="s">
        <v>105</v>
      </c>
      <c r="E8" s="23" t="s">
        <v>101</v>
      </c>
      <c r="F8" s="16" t="s">
        <v>173</v>
      </c>
      <c r="G8" s="16" t="s">
        <v>141</v>
      </c>
      <c r="H8" s="16" t="s">
        <v>170</v>
      </c>
      <c r="I8" s="16" t="s">
        <v>142</v>
      </c>
    </row>
    <row r="9" spans="1:9" ht="12">
      <c r="A9" s="15">
        <v>1</v>
      </c>
      <c r="B9" s="1">
        <v>2</v>
      </c>
      <c r="C9" s="1">
        <v>3</v>
      </c>
      <c r="D9" s="24">
        <v>5</v>
      </c>
      <c r="E9" s="24"/>
      <c r="F9" s="15">
        <v>4</v>
      </c>
      <c r="G9" s="15">
        <v>5</v>
      </c>
      <c r="H9" s="15">
        <v>6</v>
      </c>
      <c r="I9" s="15">
        <v>7</v>
      </c>
    </row>
    <row r="10" spans="1:9" ht="12">
      <c r="A10" s="1" t="s">
        <v>2</v>
      </c>
      <c r="B10" s="2"/>
      <c r="C10" s="3" t="s">
        <v>3</v>
      </c>
      <c r="D10" s="25">
        <f>SUM(D11:D36)</f>
        <v>7560768</v>
      </c>
      <c r="E10" s="25">
        <f>SUM(E11:E25)</f>
        <v>345000</v>
      </c>
      <c r="F10" s="4">
        <f>SUM(F11:F25)</f>
        <v>7560768</v>
      </c>
      <c r="G10" s="4">
        <f>SUM(G11:G25)</f>
        <v>7628610</v>
      </c>
      <c r="H10" s="4">
        <f>SUM(H11:H25)</f>
        <v>7602228</v>
      </c>
      <c r="I10" s="35">
        <f>SUM(H10/G10)</f>
        <v>0.9965417028790304</v>
      </c>
    </row>
    <row r="11" spans="1:9" ht="12">
      <c r="A11" s="5">
        <v>1</v>
      </c>
      <c r="B11" s="2" t="s">
        <v>35</v>
      </c>
      <c r="C11" s="2" t="s">
        <v>106</v>
      </c>
      <c r="D11" s="26">
        <v>2650000</v>
      </c>
      <c r="E11" s="26">
        <v>0</v>
      </c>
      <c r="F11" s="6">
        <f aca="true" t="shared" si="0" ref="F11:G25">SUM(D11+E11)</f>
        <v>2650000</v>
      </c>
      <c r="G11" s="6">
        <v>2733842</v>
      </c>
      <c r="H11" s="6">
        <v>2914670</v>
      </c>
      <c r="I11" s="35">
        <f aca="true" t="shared" si="1" ref="I11:I80">SUM(H11/G11)</f>
        <v>1.0661442760774031</v>
      </c>
    </row>
    <row r="12" spans="1:9" ht="12">
      <c r="A12" s="5">
        <v>2</v>
      </c>
      <c r="B12" s="2" t="s">
        <v>40</v>
      </c>
      <c r="C12" s="2" t="s">
        <v>8</v>
      </c>
      <c r="D12" s="26">
        <v>2225071</v>
      </c>
      <c r="E12" s="26">
        <v>345000</v>
      </c>
      <c r="F12" s="6">
        <v>2225071</v>
      </c>
      <c r="G12" s="6">
        <v>1845071</v>
      </c>
      <c r="H12" s="6">
        <v>1789838</v>
      </c>
      <c r="I12" s="35">
        <f t="shared" si="1"/>
        <v>0.9700645666210135</v>
      </c>
    </row>
    <row r="13" spans="1:9" ht="12">
      <c r="A13" s="5">
        <v>3</v>
      </c>
      <c r="B13" s="2" t="s">
        <v>36</v>
      </c>
      <c r="C13" s="2" t="s">
        <v>123</v>
      </c>
      <c r="D13" s="26">
        <v>55000</v>
      </c>
      <c r="E13" s="26">
        <v>0</v>
      </c>
      <c r="F13" s="6">
        <f t="shared" si="0"/>
        <v>55000</v>
      </c>
      <c r="G13" s="6">
        <v>37000</v>
      </c>
      <c r="H13" s="6">
        <v>33979</v>
      </c>
      <c r="I13" s="35">
        <f t="shared" si="1"/>
        <v>0.9183513513513514</v>
      </c>
    </row>
    <row r="14" spans="1:9" ht="12">
      <c r="A14" s="5">
        <v>4</v>
      </c>
      <c r="B14" s="2" t="s">
        <v>41</v>
      </c>
      <c r="C14" s="2" t="s">
        <v>9</v>
      </c>
      <c r="D14" s="26">
        <v>363502</v>
      </c>
      <c r="E14" s="26">
        <v>0</v>
      </c>
      <c r="F14" s="6">
        <f t="shared" si="0"/>
        <v>363502</v>
      </c>
      <c r="G14" s="6">
        <v>744402</v>
      </c>
      <c r="H14" s="6">
        <v>857852</v>
      </c>
      <c r="I14" s="35">
        <f t="shared" si="1"/>
        <v>1.1524042117028166</v>
      </c>
    </row>
    <row r="15" spans="1:9" ht="12">
      <c r="A15" s="5">
        <v>5</v>
      </c>
      <c r="B15" s="2" t="s">
        <v>37</v>
      </c>
      <c r="C15" s="2" t="s">
        <v>124</v>
      </c>
      <c r="D15" s="26">
        <v>2035</v>
      </c>
      <c r="E15" s="26">
        <v>0</v>
      </c>
      <c r="F15" s="6">
        <f t="shared" si="0"/>
        <v>2035</v>
      </c>
      <c r="G15" s="6">
        <f t="shared" si="0"/>
        <v>2035</v>
      </c>
      <c r="H15" s="6">
        <v>2716</v>
      </c>
      <c r="I15" s="35">
        <f t="shared" si="1"/>
        <v>1.3346437346437345</v>
      </c>
    </row>
    <row r="16" spans="1:9" ht="12">
      <c r="A16" s="5">
        <v>6</v>
      </c>
      <c r="B16" s="2" t="s">
        <v>42</v>
      </c>
      <c r="C16" s="2" t="s">
        <v>28</v>
      </c>
      <c r="D16" s="26">
        <v>595</v>
      </c>
      <c r="E16" s="26">
        <v>0</v>
      </c>
      <c r="F16" s="6">
        <f t="shared" si="0"/>
        <v>595</v>
      </c>
      <c r="G16" s="6">
        <v>1695</v>
      </c>
      <c r="H16" s="6">
        <v>1443</v>
      </c>
      <c r="I16" s="35">
        <f t="shared" si="1"/>
        <v>0.8513274336283185</v>
      </c>
    </row>
    <row r="17" spans="1:9" ht="12">
      <c r="A17" s="5">
        <v>7</v>
      </c>
      <c r="B17" s="2" t="s">
        <v>38</v>
      </c>
      <c r="C17" s="2" t="s">
        <v>107</v>
      </c>
      <c r="D17" s="26">
        <v>168000</v>
      </c>
      <c r="E17" s="26">
        <v>0</v>
      </c>
      <c r="F17" s="6">
        <f t="shared" si="0"/>
        <v>168000</v>
      </c>
      <c r="G17" s="6">
        <f t="shared" si="0"/>
        <v>168000</v>
      </c>
      <c r="H17" s="6">
        <v>167536</v>
      </c>
      <c r="I17" s="35">
        <f t="shared" si="1"/>
        <v>0.9972380952380953</v>
      </c>
    </row>
    <row r="18" spans="1:9" ht="12">
      <c r="A18" s="5">
        <v>8</v>
      </c>
      <c r="B18" s="2" t="s">
        <v>43</v>
      </c>
      <c r="C18" s="2" t="s">
        <v>108</v>
      </c>
      <c r="D18" s="26">
        <v>182543</v>
      </c>
      <c r="E18" s="26">
        <v>0</v>
      </c>
      <c r="F18" s="6">
        <f t="shared" si="0"/>
        <v>182543</v>
      </c>
      <c r="G18" s="6">
        <f t="shared" si="0"/>
        <v>182543</v>
      </c>
      <c r="H18" s="6">
        <v>172733</v>
      </c>
      <c r="I18" s="35">
        <f t="shared" si="1"/>
        <v>0.9462592375495089</v>
      </c>
    </row>
    <row r="19" spans="1:9" ht="12">
      <c r="A19" s="5">
        <v>9</v>
      </c>
      <c r="B19" s="2" t="s">
        <v>62</v>
      </c>
      <c r="C19" s="2" t="s">
        <v>195</v>
      </c>
      <c r="D19" s="26">
        <v>164499</v>
      </c>
      <c r="E19" s="26">
        <v>0</v>
      </c>
      <c r="F19" s="6">
        <f t="shared" si="0"/>
        <v>164499</v>
      </c>
      <c r="G19" s="6">
        <v>0</v>
      </c>
      <c r="H19" s="6">
        <v>0</v>
      </c>
      <c r="I19" s="35">
        <v>0</v>
      </c>
    </row>
    <row r="20" spans="1:9" ht="12">
      <c r="A20" s="5">
        <v>11</v>
      </c>
      <c r="B20" s="2" t="s">
        <v>66</v>
      </c>
      <c r="C20" s="2" t="s">
        <v>67</v>
      </c>
      <c r="D20" s="26">
        <v>500</v>
      </c>
      <c r="E20" s="26">
        <v>0</v>
      </c>
      <c r="F20" s="6">
        <f t="shared" si="0"/>
        <v>500</v>
      </c>
      <c r="G20" s="6">
        <f t="shared" si="0"/>
        <v>500</v>
      </c>
      <c r="H20" s="6">
        <v>5</v>
      </c>
      <c r="I20" s="35">
        <f t="shared" si="1"/>
        <v>0.01</v>
      </c>
    </row>
    <row r="21" spans="1:9" ht="12">
      <c r="A21" s="5">
        <v>12</v>
      </c>
      <c r="B21" s="2" t="s">
        <v>44</v>
      </c>
      <c r="C21" s="2" t="s">
        <v>195</v>
      </c>
      <c r="D21" s="26"/>
      <c r="E21" s="26"/>
      <c r="F21" s="6">
        <v>0</v>
      </c>
      <c r="G21" s="6">
        <v>164499</v>
      </c>
      <c r="H21" s="6">
        <v>188288</v>
      </c>
      <c r="I21" s="35">
        <f t="shared" si="1"/>
        <v>1.1446148608806133</v>
      </c>
    </row>
    <row r="22" spans="1:9" ht="12">
      <c r="A22" s="5">
        <v>13</v>
      </c>
      <c r="B22" s="2" t="s">
        <v>149</v>
      </c>
      <c r="C22" s="2" t="s">
        <v>150</v>
      </c>
      <c r="D22" s="26"/>
      <c r="E22" s="26"/>
      <c r="F22" s="6">
        <v>0</v>
      </c>
      <c r="G22" s="6">
        <v>0</v>
      </c>
      <c r="H22" s="6">
        <v>10</v>
      </c>
      <c r="I22" s="35">
        <v>0</v>
      </c>
    </row>
    <row r="23" spans="1:9" ht="12">
      <c r="A23" s="5">
        <v>14</v>
      </c>
      <c r="B23" s="2" t="s">
        <v>39</v>
      </c>
      <c r="C23" s="8" t="s">
        <v>94</v>
      </c>
      <c r="D23" s="26">
        <v>1058000</v>
      </c>
      <c r="E23" s="26">
        <v>0</v>
      </c>
      <c r="F23" s="6">
        <f t="shared" si="0"/>
        <v>1058000</v>
      </c>
      <c r="G23" s="6">
        <v>158000</v>
      </c>
      <c r="H23" s="6">
        <v>82533</v>
      </c>
      <c r="I23" s="35">
        <f t="shared" si="1"/>
        <v>0.5223607594936709</v>
      </c>
    </row>
    <row r="24" spans="1:9" ht="13.5" customHeight="1">
      <c r="A24" s="5">
        <v>15</v>
      </c>
      <c r="B24" s="2" t="s">
        <v>45</v>
      </c>
      <c r="C24" s="8" t="s">
        <v>95</v>
      </c>
      <c r="D24" s="26">
        <v>520391</v>
      </c>
      <c r="E24" s="26">
        <v>0</v>
      </c>
      <c r="F24" s="6">
        <f t="shared" si="0"/>
        <v>520391</v>
      </c>
      <c r="G24" s="6">
        <v>1420391</v>
      </c>
      <c r="H24" s="6">
        <v>1219021</v>
      </c>
      <c r="I24" s="35">
        <f t="shared" si="1"/>
        <v>0.8582291777404955</v>
      </c>
    </row>
    <row r="25" spans="1:9" ht="12">
      <c r="A25" s="5">
        <v>16</v>
      </c>
      <c r="B25" s="2" t="s">
        <v>34</v>
      </c>
      <c r="C25" s="2" t="s">
        <v>4</v>
      </c>
      <c r="D25" s="26">
        <v>170632</v>
      </c>
      <c r="E25" s="26">
        <v>0</v>
      </c>
      <c r="F25" s="6">
        <f t="shared" si="0"/>
        <v>170632</v>
      </c>
      <c r="G25" s="6">
        <f t="shared" si="0"/>
        <v>170632</v>
      </c>
      <c r="H25" s="6">
        <v>171604</v>
      </c>
      <c r="I25" s="35">
        <f t="shared" si="1"/>
        <v>1.0056964695953865</v>
      </c>
    </row>
    <row r="26" spans="1:9" ht="12" hidden="1">
      <c r="A26" s="5">
        <v>1</v>
      </c>
      <c r="B26" s="2" t="s">
        <v>35</v>
      </c>
      <c r="C26" s="2" t="s">
        <v>5</v>
      </c>
      <c r="D26" s="26">
        <v>0</v>
      </c>
      <c r="E26" s="26"/>
      <c r="F26" s="6"/>
      <c r="G26" s="6"/>
      <c r="H26" s="6"/>
      <c r="I26" s="35" t="e">
        <f t="shared" si="1"/>
        <v>#DIV/0!</v>
      </c>
    </row>
    <row r="27" spans="1:9" ht="12" hidden="1">
      <c r="A27" s="5">
        <v>1</v>
      </c>
      <c r="B27" s="2" t="s">
        <v>36</v>
      </c>
      <c r="C27" s="2" t="s">
        <v>6</v>
      </c>
      <c r="D27" s="26">
        <v>0</v>
      </c>
      <c r="E27" s="26"/>
      <c r="F27" s="6"/>
      <c r="G27" s="6"/>
      <c r="H27" s="6"/>
      <c r="I27" s="35" t="e">
        <f t="shared" si="1"/>
        <v>#DIV/0!</v>
      </c>
    </row>
    <row r="28" spans="1:9" ht="12" hidden="1">
      <c r="A28" s="5">
        <v>1</v>
      </c>
      <c r="B28" s="2" t="s">
        <v>37</v>
      </c>
      <c r="C28" s="2" t="s">
        <v>7</v>
      </c>
      <c r="D28" s="26">
        <v>0</v>
      </c>
      <c r="E28" s="26"/>
      <c r="F28" s="6"/>
      <c r="G28" s="6"/>
      <c r="H28" s="6"/>
      <c r="I28" s="35" t="e">
        <f t="shared" si="1"/>
        <v>#DIV/0!</v>
      </c>
    </row>
    <row r="29" spans="1:9" ht="12" hidden="1">
      <c r="A29" s="5">
        <v>1</v>
      </c>
      <c r="B29" s="2" t="s">
        <v>38</v>
      </c>
      <c r="C29" s="2" t="s">
        <v>31</v>
      </c>
      <c r="D29" s="26">
        <v>0</v>
      </c>
      <c r="E29" s="26"/>
      <c r="F29" s="6"/>
      <c r="G29" s="6"/>
      <c r="H29" s="6"/>
      <c r="I29" s="35" t="e">
        <f t="shared" si="1"/>
        <v>#DIV/0!</v>
      </c>
    </row>
    <row r="30" spans="1:9" ht="12" hidden="1">
      <c r="A30" s="5">
        <v>1</v>
      </c>
      <c r="B30" s="2" t="s">
        <v>39</v>
      </c>
      <c r="C30" s="2" t="s">
        <v>33</v>
      </c>
      <c r="D30" s="26">
        <v>0</v>
      </c>
      <c r="E30" s="26"/>
      <c r="F30" s="6"/>
      <c r="G30" s="6"/>
      <c r="H30" s="6"/>
      <c r="I30" s="35" t="e">
        <f t="shared" si="1"/>
        <v>#DIV/0!</v>
      </c>
    </row>
    <row r="31" spans="1:9" ht="12" hidden="1">
      <c r="A31" s="5">
        <v>1</v>
      </c>
      <c r="B31" s="2" t="s">
        <v>40</v>
      </c>
      <c r="C31" s="2" t="s">
        <v>8</v>
      </c>
      <c r="D31" s="26">
        <v>0</v>
      </c>
      <c r="E31" s="26"/>
      <c r="F31" s="6"/>
      <c r="G31" s="6"/>
      <c r="H31" s="6"/>
      <c r="I31" s="35" t="e">
        <f t="shared" si="1"/>
        <v>#DIV/0!</v>
      </c>
    </row>
    <row r="32" spans="1:9" ht="12" hidden="1">
      <c r="A32" s="5">
        <v>1</v>
      </c>
      <c r="B32" s="2" t="s">
        <v>41</v>
      </c>
      <c r="C32" s="2" t="s">
        <v>9</v>
      </c>
      <c r="D32" s="26">
        <v>0</v>
      </c>
      <c r="E32" s="26"/>
      <c r="F32" s="6"/>
      <c r="G32" s="6"/>
      <c r="H32" s="6"/>
      <c r="I32" s="35" t="e">
        <f t="shared" si="1"/>
        <v>#DIV/0!</v>
      </c>
    </row>
    <row r="33" spans="1:9" ht="12" hidden="1">
      <c r="A33" s="5">
        <v>1</v>
      </c>
      <c r="B33" s="2" t="s">
        <v>42</v>
      </c>
      <c r="C33" s="2" t="s">
        <v>28</v>
      </c>
      <c r="D33" s="26">
        <v>0</v>
      </c>
      <c r="E33" s="26"/>
      <c r="F33" s="6"/>
      <c r="G33" s="6"/>
      <c r="H33" s="6"/>
      <c r="I33" s="35" t="e">
        <f t="shared" si="1"/>
        <v>#DIV/0!</v>
      </c>
    </row>
    <row r="34" spans="1:9" ht="12" hidden="1">
      <c r="A34" s="5">
        <v>1</v>
      </c>
      <c r="B34" s="2" t="s">
        <v>43</v>
      </c>
      <c r="C34" s="2" t="s">
        <v>29</v>
      </c>
      <c r="D34" s="26">
        <v>0</v>
      </c>
      <c r="E34" s="26"/>
      <c r="F34" s="6"/>
      <c r="G34" s="6"/>
      <c r="H34" s="6"/>
      <c r="I34" s="35" t="e">
        <f t="shared" si="1"/>
        <v>#DIV/0!</v>
      </c>
    </row>
    <row r="35" spans="1:9" ht="12" hidden="1">
      <c r="A35" s="5">
        <v>1</v>
      </c>
      <c r="B35" s="2" t="s">
        <v>44</v>
      </c>
      <c r="C35" s="2" t="s">
        <v>10</v>
      </c>
      <c r="D35" s="26">
        <v>0</v>
      </c>
      <c r="E35" s="26"/>
      <c r="F35" s="6"/>
      <c r="G35" s="6"/>
      <c r="H35" s="6"/>
      <c r="I35" s="35" t="e">
        <f t="shared" si="1"/>
        <v>#DIV/0!</v>
      </c>
    </row>
    <row r="36" spans="1:9" ht="12" hidden="1">
      <c r="A36" s="5">
        <v>1</v>
      </c>
      <c r="B36" s="2" t="s">
        <v>45</v>
      </c>
      <c r="C36" s="2" t="s">
        <v>30</v>
      </c>
      <c r="D36" s="26">
        <v>0</v>
      </c>
      <c r="E36" s="26"/>
      <c r="F36" s="6"/>
      <c r="G36" s="6"/>
      <c r="H36" s="6"/>
      <c r="I36" s="35" t="e">
        <f t="shared" si="1"/>
        <v>#DIV/0!</v>
      </c>
    </row>
    <row r="37" spans="1:9" ht="13.5" customHeight="1">
      <c r="A37" s="17" t="s">
        <v>11</v>
      </c>
      <c r="B37" s="3"/>
      <c r="C37" s="7" t="s">
        <v>63</v>
      </c>
      <c r="D37" s="25">
        <f>SUM(D38:D39)</f>
        <v>19580028</v>
      </c>
      <c r="E37" s="25">
        <f>SUM(E38:E39)</f>
        <v>328362</v>
      </c>
      <c r="F37" s="4">
        <f>SUM(F38:F39)</f>
        <v>19908390</v>
      </c>
      <c r="G37" s="4">
        <f>SUM(G38:G39)</f>
        <v>20008390</v>
      </c>
      <c r="H37" s="4">
        <f>SUM(H38:H39)</f>
        <v>21048777</v>
      </c>
      <c r="I37" s="35">
        <f t="shared" si="1"/>
        <v>1.0519975370332146</v>
      </c>
    </row>
    <row r="38" spans="1:9" ht="12">
      <c r="A38" s="18">
        <v>1</v>
      </c>
      <c r="B38" s="2" t="s">
        <v>46</v>
      </c>
      <c r="C38" s="2" t="s">
        <v>12</v>
      </c>
      <c r="D38" s="26">
        <v>19167528</v>
      </c>
      <c r="E38" s="26">
        <v>128362</v>
      </c>
      <c r="F38" s="6">
        <f>SUM(E38+D38)</f>
        <v>19295890</v>
      </c>
      <c r="G38" s="6">
        <v>19295890</v>
      </c>
      <c r="H38" s="6">
        <v>20008956</v>
      </c>
      <c r="I38" s="35">
        <f t="shared" si="1"/>
        <v>1.0369542944119188</v>
      </c>
    </row>
    <row r="39" spans="1:9" ht="12">
      <c r="A39" s="18">
        <v>2</v>
      </c>
      <c r="B39" s="2" t="s">
        <v>47</v>
      </c>
      <c r="C39" s="2" t="s">
        <v>135</v>
      </c>
      <c r="D39" s="26">
        <v>412500</v>
      </c>
      <c r="E39" s="26">
        <v>200000</v>
      </c>
      <c r="F39" s="6">
        <f>SUM(E39+D39)</f>
        <v>612500</v>
      </c>
      <c r="G39" s="6">
        <v>712500</v>
      </c>
      <c r="H39" s="6">
        <v>1039821</v>
      </c>
      <c r="I39" s="35">
        <f t="shared" si="1"/>
        <v>1.459397894736842</v>
      </c>
    </row>
    <row r="40" spans="1:9" ht="12">
      <c r="A40" s="17" t="s">
        <v>13</v>
      </c>
      <c r="B40" s="3"/>
      <c r="C40" s="3" t="s">
        <v>14</v>
      </c>
      <c r="D40" s="25">
        <f>SUM(D41:D42)</f>
        <v>8239803</v>
      </c>
      <c r="E40" s="25">
        <f>SUM(E41:E42)</f>
        <v>193967</v>
      </c>
      <c r="F40" s="4">
        <f>SUM(F41:F42)</f>
        <v>8433770</v>
      </c>
      <c r="G40" s="4">
        <f>SUM(G41:G42)</f>
        <v>8433770</v>
      </c>
      <c r="H40" s="4">
        <f>SUM(H41:H42)</f>
        <v>8433770</v>
      </c>
      <c r="I40" s="35">
        <f t="shared" si="1"/>
        <v>1</v>
      </c>
    </row>
    <row r="41" spans="1:9" ht="12">
      <c r="A41" s="19">
        <v>1</v>
      </c>
      <c r="B41" s="2" t="s">
        <v>73</v>
      </c>
      <c r="C41" s="2" t="s">
        <v>74</v>
      </c>
      <c r="D41" s="26">
        <v>225908</v>
      </c>
      <c r="E41" s="26">
        <v>0</v>
      </c>
      <c r="F41" s="6">
        <f>SUM(E41+D41)</f>
        <v>225908</v>
      </c>
      <c r="G41" s="6">
        <f>SUM(F41+E41)</f>
        <v>225908</v>
      </c>
      <c r="H41" s="6">
        <v>225908</v>
      </c>
      <c r="I41" s="35">
        <f t="shared" si="1"/>
        <v>1</v>
      </c>
    </row>
    <row r="42" spans="1:9" ht="12">
      <c r="A42" s="18">
        <v>2</v>
      </c>
      <c r="B42" s="2" t="s">
        <v>48</v>
      </c>
      <c r="C42" s="2" t="s">
        <v>75</v>
      </c>
      <c r="D42" s="26">
        <v>8013895</v>
      </c>
      <c r="E42" s="26">
        <v>193967</v>
      </c>
      <c r="F42" s="6">
        <f>SUM(E42+D42)</f>
        <v>8207862</v>
      </c>
      <c r="G42" s="6">
        <v>8207862</v>
      </c>
      <c r="H42" s="6">
        <v>8207862</v>
      </c>
      <c r="I42" s="35">
        <f t="shared" si="1"/>
        <v>1</v>
      </c>
    </row>
    <row r="43" spans="1:9" ht="12">
      <c r="A43" s="17" t="s">
        <v>15</v>
      </c>
      <c r="B43" s="3"/>
      <c r="C43" s="7" t="s">
        <v>25</v>
      </c>
      <c r="D43" s="25">
        <f>SUM(D44:D47)</f>
        <v>812471</v>
      </c>
      <c r="E43" s="25">
        <f>SUM(E44:E47)</f>
        <v>160000</v>
      </c>
      <c r="F43" s="4">
        <f>SUM(F44:F47)</f>
        <v>972471</v>
      </c>
      <c r="G43" s="4">
        <f>SUM(G44:G47)</f>
        <v>1058871</v>
      </c>
      <c r="H43" s="4">
        <f>SUM(H44:H47)</f>
        <v>1011277</v>
      </c>
      <c r="I43" s="35">
        <f t="shared" si="1"/>
        <v>0.9550521262741165</v>
      </c>
    </row>
    <row r="44" spans="1:9" ht="12">
      <c r="A44" s="18">
        <v>1</v>
      </c>
      <c r="B44" s="2" t="s">
        <v>49</v>
      </c>
      <c r="C44" s="2" t="s">
        <v>24</v>
      </c>
      <c r="D44" s="26">
        <v>313000</v>
      </c>
      <c r="E44" s="26"/>
      <c r="F44" s="6">
        <f aca="true" t="shared" si="2" ref="F44:G46">SUM(E44+D44)</f>
        <v>313000</v>
      </c>
      <c r="G44" s="6">
        <v>323000</v>
      </c>
      <c r="H44" s="6">
        <v>331658</v>
      </c>
      <c r="I44" s="35">
        <f t="shared" si="1"/>
        <v>1.0268049535603716</v>
      </c>
    </row>
    <row r="45" spans="1:9" ht="12">
      <c r="A45" s="18">
        <v>2</v>
      </c>
      <c r="B45" s="2" t="s">
        <v>50</v>
      </c>
      <c r="C45" s="2" t="s">
        <v>23</v>
      </c>
      <c r="D45" s="26">
        <v>499000</v>
      </c>
      <c r="E45" s="26">
        <v>0</v>
      </c>
      <c r="F45" s="6">
        <f t="shared" si="2"/>
        <v>499000</v>
      </c>
      <c r="G45" s="6">
        <v>489000</v>
      </c>
      <c r="H45" s="6">
        <v>432732</v>
      </c>
      <c r="I45" s="35">
        <f t="shared" si="1"/>
        <v>0.8849325153374233</v>
      </c>
    </row>
    <row r="46" spans="1:9" ht="13.5" customHeight="1">
      <c r="A46" s="18">
        <v>3</v>
      </c>
      <c r="B46" s="2" t="s">
        <v>57</v>
      </c>
      <c r="C46" s="8" t="s">
        <v>112</v>
      </c>
      <c r="D46" s="26">
        <v>471</v>
      </c>
      <c r="E46" s="26">
        <v>0</v>
      </c>
      <c r="F46" s="6">
        <f t="shared" si="2"/>
        <v>471</v>
      </c>
      <c r="G46" s="6">
        <f t="shared" si="2"/>
        <v>471</v>
      </c>
      <c r="H46" s="6">
        <v>489</v>
      </c>
      <c r="I46" s="35">
        <f t="shared" si="1"/>
        <v>1.0382165605095541</v>
      </c>
    </row>
    <row r="47" spans="1:9" ht="12">
      <c r="A47" s="18">
        <v>4</v>
      </c>
      <c r="B47" s="2" t="s">
        <v>111</v>
      </c>
      <c r="C47" s="8" t="s">
        <v>125</v>
      </c>
      <c r="D47" s="26"/>
      <c r="E47" s="26">
        <v>160000</v>
      </c>
      <c r="F47" s="6">
        <f>SUM(E47+D47)</f>
        <v>160000</v>
      </c>
      <c r="G47" s="6">
        <v>246400</v>
      </c>
      <c r="H47" s="6">
        <v>246398</v>
      </c>
      <c r="I47" s="35">
        <f t="shared" si="1"/>
        <v>0.9999918831168831</v>
      </c>
    </row>
    <row r="48" spans="1:9" ht="12">
      <c r="A48" s="17" t="s">
        <v>16</v>
      </c>
      <c r="B48" s="3"/>
      <c r="C48" s="3" t="s">
        <v>17</v>
      </c>
      <c r="D48" s="25">
        <f>SUM(D49+D60)</f>
        <v>2265900</v>
      </c>
      <c r="E48" s="25">
        <f>SUM(E49+E60)</f>
        <v>16153</v>
      </c>
      <c r="F48" s="4">
        <f>SUM(F49+F60)</f>
        <v>2532053</v>
      </c>
      <c r="G48" s="4">
        <f>SUM(G49+G60)</f>
        <v>2831721</v>
      </c>
      <c r="H48" s="4">
        <f>SUM(H49+H60)</f>
        <v>2257502</v>
      </c>
      <c r="I48" s="35">
        <f t="shared" si="1"/>
        <v>0.7972190763143685</v>
      </c>
    </row>
    <row r="49" spans="1:9" ht="12">
      <c r="A49" s="18"/>
      <c r="B49" s="2"/>
      <c r="C49" s="9" t="s">
        <v>18</v>
      </c>
      <c r="D49" s="27">
        <f>SUM(D50:D59)</f>
        <v>2163900</v>
      </c>
      <c r="E49" s="27">
        <f>SUM(E50:E59)</f>
        <v>16153</v>
      </c>
      <c r="F49" s="31">
        <f>SUM(F50:F59)</f>
        <v>2180053</v>
      </c>
      <c r="G49" s="31">
        <f>SUM(G50:G59)</f>
        <v>1168218</v>
      </c>
      <c r="H49" s="31">
        <f>SUM(H50:H59)</f>
        <v>1085286</v>
      </c>
      <c r="I49" s="35">
        <f t="shared" si="1"/>
        <v>0.9290098252209776</v>
      </c>
    </row>
    <row r="50" spans="1:9" ht="12">
      <c r="A50" s="18">
        <v>1</v>
      </c>
      <c r="B50" s="2" t="s">
        <v>51</v>
      </c>
      <c r="C50" s="2" t="s">
        <v>185</v>
      </c>
      <c r="D50" s="26">
        <v>75144</v>
      </c>
      <c r="E50" s="26">
        <v>0</v>
      </c>
      <c r="F50" s="10">
        <f>SUM(E50+D50)</f>
        <v>75144</v>
      </c>
      <c r="G50" s="10">
        <f>SUM(F50+E50)</f>
        <v>75144</v>
      </c>
      <c r="H50" s="10">
        <v>75144</v>
      </c>
      <c r="I50" s="35">
        <f t="shared" si="1"/>
        <v>1</v>
      </c>
    </row>
    <row r="51" spans="1:9" ht="12">
      <c r="A51" s="18">
        <v>2</v>
      </c>
      <c r="B51" s="2" t="s">
        <v>52</v>
      </c>
      <c r="C51" s="2" t="s">
        <v>186</v>
      </c>
      <c r="D51" s="26">
        <v>2256</v>
      </c>
      <c r="E51" s="26">
        <v>0</v>
      </c>
      <c r="F51" s="10">
        <f>SUM(E51+D51)</f>
        <v>2256</v>
      </c>
      <c r="G51" s="10">
        <f>SUM(F51+E51)</f>
        <v>2256</v>
      </c>
      <c r="H51" s="10">
        <v>2154</v>
      </c>
      <c r="I51" s="35">
        <f t="shared" si="1"/>
        <v>0.9547872340425532</v>
      </c>
    </row>
    <row r="52" spans="1:9" ht="12">
      <c r="A52" s="18">
        <v>3</v>
      </c>
      <c r="B52" s="2" t="s">
        <v>165</v>
      </c>
      <c r="C52" s="2" t="s">
        <v>183</v>
      </c>
      <c r="D52" s="26"/>
      <c r="E52" s="26"/>
      <c r="F52" s="10">
        <f aca="true" t="shared" si="3" ref="F52:F59">SUM(E52+D52)</f>
        <v>0</v>
      </c>
      <c r="G52" s="10">
        <v>33143</v>
      </c>
      <c r="H52" s="10">
        <v>32955</v>
      </c>
      <c r="I52" s="35">
        <f t="shared" si="1"/>
        <v>0.9943276106568506</v>
      </c>
    </row>
    <row r="53" spans="1:9" ht="12">
      <c r="A53" s="18">
        <v>4</v>
      </c>
      <c r="B53" s="2" t="s">
        <v>166</v>
      </c>
      <c r="C53" s="2" t="s">
        <v>184</v>
      </c>
      <c r="D53" s="26"/>
      <c r="E53" s="26"/>
      <c r="F53" s="10">
        <f t="shared" si="3"/>
        <v>0</v>
      </c>
      <c r="G53" s="10">
        <v>21078</v>
      </c>
      <c r="H53" s="10">
        <v>20673</v>
      </c>
      <c r="I53" s="35">
        <f t="shared" si="1"/>
        <v>0.9807856532877882</v>
      </c>
    </row>
    <row r="54" spans="1:9" ht="12">
      <c r="A54" s="18">
        <v>5</v>
      </c>
      <c r="B54" s="2" t="s">
        <v>102</v>
      </c>
      <c r="C54" s="2" t="s">
        <v>103</v>
      </c>
      <c r="D54" s="26"/>
      <c r="E54" s="26">
        <v>16153</v>
      </c>
      <c r="F54" s="10">
        <f t="shared" si="3"/>
        <v>16153</v>
      </c>
      <c r="G54" s="10">
        <v>16153</v>
      </c>
      <c r="H54" s="10">
        <v>12924</v>
      </c>
      <c r="I54" s="35">
        <f t="shared" si="1"/>
        <v>0.800099052807528</v>
      </c>
    </row>
    <row r="55" spans="1:9" ht="12">
      <c r="A55" s="18">
        <v>6</v>
      </c>
      <c r="B55" s="2" t="s">
        <v>53</v>
      </c>
      <c r="C55" s="2" t="s">
        <v>19</v>
      </c>
      <c r="D55" s="26">
        <v>600</v>
      </c>
      <c r="E55" s="26">
        <v>0</v>
      </c>
      <c r="F55" s="10">
        <f t="shared" si="3"/>
        <v>600</v>
      </c>
      <c r="G55" s="10">
        <f>SUM(F55+E55)</f>
        <v>600</v>
      </c>
      <c r="H55" s="10">
        <v>600</v>
      </c>
      <c r="I55" s="35">
        <f t="shared" si="1"/>
        <v>1</v>
      </c>
    </row>
    <row r="56" spans="1:9" ht="12">
      <c r="A56" s="18">
        <v>7</v>
      </c>
      <c r="B56" s="2" t="s">
        <v>54</v>
      </c>
      <c r="C56" s="2" t="s">
        <v>20</v>
      </c>
      <c r="D56" s="26">
        <v>400</v>
      </c>
      <c r="E56" s="26">
        <v>0</v>
      </c>
      <c r="F56" s="10">
        <f t="shared" si="3"/>
        <v>400</v>
      </c>
      <c r="G56" s="10">
        <f>SUM(F56+E56)</f>
        <v>400</v>
      </c>
      <c r="H56" s="10">
        <v>400</v>
      </c>
      <c r="I56" s="35">
        <f t="shared" si="1"/>
        <v>1</v>
      </c>
    </row>
    <row r="57" spans="1:9" ht="12">
      <c r="A57" s="18">
        <v>8</v>
      </c>
      <c r="B57" s="2" t="s">
        <v>78</v>
      </c>
      <c r="C57" s="2" t="s">
        <v>187</v>
      </c>
      <c r="D57" s="26">
        <v>1980000</v>
      </c>
      <c r="E57" s="26">
        <v>0</v>
      </c>
      <c r="F57" s="10">
        <f t="shared" si="3"/>
        <v>1980000</v>
      </c>
      <c r="G57" s="10">
        <v>893295</v>
      </c>
      <c r="H57" s="10">
        <v>817858</v>
      </c>
      <c r="I57" s="35">
        <f t="shared" si="1"/>
        <v>0.9155519733122877</v>
      </c>
    </row>
    <row r="58" spans="1:9" ht="12">
      <c r="A58" s="18">
        <v>9</v>
      </c>
      <c r="B58" s="2" t="s">
        <v>64</v>
      </c>
      <c r="C58" s="2" t="s">
        <v>188</v>
      </c>
      <c r="D58" s="26">
        <v>8500</v>
      </c>
      <c r="E58" s="26">
        <v>0</v>
      </c>
      <c r="F58" s="10">
        <f t="shared" si="3"/>
        <v>8500</v>
      </c>
      <c r="G58" s="10">
        <v>9916</v>
      </c>
      <c r="H58" s="10">
        <v>9661</v>
      </c>
      <c r="I58" s="35">
        <f t="shared" si="1"/>
        <v>0.9742839854780153</v>
      </c>
    </row>
    <row r="59" spans="1:9" ht="12">
      <c r="A59" s="18">
        <v>10</v>
      </c>
      <c r="B59" s="2" t="s">
        <v>65</v>
      </c>
      <c r="C59" s="2" t="s">
        <v>189</v>
      </c>
      <c r="D59" s="26">
        <v>97000</v>
      </c>
      <c r="E59" s="26">
        <v>0</v>
      </c>
      <c r="F59" s="10">
        <f t="shared" si="3"/>
        <v>97000</v>
      </c>
      <c r="G59" s="10">
        <v>116233</v>
      </c>
      <c r="H59" s="10">
        <v>112917</v>
      </c>
      <c r="I59" s="35">
        <f t="shared" si="1"/>
        <v>0.9714710968485714</v>
      </c>
    </row>
    <row r="60" spans="1:9" ht="12">
      <c r="A60" s="18"/>
      <c r="B60" s="2"/>
      <c r="C60" s="9" t="s">
        <v>79</v>
      </c>
      <c r="D60" s="26">
        <f>SUM(D63:D64)</f>
        <v>102000</v>
      </c>
      <c r="E60" s="26">
        <f>SUM(E63:E64)</f>
        <v>0</v>
      </c>
      <c r="F60" s="31">
        <f>SUM(F61:F71)</f>
        <v>352000</v>
      </c>
      <c r="G60" s="31">
        <f>SUM(G61:G71)</f>
        <v>1663503</v>
      </c>
      <c r="H60" s="31">
        <f>SUM(H61:H71)</f>
        <v>1172216</v>
      </c>
      <c r="I60" s="35">
        <f t="shared" si="1"/>
        <v>0.7046671992776689</v>
      </c>
    </row>
    <row r="61" spans="1:9" ht="12">
      <c r="A61" s="18">
        <v>1</v>
      </c>
      <c r="B61" s="2" t="s">
        <v>152</v>
      </c>
      <c r="C61" s="8" t="s">
        <v>196</v>
      </c>
      <c r="D61" s="26"/>
      <c r="E61" s="26"/>
      <c r="F61" s="6">
        <v>0</v>
      </c>
      <c r="G61" s="6">
        <v>147077</v>
      </c>
      <c r="H61" s="6">
        <v>147077</v>
      </c>
      <c r="I61" s="35">
        <f t="shared" si="1"/>
        <v>1</v>
      </c>
    </row>
    <row r="62" spans="1:9" ht="12">
      <c r="A62" s="18">
        <v>2</v>
      </c>
      <c r="B62" s="2" t="s">
        <v>160</v>
      </c>
      <c r="C62" s="2" t="s">
        <v>181</v>
      </c>
      <c r="D62" s="26"/>
      <c r="E62" s="26"/>
      <c r="F62" s="10">
        <v>0</v>
      </c>
      <c r="G62" s="6">
        <v>1028</v>
      </c>
      <c r="H62" s="10">
        <v>1028</v>
      </c>
      <c r="I62" s="35">
        <f t="shared" si="1"/>
        <v>1</v>
      </c>
    </row>
    <row r="63" spans="1:9" ht="12">
      <c r="A63" s="18">
        <v>3</v>
      </c>
      <c r="B63" s="2" t="s">
        <v>80</v>
      </c>
      <c r="C63" s="2" t="s">
        <v>193</v>
      </c>
      <c r="D63" s="26">
        <v>6000</v>
      </c>
      <c r="E63" s="26">
        <v>0</v>
      </c>
      <c r="F63" s="10">
        <f>SUM(E63+D63)</f>
        <v>6000</v>
      </c>
      <c r="G63" s="10">
        <v>28800</v>
      </c>
      <c r="H63" s="10">
        <v>28800</v>
      </c>
      <c r="I63" s="36">
        <f t="shared" si="1"/>
        <v>1</v>
      </c>
    </row>
    <row r="64" spans="1:9" ht="12">
      <c r="A64" s="18">
        <v>4</v>
      </c>
      <c r="B64" s="2" t="s">
        <v>81</v>
      </c>
      <c r="C64" s="2" t="s">
        <v>194</v>
      </c>
      <c r="D64" s="26">
        <v>96000</v>
      </c>
      <c r="E64" s="26">
        <v>0</v>
      </c>
      <c r="F64" s="10">
        <f>SUM(E64+D64)</f>
        <v>96000</v>
      </c>
      <c r="G64" s="10">
        <v>103600</v>
      </c>
      <c r="H64" s="10">
        <v>103369</v>
      </c>
      <c r="I64" s="36">
        <f t="shared" si="1"/>
        <v>0.9977702702702703</v>
      </c>
    </row>
    <row r="65" spans="1:9" ht="12">
      <c r="A65" s="18">
        <v>5</v>
      </c>
      <c r="B65" s="2" t="s">
        <v>161</v>
      </c>
      <c r="C65" s="2" t="s">
        <v>182</v>
      </c>
      <c r="D65" s="26"/>
      <c r="E65" s="26"/>
      <c r="F65" s="10">
        <v>0</v>
      </c>
      <c r="G65" s="10">
        <v>26343</v>
      </c>
      <c r="H65" s="10">
        <v>26343</v>
      </c>
      <c r="I65" s="36">
        <f t="shared" si="1"/>
        <v>1</v>
      </c>
    </row>
    <row r="66" spans="1:9" ht="12">
      <c r="A66" s="18">
        <v>6</v>
      </c>
      <c r="B66" s="2" t="s">
        <v>180</v>
      </c>
      <c r="C66" s="2" t="s">
        <v>190</v>
      </c>
      <c r="D66" s="26"/>
      <c r="E66" s="26"/>
      <c r="F66" s="10">
        <v>0</v>
      </c>
      <c r="G66" s="10">
        <v>7000</v>
      </c>
      <c r="H66" s="10">
        <v>7000</v>
      </c>
      <c r="I66" s="36">
        <f t="shared" si="1"/>
        <v>1</v>
      </c>
    </row>
    <row r="67" spans="1:9" ht="28.5" customHeight="1">
      <c r="A67" s="19">
        <v>7</v>
      </c>
      <c r="B67" s="29" t="s">
        <v>177</v>
      </c>
      <c r="C67" s="8" t="s">
        <v>178</v>
      </c>
      <c r="D67" s="26"/>
      <c r="E67" s="26"/>
      <c r="F67" s="10">
        <v>0</v>
      </c>
      <c r="G67" s="10">
        <v>241839</v>
      </c>
      <c r="H67" s="10">
        <v>0</v>
      </c>
      <c r="I67" s="35">
        <f>SUM(H67/G67)</f>
        <v>0</v>
      </c>
    </row>
    <row r="68" spans="1:9" ht="24">
      <c r="A68" s="19">
        <v>8</v>
      </c>
      <c r="B68" s="29" t="s">
        <v>177</v>
      </c>
      <c r="C68" s="8" t="s">
        <v>179</v>
      </c>
      <c r="D68" s="26"/>
      <c r="E68" s="26"/>
      <c r="F68" s="10">
        <v>0</v>
      </c>
      <c r="G68" s="10">
        <v>245151</v>
      </c>
      <c r="H68" s="10">
        <v>0</v>
      </c>
      <c r="I68" s="35">
        <f>SUM(H68/G68)</f>
        <v>0</v>
      </c>
    </row>
    <row r="69" spans="1:9" ht="24">
      <c r="A69" s="19">
        <v>9</v>
      </c>
      <c r="B69" s="29" t="s">
        <v>191</v>
      </c>
      <c r="C69" s="8" t="s">
        <v>192</v>
      </c>
      <c r="D69" s="26"/>
      <c r="E69" s="26"/>
      <c r="F69" s="10">
        <v>0</v>
      </c>
      <c r="G69" s="10">
        <v>412665</v>
      </c>
      <c r="H69" s="10">
        <v>412665</v>
      </c>
      <c r="I69" s="36">
        <f t="shared" si="1"/>
        <v>1</v>
      </c>
    </row>
    <row r="70" spans="1:9" ht="24">
      <c r="A70" s="19"/>
      <c r="B70" s="29" t="s">
        <v>197</v>
      </c>
      <c r="C70" s="8" t="s">
        <v>137</v>
      </c>
      <c r="D70" s="26"/>
      <c r="E70" s="26"/>
      <c r="F70" s="10">
        <v>0</v>
      </c>
      <c r="G70" s="10">
        <v>200000</v>
      </c>
      <c r="H70" s="10">
        <v>205765</v>
      </c>
      <c r="I70" s="36">
        <f t="shared" si="1"/>
        <v>1.028825</v>
      </c>
    </row>
    <row r="71" spans="1:9" ht="24">
      <c r="A71" s="19">
        <v>10</v>
      </c>
      <c r="B71" s="29" t="s">
        <v>139</v>
      </c>
      <c r="C71" s="8" t="s">
        <v>137</v>
      </c>
      <c r="D71" s="26">
        <v>250000</v>
      </c>
      <c r="E71" s="26"/>
      <c r="F71" s="10">
        <f>SUM(E71+D71)</f>
        <v>250000</v>
      </c>
      <c r="G71" s="10">
        <v>250000</v>
      </c>
      <c r="H71" s="10">
        <v>240169</v>
      </c>
      <c r="I71" s="35">
        <f>SUM(H71/G71)</f>
        <v>0.960676</v>
      </c>
    </row>
    <row r="72" spans="1:9" ht="12">
      <c r="A72" s="17" t="s">
        <v>21</v>
      </c>
      <c r="B72" s="3"/>
      <c r="C72" s="3" t="s">
        <v>22</v>
      </c>
      <c r="D72" s="25">
        <f>SUM(D73:D120)</f>
        <v>5645341</v>
      </c>
      <c r="E72" s="25">
        <f>SUM(E73:E120)</f>
        <v>714787</v>
      </c>
      <c r="F72" s="4">
        <f>SUM(F73:F120)</f>
        <v>6787143</v>
      </c>
      <c r="G72" s="4">
        <f>SUM(G73:G120)</f>
        <v>5645758</v>
      </c>
      <c r="H72" s="4">
        <f>SUM(H73:H120)</f>
        <v>5060006</v>
      </c>
      <c r="I72" s="35">
        <f t="shared" si="1"/>
        <v>0.8962491839005498</v>
      </c>
    </row>
    <row r="73" spans="1:9" ht="12.75" customHeight="1">
      <c r="A73" s="18">
        <v>1</v>
      </c>
      <c r="B73" s="29" t="s">
        <v>55</v>
      </c>
      <c r="C73" s="2" t="s">
        <v>76</v>
      </c>
      <c r="D73" s="26">
        <v>1500000</v>
      </c>
      <c r="E73" s="26"/>
      <c r="F73" s="6">
        <f aca="true" t="shared" si="4" ref="F73:F83">SUM(E73+D73)</f>
        <v>1500000</v>
      </c>
      <c r="G73" s="6">
        <v>1118000</v>
      </c>
      <c r="H73" s="6">
        <v>1034468</v>
      </c>
      <c r="I73" s="35">
        <f t="shared" si="1"/>
        <v>0.9252844364937388</v>
      </c>
    </row>
    <row r="74" spans="1:9" ht="12.75" customHeight="1">
      <c r="A74" s="18">
        <v>2</v>
      </c>
      <c r="B74" s="29" t="s">
        <v>55</v>
      </c>
      <c r="C74" s="2" t="s">
        <v>77</v>
      </c>
      <c r="D74" s="26">
        <v>800000</v>
      </c>
      <c r="E74" s="26"/>
      <c r="F74" s="6">
        <f t="shared" si="4"/>
        <v>800000</v>
      </c>
      <c r="G74" s="6">
        <v>600000</v>
      </c>
      <c r="H74" s="6">
        <v>580458</v>
      </c>
      <c r="I74" s="35">
        <f t="shared" si="1"/>
        <v>0.96743</v>
      </c>
    </row>
    <row r="75" spans="1:12" ht="24">
      <c r="A75" s="18">
        <v>3</v>
      </c>
      <c r="B75" s="29" t="s">
        <v>114</v>
      </c>
      <c r="C75" s="8" t="s">
        <v>115</v>
      </c>
      <c r="D75" s="26">
        <v>436000</v>
      </c>
      <c r="E75" s="26">
        <v>209000</v>
      </c>
      <c r="F75" s="6">
        <f t="shared" si="4"/>
        <v>645000</v>
      </c>
      <c r="G75" s="6">
        <v>645000</v>
      </c>
      <c r="H75" s="6">
        <v>474560</v>
      </c>
      <c r="I75" s="35">
        <f t="shared" si="1"/>
        <v>0.7357519379844961</v>
      </c>
      <c r="L75" s="14" t="s">
        <v>198</v>
      </c>
    </row>
    <row r="76" spans="1:9" ht="24">
      <c r="A76" s="18">
        <v>4</v>
      </c>
      <c r="B76" s="29" t="s">
        <v>114</v>
      </c>
      <c r="C76" s="8" t="s">
        <v>116</v>
      </c>
      <c r="D76" s="26">
        <v>1140000</v>
      </c>
      <c r="E76" s="26">
        <v>195000</v>
      </c>
      <c r="F76" s="6">
        <f t="shared" si="4"/>
        <v>1335000</v>
      </c>
      <c r="G76" s="6">
        <v>1335000</v>
      </c>
      <c r="H76" s="6">
        <v>1199589</v>
      </c>
      <c r="I76" s="35">
        <f t="shared" si="1"/>
        <v>0.8985685393258427</v>
      </c>
    </row>
    <row r="77" spans="1:9" ht="24">
      <c r="A77" s="18">
        <v>5</v>
      </c>
      <c r="B77" s="29" t="s">
        <v>114</v>
      </c>
      <c r="C77" s="8" t="s">
        <v>117</v>
      </c>
      <c r="D77" s="26">
        <v>310000</v>
      </c>
      <c r="E77" s="26">
        <v>-100000</v>
      </c>
      <c r="F77" s="6">
        <f t="shared" si="4"/>
        <v>210000</v>
      </c>
      <c r="G77" s="6">
        <v>210000</v>
      </c>
      <c r="H77" s="6">
        <v>98762</v>
      </c>
      <c r="I77" s="35">
        <f t="shared" si="1"/>
        <v>0.4702952380952381</v>
      </c>
    </row>
    <row r="78" spans="1:9" ht="24">
      <c r="A78" s="18">
        <v>6</v>
      </c>
      <c r="B78" s="29" t="s">
        <v>114</v>
      </c>
      <c r="C78" s="8" t="s">
        <v>118</v>
      </c>
      <c r="D78" s="26">
        <v>60000</v>
      </c>
      <c r="E78" s="26"/>
      <c r="F78" s="6">
        <f t="shared" si="4"/>
        <v>60000</v>
      </c>
      <c r="G78" s="6">
        <v>160000</v>
      </c>
      <c r="H78" s="6">
        <v>200100</v>
      </c>
      <c r="I78" s="35">
        <f t="shared" si="1"/>
        <v>1.250625</v>
      </c>
    </row>
    <row r="79" spans="1:9" ht="24">
      <c r="A79" s="18">
        <v>7</v>
      </c>
      <c r="B79" s="29" t="s">
        <v>114</v>
      </c>
      <c r="C79" s="8" t="s">
        <v>119</v>
      </c>
      <c r="D79" s="26">
        <v>30000</v>
      </c>
      <c r="E79" s="26"/>
      <c r="F79" s="6">
        <f t="shared" si="4"/>
        <v>30000</v>
      </c>
      <c r="G79" s="6">
        <f>SUM(F79+E79)</f>
        <v>30000</v>
      </c>
      <c r="H79" s="6">
        <v>5250</v>
      </c>
      <c r="I79" s="35">
        <f t="shared" si="1"/>
        <v>0.175</v>
      </c>
    </row>
    <row r="80" spans="1:9" ht="24">
      <c r="A80" s="18">
        <v>8</v>
      </c>
      <c r="B80" s="29" t="s">
        <v>114</v>
      </c>
      <c r="C80" s="8" t="s">
        <v>121</v>
      </c>
      <c r="D80" s="26">
        <v>40000</v>
      </c>
      <c r="E80" s="26"/>
      <c r="F80" s="6">
        <f t="shared" si="4"/>
        <v>40000</v>
      </c>
      <c r="G80" s="6">
        <f>SUM(F80+E80)</f>
        <v>40000</v>
      </c>
      <c r="H80" s="6">
        <v>37200</v>
      </c>
      <c r="I80" s="35">
        <f t="shared" si="1"/>
        <v>0.93</v>
      </c>
    </row>
    <row r="81" spans="1:9" ht="24" customHeight="1">
      <c r="A81" s="18">
        <v>9</v>
      </c>
      <c r="B81" s="29" t="s">
        <v>114</v>
      </c>
      <c r="C81" s="8" t="s">
        <v>120</v>
      </c>
      <c r="D81" s="26">
        <v>50000</v>
      </c>
      <c r="E81" s="26"/>
      <c r="F81" s="6">
        <f t="shared" si="4"/>
        <v>50000</v>
      </c>
      <c r="G81" s="6">
        <f>SUM(F81+E81)</f>
        <v>50000</v>
      </c>
      <c r="H81" s="6">
        <v>11750</v>
      </c>
      <c r="I81" s="35">
        <f aca="true" t="shared" si="5" ref="I81:I121">SUM(H81/G81)</f>
        <v>0.235</v>
      </c>
    </row>
    <row r="82" spans="1:9" ht="27" customHeight="1">
      <c r="A82" s="18">
        <v>10</v>
      </c>
      <c r="B82" s="29" t="s">
        <v>122</v>
      </c>
      <c r="C82" s="8" t="s">
        <v>174</v>
      </c>
      <c r="D82" s="26"/>
      <c r="E82" s="26">
        <v>135227</v>
      </c>
      <c r="F82" s="6">
        <f t="shared" si="4"/>
        <v>135227</v>
      </c>
      <c r="G82" s="6">
        <v>0</v>
      </c>
      <c r="H82" s="6">
        <v>0</v>
      </c>
      <c r="I82" s="35">
        <v>0</v>
      </c>
    </row>
    <row r="83" spans="1:9" ht="16.5" customHeight="1">
      <c r="A83" s="18">
        <v>11</v>
      </c>
      <c r="B83" s="29" t="s">
        <v>122</v>
      </c>
      <c r="C83" s="8" t="s">
        <v>126</v>
      </c>
      <c r="D83" s="26"/>
      <c r="E83" s="26">
        <v>200000</v>
      </c>
      <c r="F83" s="6">
        <f t="shared" si="4"/>
        <v>200000</v>
      </c>
      <c r="G83" s="6">
        <v>200000</v>
      </c>
      <c r="H83" s="6">
        <v>120719</v>
      </c>
      <c r="I83" s="35">
        <f t="shared" si="5"/>
        <v>0.603595</v>
      </c>
    </row>
    <row r="84" spans="1:9" ht="24.75" customHeight="1">
      <c r="A84" s="18">
        <v>12</v>
      </c>
      <c r="B84" s="29" t="s">
        <v>122</v>
      </c>
      <c r="C84" s="8" t="s">
        <v>175</v>
      </c>
      <c r="D84" s="26"/>
      <c r="E84" s="26"/>
      <c r="F84" s="6">
        <v>0</v>
      </c>
      <c r="G84" s="6">
        <v>5000</v>
      </c>
      <c r="H84" s="6">
        <v>6200</v>
      </c>
      <c r="I84" s="35">
        <f t="shared" si="5"/>
        <v>1.24</v>
      </c>
    </row>
    <row r="85" spans="1:9" ht="16.5" customHeight="1">
      <c r="A85" s="18">
        <v>13</v>
      </c>
      <c r="B85" s="29" t="s">
        <v>143</v>
      </c>
      <c r="C85" s="8" t="s">
        <v>144</v>
      </c>
      <c r="D85" s="26"/>
      <c r="E85" s="26"/>
      <c r="F85" s="6">
        <v>0</v>
      </c>
      <c r="G85" s="6">
        <v>135227</v>
      </c>
      <c r="H85" s="6">
        <v>135227</v>
      </c>
      <c r="I85" s="35">
        <f t="shared" si="5"/>
        <v>1</v>
      </c>
    </row>
    <row r="86" spans="1:9" ht="36.75" customHeight="1">
      <c r="A86" s="18">
        <v>14</v>
      </c>
      <c r="B86" s="29" t="s">
        <v>138</v>
      </c>
      <c r="C86" s="8" t="s">
        <v>140</v>
      </c>
      <c r="D86" s="26"/>
      <c r="E86" s="26"/>
      <c r="F86" s="6">
        <v>241839</v>
      </c>
      <c r="G86" s="6">
        <v>0</v>
      </c>
      <c r="H86" s="6">
        <v>0</v>
      </c>
      <c r="I86" s="35">
        <v>0</v>
      </c>
    </row>
    <row r="87" spans="1:9" ht="12">
      <c r="A87" s="18">
        <v>15</v>
      </c>
      <c r="B87" s="29" t="s">
        <v>56</v>
      </c>
      <c r="C87" s="2" t="s">
        <v>130</v>
      </c>
      <c r="D87" s="26">
        <v>5000</v>
      </c>
      <c r="E87" s="26"/>
      <c r="F87" s="6">
        <f>SUM(E87+D87)</f>
        <v>5000</v>
      </c>
      <c r="G87" s="6">
        <f>SUM(F87+E87)</f>
        <v>5000</v>
      </c>
      <c r="H87" s="6">
        <v>5074</v>
      </c>
      <c r="I87" s="35">
        <f t="shared" si="5"/>
        <v>1.0148</v>
      </c>
    </row>
    <row r="88" spans="1:9" ht="12">
      <c r="A88" s="18">
        <v>16</v>
      </c>
      <c r="B88" s="2" t="s">
        <v>164</v>
      </c>
      <c r="C88" s="2" t="s">
        <v>176</v>
      </c>
      <c r="D88" s="26"/>
      <c r="E88" s="26"/>
      <c r="F88" s="6">
        <v>0</v>
      </c>
      <c r="G88" s="6">
        <v>2000</v>
      </c>
      <c r="H88" s="6">
        <v>2000</v>
      </c>
      <c r="I88" s="35">
        <f t="shared" si="5"/>
        <v>1</v>
      </c>
    </row>
    <row r="89" spans="1:9" ht="12">
      <c r="A89" s="18">
        <v>17</v>
      </c>
      <c r="B89" s="2" t="s">
        <v>153</v>
      </c>
      <c r="C89" s="8" t="s">
        <v>154</v>
      </c>
      <c r="D89" s="26"/>
      <c r="E89" s="26"/>
      <c r="F89" s="6">
        <v>0</v>
      </c>
      <c r="G89" s="6">
        <v>2500</v>
      </c>
      <c r="H89" s="6">
        <v>3621</v>
      </c>
      <c r="I89" s="35">
        <f t="shared" si="5"/>
        <v>1.4484</v>
      </c>
    </row>
    <row r="90" spans="1:9" s="11" customFormat="1" ht="25.5" customHeight="1">
      <c r="A90" s="18">
        <v>18</v>
      </c>
      <c r="B90" s="29" t="s">
        <v>70</v>
      </c>
      <c r="C90" s="8" t="s">
        <v>82</v>
      </c>
      <c r="D90" s="26">
        <v>2144</v>
      </c>
      <c r="E90" s="26"/>
      <c r="F90" s="6">
        <f>SUM(E90+D90)</f>
        <v>2144</v>
      </c>
      <c r="G90" s="6">
        <f>SUM(F90+E90)</f>
        <v>2144</v>
      </c>
      <c r="H90" s="6">
        <v>2887</v>
      </c>
      <c r="I90" s="35">
        <f t="shared" si="5"/>
        <v>1.3465485074626866</v>
      </c>
    </row>
    <row r="91" spans="1:9" s="11" customFormat="1" ht="17.25" customHeight="1">
      <c r="A91" s="18">
        <v>19</v>
      </c>
      <c r="B91" s="29" t="s">
        <v>155</v>
      </c>
      <c r="C91" s="8" t="s">
        <v>156</v>
      </c>
      <c r="D91" s="26"/>
      <c r="E91" s="26"/>
      <c r="F91" s="6">
        <v>0</v>
      </c>
      <c r="G91" s="6">
        <v>0</v>
      </c>
      <c r="H91" s="6">
        <v>574</v>
      </c>
      <c r="I91" s="35"/>
    </row>
    <row r="92" spans="1:9" s="11" customFormat="1" ht="17.25" customHeight="1">
      <c r="A92" s="18">
        <v>20</v>
      </c>
      <c r="B92" s="29" t="s">
        <v>72</v>
      </c>
      <c r="C92" s="8" t="s">
        <v>100</v>
      </c>
      <c r="D92" s="26">
        <v>50000</v>
      </c>
      <c r="E92" s="26"/>
      <c r="F92" s="6">
        <f>SUM(E92+D92)</f>
        <v>50000</v>
      </c>
      <c r="G92" s="6">
        <v>0</v>
      </c>
      <c r="H92" s="6">
        <v>0</v>
      </c>
      <c r="I92" s="35">
        <v>0</v>
      </c>
    </row>
    <row r="93" spans="1:9" s="11" customFormat="1" ht="17.25" customHeight="1">
      <c r="A93" s="18">
        <v>21</v>
      </c>
      <c r="B93" s="29" t="s">
        <v>157</v>
      </c>
      <c r="C93" s="8" t="s">
        <v>83</v>
      </c>
      <c r="D93" s="26"/>
      <c r="E93" s="26"/>
      <c r="F93" s="6">
        <v>0</v>
      </c>
      <c r="G93" s="6">
        <v>0</v>
      </c>
      <c r="H93" s="6">
        <v>5767</v>
      </c>
      <c r="I93" s="35"/>
    </row>
    <row r="94" spans="1:9" s="11" customFormat="1" ht="12.75" customHeight="1">
      <c r="A94" s="18">
        <v>22</v>
      </c>
      <c r="B94" s="2" t="s">
        <v>151</v>
      </c>
      <c r="C94" s="8" t="s">
        <v>83</v>
      </c>
      <c r="D94" s="26"/>
      <c r="E94" s="26"/>
      <c r="F94" s="6">
        <v>0</v>
      </c>
      <c r="G94" s="6">
        <v>0</v>
      </c>
      <c r="H94" s="6">
        <v>562</v>
      </c>
      <c r="I94" s="35">
        <v>0</v>
      </c>
    </row>
    <row r="95" spans="1:9" ht="12.75" customHeight="1">
      <c r="A95" s="18">
        <v>23</v>
      </c>
      <c r="B95" s="29" t="s">
        <v>96</v>
      </c>
      <c r="C95" s="8" t="s">
        <v>83</v>
      </c>
      <c r="D95" s="26">
        <v>80500</v>
      </c>
      <c r="E95" s="26"/>
      <c r="F95" s="6">
        <f aca="true" t="shared" si="6" ref="F95:G101">SUM(E95+D95)</f>
        <v>80500</v>
      </c>
      <c r="G95" s="6">
        <v>50504</v>
      </c>
      <c r="H95" s="6">
        <v>65015</v>
      </c>
      <c r="I95" s="35">
        <f t="shared" si="5"/>
        <v>1.2873237763345478</v>
      </c>
    </row>
    <row r="96" spans="1:9" ht="12">
      <c r="A96" s="18">
        <v>24</v>
      </c>
      <c r="B96" s="29" t="s">
        <v>97</v>
      </c>
      <c r="C96" s="2" t="s">
        <v>26</v>
      </c>
      <c r="D96" s="26">
        <v>1000</v>
      </c>
      <c r="E96" s="26"/>
      <c r="F96" s="6">
        <f t="shared" si="6"/>
        <v>1000</v>
      </c>
      <c r="G96" s="6">
        <f t="shared" si="6"/>
        <v>1000</v>
      </c>
      <c r="H96" s="6">
        <v>0</v>
      </c>
      <c r="I96" s="35">
        <f t="shared" si="5"/>
        <v>0</v>
      </c>
    </row>
    <row r="97" spans="1:9" ht="26.25" customHeight="1">
      <c r="A97" s="18">
        <v>25</v>
      </c>
      <c r="B97" s="29" t="s">
        <v>98</v>
      </c>
      <c r="C97" s="8" t="s">
        <v>84</v>
      </c>
      <c r="D97" s="26">
        <v>100000</v>
      </c>
      <c r="E97" s="26"/>
      <c r="F97" s="6">
        <f t="shared" si="6"/>
        <v>100000</v>
      </c>
      <c r="G97" s="6">
        <f t="shared" si="6"/>
        <v>100000</v>
      </c>
      <c r="H97" s="6">
        <v>71514</v>
      </c>
      <c r="I97" s="35">
        <f t="shared" si="5"/>
        <v>0.71514</v>
      </c>
    </row>
    <row r="98" spans="1:9" ht="24">
      <c r="A98" s="18">
        <v>26</v>
      </c>
      <c r="B98" s="29" t="s">
        <v>85</v>
      </c>
      <c r="C98" s="8" t="s">
        <v>129</v>
      </c>
      <c r="D98" s="26">
        <v>35000</v>
      </c>
      <c r="E98" s="26"/>
      <c r="F98" s="6">
        <f t="shared" si="6"/>
        <v>35000</v>
      </c>
      <c r="G98" s="6">
        <v>36000</v>
      </c>
      <c r="H98" s="6">
        <v>42000</v>
      </c>
      <c r="I98" s="35">
        <f t="shared" si="5"/>
        <v>1.1666666666666667</v>
      </c>
    </row>
    <row r="99" spans="1:9" ht="12">
      <c r="A99" s="18">
        <v>27</v>
      </c>
      <c r="B99" s="29" t="s">
        <v>58</v>
      </c>
      <c r="C99" s="2" t="s">
        <v>99</v>
      </c>
      <c r="D99" s="26">
        <v>57112</v>
      </c>
      <c r="E99" s="26"/>
      <c r="F99" s="6">
        <f t="shared" si="6"/>
        <v>57112</v>
      </c>
      <c r="G99" s="6">
        <f t="shared" si="6"/>
        <v>57112</v>
      </c>
      <c r="H99" s="6">
        <v>49217</v>
      </c>
      <c r="I99" s="35">
        <f t="shared" si="5"/>
        <v>0.8617628519400476</v>
      </c>
    </row>
    <row r="100" spans="1:9" ht="12">
      <c r="A100" s="18">
        <v>28</v>
      </c>
      <c r="B100" s="29" t="s">
        <v>59</v>
      </c>
      <c r="C100" s="2" t="s">
        <v>86</v>
      </c>
      <c r="D100" s="26">
        <v>120000</v>
      </c>
      <c r="E100" s="26"/>
      <c r="F100" s="6">
        <f t="shared" si="6"/>
        <v>120000</v>
      </c>
      <c r="G100" s="6">
        <v>134000</v>
      </c>
      <c r="H100" s="6">
        <v>130930</v>
      </c>
      <c r="I100" s="35">
        <f t="shared" si="5"/>
        <v>0.977089552238806</v>
      </c>
    </row>
    <row r="101" spans="1:9" ht="26.25" customHeight="1">
      <c r="A101" s="18">
        <v>29</v>
      </c>
      <c r="B101" s="29" t="s">
        <v>68</v>
      </c>
      <c r="C101" s="8" t="s">
        <v>87</v>
      </c>
      <c r="D101" s="26">
        <v>500000</v>
      </c>
      <c r="E101" s="26"/>
      <c r="F101" s="6">
        <f t="shared" si="6"/>
        <v>500000</v>
      </c>
      <c r="G101" s="6">
        <v>100000</v>
      </c>
      <c r="H101" s="6">
        <v>80051</v>
      </c>
      <c r="I101" s="35">
        <f t="shared" si="5"/>
        <v>0.80051</v>
      </c>
    </row>
    <row r="102" spans="1:9" ht="12">
      <c r="A102" s="18">
        <v>30</v>
      </c>
      <c r="B102" s="29" t="s">
        <v>60</v>
      </c>
      <c r="C102" s="2" t="s">
        <v>71</v>
      </c>
      <c r="D102" s="26">
        <v>85000</v>
      </c>
      <c r="E102" s="26"/>
      <c r="F102" s="6">
        <v>185000</v>
      </c>
      <c r="G102" s="6">
        <v>185000</v>
      </c>
      <c r="H102" s="6">
        <v>240648</v>
      </c>
      <c r="I102" s="35">
        <f t="shared" si="5"/>
        <v>1.3008</v>
      </c>
    </row>
    <row r="103" spans="1:9" ht="12">
      <c r="A103" s="18">
        <v>31</v>
      </c>
      <c r="B103" s="29" t="s">
        <v>88</v>
      </c>
      <c r="C103" s="2" t="s">
        <v>89</v>
      </c>
      <c r="D103" s="26">
        <v>340</v>
      </c>
      <c r="E103" s="26"/>
      <c r="F103" s="6">
        <f>SUM(E103+D103)</f>
        <v>340</v>
      </c>
      <c r="G103" s="6">
        <v>410</v>
      </c>
      <c r="H103" s="6">
        <v>421</v>
      </c>
      <c r="I103" s="35">
        <f t="shared" si="5"/>
        <v>1.026829268292683</v>
      </c>
    </row>
    <row r="104" spans="1:9" ht="12">
      <c r="A104" s="18">
        <v>32</v>
      </c>
      <c r="B104" s="29" t="s">
        <v>61</v>
      </c>
      <c r="C104" s="2" t="s">
        <v>130</v>
      </c>
      <c r="D104" s="26">
        <v>11000</v>
      </c>
      <c r="E104" s="26"/>
      <c r="F104" s="6">
        <f>SUM(E104+D104)</f>
        <v>11000</v>
      </c>
      <c r="G104" s="6">
        <f>SUM(F104+E104)</f>
        <v>11000</v>
      </c>
      <c r="H104" s="6">
        <v>12567</v>
      </c>
      <c r="I104" s="35">
        <f t="shared" si="5"/>
        <v>1.1424545454545454</v>
      </c>
    </row>
    <row r="105" spans="1:9" ht="12">
      <c r="A105" s="18">
        <v>33</v>
      </c>
      <c r="B105" s="29" t="s">
        <v>61</v>
      </c>
      <c r="C105" s="2" t="s">
        <v>131</v>
      </c>
      <c r="D105" s="26"/>
      <c r="E105" s="26"/>
      <c r="F105" s="6">
        <v>46124</v>
      </c>
      <c r="G105" s="6">
        <v>10955</v>
      </c>
      <c r="H105" s="6">
        <v>11206</v>
      </c>
      <c r="I105" s="35">
        <f t="shared" si="5"/>
        <v>1.0229119123687813</v>
      </c>
    </row>
    <row r="106" spans="1:9" ht="12">
      <c r="A106" s="18">
        <v>34</v>
      </c>
      <c r="B106" s="29" t="s">
        <v>145</v>
      </c>
      <c r="C106" s="8" t="s">
        <v>144</v>
      </c>
      <c r="D106" s="26"/>
      <c r="E106" s="26"/>
      <c r="F106" s="6">
        <v>0</v>
      </c>
      <c r="G106" s="6">
        <v>30044</v>
      </c>
      <c r="H106" s="6">
        <v>30044</v>
      </c>
      <c r="I106" s="35">
        <f t="shared" si="5"/>
        <v>1</v>
      </c>
    </row>
    <row r="107" spans="1:9" ht="12">
      <c r="A107" s="18">
        <v>35</v>
      </c>
      <c r="B107" s="29" t="s">
        <v>158</v>
      </c>
      <c r="C107" s="8" t="s">
        <v>159</v>
      </c>
      <c r="D107" s="26"/>
      <c r="E107" s="26"/>
      <c r="F107" s="6">
        <v>0</v>
      </c>
      <c r="G107" s="6">
        <v>1500</v>
      </c>
      <c r="H107" s="6">
        <v>1595</v>
      </c>
      <c r="I107" s="35">
        <f t="shared" si="5"/>
        <v>1.0633333333333332</v>
      </c>
    </row>
    <row r="108" spans="1:9" ht="12">
      <c r="A108" s="18">
        <v>36</v>
      </c>
      <c r="B108" s="29" t="s">
        <v>69</v>
      </c>
      <c r="C108" s="2" t="s">
        <v>128</v>
      </c>
      <c r="D108" s="26">
        <v>229680</v>
      </c>
      <c r="E108" s="26"/>
      <c r="F108" s="6">
        <f>SUM(E108+D108)</f>
        <v>229680</v>
      </c>
      <c r="G108" s="6">
        <v>251416</v>
      </c>
      <c r="H108" s="6">
        <v>251543</v>
      </c>
      <c r="I108" s="35">
        <f t="shared" si="5"/>
        <v>1.0005051388933084</v>
      </c>
    </row>
    <row r="109" spans="1:9" ht="12">
      <c r="A109" s="18">
        <v>37</v>
      </c>
      <c r="B109" s="29" t="s">
        <v>69</v>
      </c>
      <c r="C109" s="2" t="s">
        <v>132</v>
      </c>
      <c r="D109" s="26"/>
      <c r="E109" s="26"/>
      <c r="F109" s="6">
        <v>17989</v>
      </c>
      <c r="G109" s="6">
        <v>0</v>
      </c>
      <c r="H109" s="6">
        <v>0</v>
      </c>
      <c r="I109" s="35">
        <v>0</v>
      </c>
    </row>
    <row r="110" spans="1:9" ht="12">
      <c r="A110" s="18">
        <v>38</v>
      </c>
      <c r="B110" s="29" t="s">
        <v>90</v>
      </c>
      <c r="C110" s="2" t="s">
        <v>89</v>
      </c>
      <c r="D110" s="26">
        <v>100</v>
      </c>
      <c r="E110" s="26"/>
      <c r="F110" s="6">
        <f>SUM(E110+D110)</f>
        <v>100</v>
      </c>
      <c r="G110" s="6">
        <v>250</v>
      </c>
      <c r="H110" s="6">
        <v>242</v>
      </c>
      <c r="I110" s="35">
        <f t="shared" si="5"/>
        <v>0.968</v>
      </c>
    </row>
    <row r="111" spans="1:9" ht="24">
      <c r="A111" s="18">
        <v>39</v>
      </c>
      <c r="B111" s="29" t="s">
        <v>113</v>
      </c>
      <c r="C111" s="8" t="s">
        <v>136</v>
      </c>
      <c r="D111" s="26"/>
      <c r="E111" s="26">
        <v>70560</v>
      </c>
      <c r="F111" s="6">
        <f>SUM(E111+D111)</f>
        <v>70560</v>
      </c>
      <c r="G111" s="6">
        <v>94760</v>
      </c>
      <c r="H111" s="6">
        <v>107677</v>
      </c>
      <c r="I111" s="35">
        <f t="shared" si="5"/>
        <v>1.1363127902068384</v>
      </c>
    </row>
    <row r="112" spans="1:9" ht="12">
      <c r="A112" s="18">
        <v>40</v>
      </c>
      <c r="B112" s="29" t="s">
        <v>146</v>
      </c>
      <c r="C112" s="8" t="s">
        <v>144</v>
      </c>
      <c r="D112" s="26"/>
      <c r="E112" s="26"/>
      <c r="F112" s="6">
        <v>0</v>
      </c>
      <c r="G112" s="6">
        <v>7253</v>
      </c>
      <c r="H112" s="6">
        <v>7253</v>
      </c>
      <c r="I112" s="35">
        <f t="shared" si="5"/>
        <v>1</v>
      </c>
    </row>
    <row r="113" spans="1:9" ht="12">
      <c r="A113" s="18">
        <v>41</v>
      </c>
      <c r="B113" s="29" t="s">
        <v>148</v>
      </c>
      <c r="C113" s="8" t="s">
        <v>144</v>
      </c>
      <c r="D113" s="26"/>
      <c r="E113" s="26"/>
      <c r="F113" s="6">
        <v>0</v>
      </c>
      <c r="G113" s="6">
        <v>5125</v>
      </c>
      <c r="H113" s="6">
        <v>5125</v>
      </c>
      <c r="I113" s="35">
        <f t="shared" si="5"/>
        <v>1</v>
      </c>
    </row>
    <row r="114" spans="1:9" ht="12">
      <c r="A114" s="18">
        <v>42</v>
      </c>
      <c r="B114" s="29" t="s">
        <v>91</v>
      </c>
      <c r="C114" s="2" t="s">
        <v>89</v>
      </c>
      <c r="D114" s="26">
        <v>25</v>
      </c>
      <c r="E114" s="26"/>
      <c r="F114" s="6">
        <f>SUM(E114+D114)</f>
        <v>25</v>
      </c>
      <c r="G114" s="6">
        <v>55</v>
      </c>
      <c r="H114" s="6">
        <v>61</v>
      </c>
      <c r="I114" s="35">
        <f t="shared" si="5"/>
        <v>1.1090909090909091</v>
      </c>
    </row>
    <row r="115" spans="1:9" ht="12">
      <c r="A115" s="18">
        <v>43</v>
      </c>
      <c r="B115" s="29" t="s">
        <v>92</v>
      </c>
      <c r="C115" s="2" t="s">
        <v>89</v>
      </c>
      <c r="D115" s="26">
        <v>40</v>
      </c>
      <c r="E115" s="26"/>
      <c r="F115" s="6">
        <f>SUM(E115+D115)</f>
        <v>40</v>
      </c>
      <c r="G115" s="6">
        <f>SUM(F115+E115)</f>
        <v>40</v>
      </c>
      <c r="H115" s="6">
        <v>39</v>
      </c>
      <c r="I115" s="35">
        <f t="shared" si="5"/>
        <v>0.975</v>
      </c>
    </row>
    <row r="116" spans="1:9" ht="12">
      <c r="A116" s="18">
        <v>44</v>
      </c>
      <c r="B116" s="29" t="s">
        <v>93</v>
      </c>
      <c r="C116" s="2" t="s">
        <v>133</v>
      </c>
      <c r="D116" s="26">
        <v>2400</v>
      </c>
      <c r="E116" s="26"/>
      <c r="F116" s="6">
        <f>SUM(E116+D116)</f>
        <v>2400</v>
      </c>
      <c r="G116" s="6">
        <v>3400</v>
      </c>
      <c r="H116" s="6">
        <v>3359</v>
      </c>
      <c r="I116" s="35">
        <f t="shared" si="5"/>
        <v>0.9879411764705882</v>
      </c>
    </row>
    <row r="117" spans="1:9" ht="12">
      <c r="A117" s="18">
        <v>45</v>
      </c>
      <c r="B117" s="29" t="s">
        <v>127</v>
      </c>
      <c r="C117" s="2" t="s">
        <v>134</v>
      </c>
      <c r="D117" s="26"/>
      <c r="E117" s="26"/>
      <c r="F117" s="6">
        <v>21063</v>
      </c>
      <c r="G117" s="6">
        <v>14333</v>
      </c>
      <c r="H117" s="6">
        <v>14333</v>
      </c>
      <c r="I117" s="35">
        <f t="shared" si="5"/>
        <v>1</v>
      </c>
    </row>
    <row r="118" spans="1:9" ht="12">
      <c r="A118" s="18">
        <v>46</v>
      </c>
      <c r="B118" s="29" t="s">
        <v>147</v>
      </c>
      <c r="C118" s="8" t="s">
        <v>144</v>
      </c>
      <c r="D118" s="26"/>
      <c r="E118" s="26"/>
      <c r="F118" s="6">
        <v>0</v>
      </c>
      <c r="G118" s="6">
        <v>6730</v>
      </c>
      <c r="H118" s="6">
        <v>6730</v>
      </c>
      <c r="I118" s="35">
        <f t="shared" si="5"/>
        <v>1</v>
      </c>
    </row>
    <row r="119" spans="1:9" ht="12">
      <c r="A119" s="18">
        <v>47</v>
      </c>
      <c r="B119" s="29" t="s">
        <v>162</v>
      </c>
      <c r="C119" s="8" t="s">
        <v>163</v>
      </c>
      <c r="D119" s="26"/>
      <c r="E119" s="26"/>
      <c r="F119" s="6">
        <v>0</v>
      </c>
      <c r="G119" s="6">
        <v>0</v>
      </c>
      <c r="H119" s="6">
        <v>628</v>
      </c>
      <c r="I119" s="35" t="e">
        <f t="shared" si="5"/>
        <v>#DIV/0!</v>
      </c>
    </row>
    <row r="120" spans="1:9" ht="12">
      <c r="A120" s="18">
        <v>48</v>
      </c>
      <c r="B120" s="30" t="s">
        <v>110</v>
      </c>
      <c r="C120" s="2" t="s">
        <v>109</v>
      </c>
      <c r="D120" s="26"/>
      <c r="E120" s="26">
        <v>5000</v>
      </c>
      <c r="F120" s="6">
        <f>SUM(E120+D120)</f>
        <v>5000</v>
      </c>
      <c r="G120" s="6">
        <v>5000</v>
      </c>
      <c r="H120" s="6">
        <v>3040</v>
      </c>
      <c r="I120" s="35">
        <f t="shared" si="5"/>
        <v>0.608</v>
      </c>
    </row>
    <row r="121" spans="1:9" ht="12">
      <c r="A121" s="18"/>
      <c r="B121" s="3"/>
      <c r="C121" s="3" t="s">
        <v>27</v>
      </c>
      <c r="D121" s="25">
        <f>SUM(D10+D37+D40+D43+D48+D72)</f>
        <v>44104311</v>
      </c>
      <c r="E121" s="25">
        <f>SUM(E10+E37+E40+E43+E48+E72)</f>
        <v>1758269</v>
      </c>
      <c r="F121" s="4">
        <f>SUM(F10+F37+F40+F43+F48+F72)</f>
        <v>46194595</v>
      </c>
      <c r="G121" s="4">
        <f>SUM(G10+G37+G40+G43+G48+G72)</f>
        <v>45607120</v>
      </c>
      <c r="H121" s="4">
        <f>SUM(H10+H37+H40+H43+H48+H72)</f>
        <v>45413560</v>
      </c>
      <c r="I121" s="35">
        <f t="shared" si="5"/>
        <v>0.995755925829125</v>
      </c>
    </row>
    <row r="122" ht="12">
      <c r="A122" s="32"/>
    </row>
    <row r="123" ht="12">
      <c r="A123" s="32"/>
    </row>
    <row r="124" ht="12">
      <c r="A124" s="32"/>
    </row>
    <row r="125" ht="12">
      <c r="A125" s="32"/>
    </row>
    <row r="126" ht="12">
      <c r="A126" s="32"/>
    </row>
    <row r="127" ht="12">
      <c r="A127" s="32"/>
    </row>
    <row r="128" ht="12">
      <c r="A128" s="32"/>
    </row>
    <row r="129" ht="12">
      <c r="A129" s="32"/>
    </row>
    <row r="130" ht="12">
      <c r="A130" s="32"/>
    </row>
    <row r="131" ht="12">
      <c r="A131" s="32"/>
    </row>
    <row r="132" ht="12">
      <c r="A132" s="32"/>
    </row>
    <row r="133" ht="12">
      <c r="A133" s="32"/>
    </row>
    <row r="134" ht="12">
      <c r="A134" s="32"/>
    </row>
    <row r="135" ht="12">
      <c r="A135" s="32"/>
    </row>
    <row r="136" ht="12">
      <c r="A136" s="32"/>
    </row>
    <row r="137" ht="12">
      <c r="A137" s="32"/>
    </row>
    <row r="138" ht="12">
      <c r="A138" s="32"/>
    </row>
    <row r="139" ht="12">
      <c r="A139" s="32"/>
    </row>
    <row r="140" ht="12">
      <c r="A140" s="32"/>
    </row>
    <row r="141" ht="12">
      <c r="A141" s="32"/>
    </row>
    <row r="142" ht="12">
      <c r="A142" s="32"/>
    </row>
    <row r="143" ht="12">
      <c r="A143" s="32"/>
    </row>
    <row r="144" ht="12">
      <c r="A144" s="32"/>
    </row>
    <row r="145" ht="12">
      <c r="A145" s="32"/>
    </row>
    <row r="146" ht="12">
      <c r="A146" s="32"/>
    </row>
    <row r="147" ht="12">
      <c r="A147" s="32"/>
    </row>
    <row r="148" ht="12">
      <c r="A148" s="32"/>
    </row>
    <row r="149" ht="12">
      <c r="A149" s="32"/>
    </row>
    <row r="150" ht="12">
      <c r="A150" s="32"/>
    </row>
    <row r="151" ht="12">
      <c r="A151" s="32"/>
    </row>
    <row r="152" ht="12">
      <c r="A152" s="32"/>
    </row>
    <row r="153" ht="12">
      <c r="A153" s="32"/>
    </row>
    <row r="154" ht="12">
      <c r="A154" s="32"/>
    </row>
    <row r="155" ht="12">
      <c r="A155" s="32"/>
    </row>
    <row r="156" ht="12">
      <c r="A156" s="32"/>
    </row>
    <row r="157" ht="12">
      <c r="A157" s="32"/>
    </row>
    <row r="158" ht="12">
      <c r="A158" s="32"/>
    </row>
    <row r="159" ht="12">
      <c r="A159" s="33"/>
    </row>
  </sheetData>
  <mergeCells count="2">
    <mergeCell ref="B7:C7"/>
    <mergeCell ref="A1:C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Gmina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U.G.Michałowice</dc:creator>
  <cp:keywords/>
  <dc:description/>
  <cp:lastModifiedBy>Gmina Michałowice</cp:lastModifiedBy>
  <cp:lastPrinted>2006-03-17T13:19:51Z</cp:lastPrinted>
  <dcterms:created xsi:type="dcterms:W3CDTF">2001-09-07T12:46:35Z</dcterms:created>
  <dcterms:modified xsi:type="dcterms:W3CDTF">2006-03-30T12:18:49Z</dcterms:modified>
  <cp:category/>
  <cp:version/>
  <cp:contentType/>
  <cp:contentStatus/>
</cp:coreProperties>
</file>