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<sst xmlns="http://schemas.openxmlformats.org/spreadsheetml/2006/main" count="55" uniqueCount="47">
  <si>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Wyszczególnienie</t>
  </si>
  <si>
    <t>31.XII.2004</t>
  </si>
  <si>
    <t>31.XII.2005</t>
  </si>
  <si>
    <t>31.XII.2006</t>
  </si>
  <si>
    <t>Emisja papierów wartościowych</t>
  </si>
  <si>
    <t>Kredyty i pożyczki</t>
  </si>
  <si>
    <t>Przyjęte depozyty, w tym:</t>
  </si>
  <si>
    <t>Wymagalne zobowiązania, w tym z tytułu:</t>
  </si>
  <si>
    <t>dostaw towarów i usług</t>
  </si>
  <si>
    <t>składek na ubezp.społ. i fundusz pracy</t>
  </si>
  <si>
    <t>wynikających z ustaw i orzeczeń sądu, udzielonych poręczeń i gwarancji</t>
  </si>
  <si>
    <t>depozyty zbywalne</t>
  </si>
  <si>
    <t>Lp</t>
  </si>
  <si>
    <t>(dane w zł)</t>
  </si>
  <si>
    <t xml:space="preserve">Informacja dodatkowa </t>
  </si>
  <si>
    <t xml:space="preserve">2005 r </t>
  </si>
  <si>
    <t xml:space="preserve">2006 r </t>
  </si>
  <si>
    <t>2004 r</t>
  </si>
  <si>
    <t>I</t>
  </si>
  <si>
    <t>II</t>
  </si>
  <si>
    <t xml:space="preserve">Zobowiązania wg tytułów dłużnych </t>
  </si>
  <si>
    <t>Prognozowane dochody budżetowe</t>
  </si>
  <si>
    <t>2014r</t>
  </si>
  <si>
    <t>2015r</t>
  </si>
  <si>
    <t>planowane do zaciągnięcia kredyty/pożyczki</t>
  </si>
  <si>
    <t xml:space="preserve">spłaty rat kredytów i pożyczek </t>
  </si>
  <si>
    <t>4.1</t>
  </si>
  <si>
    <t>4.2</t>
  </si>
  <si>
    <t>4.3</t>
  </si>
  <si>
    <t>2008r</t>
  </si>
  <si>
    <t>2009r</t>
  </si>
  <si>
    <t>2010r</t>
  </si>
  <si>
    <t>2011r</t>
  </si>
  <si>
    <t>2012r</t>
  </si>
  <si>
    <t>2013r</t>
  </si>
  <si>
    <t>koszty obsługi  zadłużenia (spłaty rat kredytów i pożyczek wraz z należnymi w danym roku odsetkami od kredytów i pożyczek)</t>
  </si>
  <si>
    <t xml:space="preserve">relacja obsługi zadłużenia do dochodów gminy (wskaźnik 15% art.169 ustawy o finansach publicznych) </t>
  </si>
  <si>
    <t xml:space="preserve">relacja długu do dochodów gminy (wskaźnik 60% art.170 ustawy o finansach publicznych) </t>
  </si>
  <si>
    <t>3.1</t>
  </si>
  <si>
    <t>łączna kwota długu gminy na koniec roku (poz.1+poz.2-poz.3)</t>
  </si>
  <si>
    <t xml:space="preserve">przewidywana łączna kwota długu gminy na pocz. roku </t>
  </si>
  <si>
    <t>Prognoza łącznej kwoty długu Gminy Michałowice na koniec roku 2008  i lata następne</t>
  </si>
  <si>
    <t xml:space="preserve">Prognoza łącznej kwoty długu </t>
  </si>
  <si>
    <t xml:space="preserve">Załacznik </t>
  </si>
  <si>
    <t xml:space="preserve">do Zarządzenia Nr 172/2008 </t>
  </si>
  <si>
    <t>Wójta Gminy Michałowice</t>
  </si>
  <si>
    <t>z dnia 14 listopada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</si>
</sst>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2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2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3.875" style="1" customWidth="1"/>
    <col min="2" max="2" width="38.125" style="1" customWidth="1"/>
    <col min="3" max="3" width="9.875" style="1" hidden="1" customWidth="1"/>
    <col min="4" max="4" width="10.125" style="1" hidden="1" customWidth="1"/>
    <col min="5" max="5" width="9.625" style="1" hidden="1" customWidth="1"/>
    <col min="6" max="6" width="10.25390625" style="1" customWidth="1"/>
    <col min="7" max="7" width="10.00390625" style="1" customWidth="1"/>
    <col min="8" max="8" width="10.875" style="1" customWidth="1"/>
    <col min="9" max="10" width="9.875" style="1" customWidth="1"/>
    <col min="11" max="11" width="10.125" style="1" customWidth="1"/>
    <col min="12" max="12" width="9.875" style="1" customWidth="1"/>
    <col min="13" max="13" width="11.125" style="1" customWidth="1"/>
    <col min="14" max="16384" width="9.125" style="1" customWidth="1"/>
  </cols>
  <sheetData>
    <row r="1" ht="12.75">
      <c r="J1" s="1" t="s">
        <v>43</v>
      </c>
    </row>
    <row r="2" ht="12.75">
      <c r="J2" s="1" t="s">
        <v>44</v>
      </c>
    </row>
    <row r="3" ht="12.75">
      <c r="J3" s="1" t="s">
        <v>45</v>
      </c>
    </row>
    <row r="4" ht="12.75">
      <c r="J4" s="1" t="s">
        <v>46</v>
      </c>
    </row>
    <row r="6" spans="2:13" ht="15.75">
      <c r="B6" s="37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ht="12.75">
      <c r="M7" s="1" t="s">
        <v>13</v>
      </c>
    </row>
    <row r="8" spans="1:13" ht="12.75">
      <c r="A8" s="35" t="s">
        <v>12</v>
      </c>
      <c r="B8" s="39" t="s">
        <v>0</v>
      </c>
      <c r="C8" s="38" t="s">
        <v>42</v>
      </c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31.5" customHeight="1">
      <c r="A9" s="36"/>
      <c r="B9" s="40"/>
      <c r="C9" s="2" t="s">
        <v>1</v>
      </c>
      <c r="D9" s="2" t="s">
        <v>2</v>
      </c>
      <c r="E9" s="2" t="s">
        <v>3</v>
      </c>
      <c r="F9" s="2" t="s">
        <v>29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34</v>
      </c>
      <c r="L9" s="2" t="s">
        <v>22</v>
      </c>
      <c r="M9" s="2" t="s">
        <v>23</v>
      </c>
    </row>
    <row r="10" spans="1:13" ht="21" customHeight="1">
      <c r="A10" s="34">
        <v>1</v>
      </c>
      <c r="B10" s="2">
        <v>2</v>
      </c>
      <c r="C10" s="2"/>
      <c r="D10" s="2"/>
      <c r="E10" s="2"/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2">
        <v>8</v>
      </c>
      <c r="L10" s="2">
        <v>9</v>
      </c>
      <c r="M10" s="2">
        <v>10</v>
      </c>
    </row>
    <row r="11" spans="1:13" ht="17.25" customHeight="1">
      <c r="A11" s="17" t="s">
        <v>18</v>
      </c>
      <c r="B11" s="3" t="s">
        <v>21</v>
      </c>
      <c r="C11" s="4">
        <v>39940886</v>
      </c>
      <c r="D11" s="4">
        <v>46194595</v>
      </c>
      <c r="E11" s="4">
        <v>51046070</v>
      </c>
      <c r="F11" s="4">
        <v>65363845</v>
      </c>
      <c r="G11" s="4">
        <v>71043186</v>
      </c>
      <c r="H11" s="4">
        <v>75469168</v>
      </c>
      <c r="I11" s="4">
        <v>80174373</v>
      </c>
      <c r="J11" s="4">
        <v>85176590</v>
      </c>
      <c r="K11" s="4">
        <v>90494748</v>
      </c>
      <c r="L11" s="4">
        <v>96148993</v>
      </c>
      <c r="M11" s="4">
        <v>102160766</v>
      </c>
    </row>
    <row r="12" spans="1:13" ht="16.5" customHeight="1">
      <c r="A12" s="5" t="s">
        <v>19</v>
      </c>
      <c r="B12" s="6" t="s">
        <v>20</v>
      </c>
      <c r="C12" s="7">
        <f aca="true" t="shared" si="0" ref="C12:M12">SUM(C14)</f>
        <v>7282882</v>
      </c>
      <c r="D12" s="7">
        <f t="shared" si="0"/>
        <v>16014873</v>
      </c>
      <c r="E12" s="7">
        <f t="shared" si="0"/>
        <v>25348636</v>
      </c>
      <c r="F12" s="7">
        <f>SUM(F14)</f>
        <v>28268840</v>
      </c>
      <c r="G12" s="7">
        <f t="shared" si="0"/>
        <v>35100740</v>
      </c>
      <c r="H12" s="7">
        <f t="shared" si="0"/>
        <v>29175133</v>
      </c>
      <c r="I12" s="7">
        <f t="shared" si="0"/>
        <v>23077442</v>
      </c>
      <c r="J12" s="7">
        <f t="shared" si="0"/>
        <v>16979751</v>
      </c>
      <c r="K12" s="7">
        <f t="shared" si="0"/>
        <v>10923424</v>
      </c>
      <c r="L12" s="7">
        <f t="shared" si="0"/>
        <v>5170245</v>
      </c>
      <c r="M12" s="7">
        <f t="shared" si="0"/>
        <v>5170245</v>
      </c>
    </row>
    <row r="13" spans="1:13" ht="19.5" customHeight="1">
      <c r="A13" s="16">
        <v>1</v>
      </c>
      <c r="B13" s="6" t="s">
        <v>4</v>
      </c>
      <c r="C13" s="7">
        <v>0</v>
      </c>
      <c r="D13" s="7">
        <v>0</v>
      </c>
      <c r="E13" s="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</row>
    <row r="14" spans="1:13" ht="18" customHeight="1">
      <c r="A14" s="13">
        <v>2</v>
      </c>
      <c r="B14" s="6" t="s">
        <v>5</v>
      </c>
      <c r="C14" s="7">
        <v>7282882</v>
      </c>
      <c r="D14" s="7">
        <v>16014873</v>
      </c>
      <c r="E14" s="7">
        <v>25348636</v>
      </c>
      <c r="F14" s="25">
        <v>28268840</v>
      </c>
      <c r="G14" s="25">
        <v>35100740</v>
      </c>
      <c r="H14" s="25">
        <v>29175133</v>
      </c>
      <c r="I14" s="25">
        <v>23077442</v>
      </c>
      <c r="J14" s="25">
        <v>16979751</v>
      </c>
      <c r="K14" s="25">
        <v>10923424</v>
      </c>
      <c r="L14" s="25">
        <v>5170245</v>
      </c>
      <c r="M14" s="25">
        <v>5170245</v>
      </c>
    </row>
    <row r="15" spans="1:13" ht="12.75" customHeight="1">
      <c r="A15" s="16">
        <v>3</v>
      </c>
      <c r="B15" s="6" t="s">
        <v>6</v>
      </c>
      <c r="C15" s="8">
        <v>0</v>
      </c>
      <c r="D15" s="8">
        <v>0</v>
      </c>
      <c r="E15" s="8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16" t="s">
        <v>38</v>
      </c>
      <c r="B16" s="9" t="s">
        <v>11</v>
      </c>
      <c r="C16" s="8">
        <v>0</v>
      </c>
      <c r="D16" s="8">
        <v>0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18" customHeight="1">
      <c r="A17" s="16">
        <v>4</v>
      </c>
      <c r="B17" s="6" t="s">
        <v>7</v>
      </c>
      <c r="C17" s="8">
        <v>0</v>
      </c>
      <c r="D17" s="8">
        <v>0</v>
      </c>
      <c r="E17" s="8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2.75">
      <c r="A18" s="5" t="s">
        <v>26</v>
      </c>
      <c r="B18" s="9" t="s">
        <v>8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4.25" customHeight="1">
      <c r="A19" s="5" t="s">
        <v>27</v>
      </c>
      <c r="B19" s="6" t="s">
        <v>9</v>
      </c>
      <c r="C19" s="8">
        <v>0</v>
      </c>
      <c r="D19" s="8">
        <v>0</v>
      </c>
      <c r="E19" s="8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ht="23.25" customHeight="1">
      <c r="A20" s="5" t="s">
        <v>28</v>
      </c>
      <c r="B20" s="6" t="s">
        <v>10</v>
      </c>
      <c r="C20" s="8">
        <v>0</v>
      </c>
      <c r="D20" s="8">
        <v>0</v>
      </c>
      <c r="E20" s="8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2" spans="1:13" ht="12.75">
      <c r="A22" s="8"/>
      <c r="B22" s="8" t="s">
        <v>14</v>
      </c>
      <c r="C22" s="8" t="s">
        <v>17</v>
      </c>
      <c r="D22" s="11" t="s">
        <v>15</v>
      </c>
      <c r="E22" s="11" t="s">
        <v>16</v>
      </c>
      <c r="F22" s="18" t="s">
        <v>29</v>
      </c>
      <c r="G22" s="18" t="s">
        <v>30</v>
      </c>
      <c r="H22" s="18" t="s">
        <v>31</v>
      </c>
      <c r="I22" s="18" t="s">
        <v>32</v>
      </c>
      <c r="J22" s="18" t="s">
        <v>33</v>
      </c>
      <c r="K22" s="18" t="s">
        <v>34</v>
      </c>
      <c r="L22" s="18" t="s">
        <v>22</v>
      </c>
      <c r="M22" s="18" t="s">
        <v>23</v>
      </c>
    </row>
    <row r="23" spans="1:13" ht="25.5">
      <c r="A23" s="8">
        <v>1</v>
      </c>
      <c r="B23" s="15" t="s">
        <v>40</v>
      </c>
      <c r="C23" s="10"/>
      <c r="D23" s="12">
        <v>7282882</v>
      </c>
      <c r="E23" s="12">
        <v>15958632</v>
      </c>
      <c r="F23" s="19">
        <v>23643342</v>
      </c>
      <c r="G23" s="19">
        <v>28268840</v>
      </c>
      <c r="H23" s="33">
        <v>35100740</v>
      </c>
      <c r="I23" s="19">
        <v>29175133</v>
      </c>
      <c r="J23" s="19">
        <v>23077442</v>
      </c>
      <c r="K23" s="19">
        <v>16979751</v>
      </c>
      <c r="L23" s="19">
        <v>10923424</v>
      </c>
      <c r="M23" s="19">
        <v>5170245</v>
      </c>
    </row>
    <row r="24" spans="1:13" ht="15.75" customHeight="1">
      <c r="A24" s="8">
        <v>2</v>
      </c>
      <c r="B24" s="15" t="s">
        <v>24</v>
      </c>
      <c r="C24" s="7"/>
      <c r="D24" s="12">
        <v>11350850</v>
      </c>
      <c r="E24" s="12">
        <v>12862400</v>
      </c>
      <c r="F24" s="12">
        <v>9555835</v>
      </c>
      <c r="G24" s="12">
        <v>12090828</v>
      </c>
      <c r="H24" s="9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5.75" customHeight="1">
      <c r="A25" s="8">
        <v>3</v>
      </c>
      <c r="B25" s="9" t="s">
        <v>25</v>
      </c>
      <c r="C25" s="12"/>
      <c r="D25" s="12">
        <v>2618859</v>
      </c>
      <c r="E25" s="12">
        <v>3472396</v>
      </c>
      <c r="F25" s="12">
        <v>4930337</v>
      </c>
      <c r="G25" s="12">
        <v>5258928</v>
      </c>
      <c r="H25" s="12">
        <v>5925607</v>
      </c>
      <c r="I25" s="12">
        <v>6097691</v>
      </c>
      <c r="J25" s="12">
        <v>6097691</v>
      </c>
      <c r="K25" s="12">
        <v>6056327</v>
      </c>
      <c r="L25" s="12">
        <v>5753179</v>
      </c>
      <c r="M25" s="12">
        <v>5170245</v>
      </c>
    </row>
    <row r="26" spans="1:34" ht="27" customHeight="1">
      <c r="A26" s="22">
        <v>4</v>
      </c>
      <c r="B26" s="24" t="s">
        <v>39</v>
      </c>
      <c r="C26" s="25">
        <v>7282882</v>
      </c>
      <c r="D26" s="25">
        <f aca="true" t="shared" si="1" ref="D26:M26">SUM(D23+D24-D25)</f>
        <v>16014873</v>
      </c>
      <c r="E26" s="25">
        <f t="shared" si="1"/>
        <v>25348636</v>
      </c>
      <c r="F26" s="25">
        <f t="shared" si="1"/>
        <v>28268840</v>
      </c>
      <c r="G26" s="25">
        <f t="shared" si="1"/>
        <v>35100740</v>
      </c>
      <c r="H26" s="25">
        <f>SUM(H23+I24-H25)</f>
        <v>29175133</v>
      </c>
      <c r="I26" s="25">
        <f>SUM(I23+J24-I25)</f>
        <v>23077442</v>
      </c>
      <c r="J26" s="25">
        <f t="shared" si="1"/>
        <v>16979751</v>
      </c>
      <c r="K26" s="25">
        <f t="shared" si="1"/>
        <v>10923424</v>
      </c>
      <c r="L26" s="25">
        <f t="shared" si="1"/>
        <v>5170245</v>
      </c>
      <c r="M26" s="25">
        <f t="shared" si="1"/>
        <v>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119" s="26" customFormat="1" ht="31.5" customHeight="1">
      <c r="A27" s="8">
        <v>5</v>
      </c>
      <c r="B27" s="29" t="s">
        <v>37</v>
      </c>
      <c r="C27" s="20"/>
      <c r="D27" s="20"/>
      <c r="E27" s="30">
        <f aca="true" t="shared" si="2" ref="E27:M27">SUM(E26/E11)</f>
        <v>0.49658349800484153</v>
      </c>
      <c r="F27" s="30">
        <f t="shared" si="2"/>
        <v>0.4324843497196348</v>
      </c>
      <c r="G27" s="30">
        <f t="shared" si="2"/>
        <v>0.49407609619309584</v>
      </c>
      <c r="H27" s="30">
        <f t="shared" si="2"/>
        <v>0.3865834720743178</v>
      </c>
      <c r="I27" s="30">
        <f t="shared" si="2"/>
        <v>0.28784062957374174</v>
      </c>
      <c r="J27" s="30">
        <f t="shared" si="2"/>
        <v>0.1993476259145852</v>
      </c>
      <c r="K27" s="30">
        <f t="shared" si="2"/>
        <v>0.12070782273464091</v>
      </c>
      <c r="L27" s="30">
        <f t="shared" si="2"/>
        <v>0.05377326208710267</v>
      </c>
      <c r="M27" s="30">
        <f t="shared" si="2"/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1:119" s="26" customFormat="1" ht="38.25">
      <c r="A28" s="8">
        <v>6</v>
      </c>
      <c r="B28" s="6" t="s">
        <v>35</v>
      </c>
      <c r="C28" s="9"/>
      <c r="D28" s="9"/>
      <c r="E28" s="14"/>
      <c r="F28" s="12">
        <v>6496652</v>
      </c>
      <c r="G28" s="12">
        <f>1784643+G25</f>
        <v>7043571</v>
      </c>
      <c r="H28" s="12">
        <f>2186581+H25</f>
        <v>8112188</v>
      </c>
      <c r="I28" s="12">
        <f>1824930+I25</f>
        <v>7922621</v>
      </c>
      <c r="J28" s="12">
        <f>1448863+J25</f>
        <v>7546554</v>
      </c>
      <c r="K28" s="12">
        <f>1072795+K25</f>
        <v>7129122</v>
      </c>
      <c r="L28" s="12">
        <f>652243+L25</f>
        <v>6405422</v>
      </c>
      <c r="M28" s="12">
        <f>307053+M25</f>
        <v>5477298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1:13" ht="42.75" customHeight="1">
      <c r="A29" s="23">
        <v>7</v>
      </c>
      <c r="B29" s="29" t="s">
        <v>36</v>
      </c>
      <c r="C29" s="31"/>
      <c r="D29" s="31"/>
      <c r="E29" s="32"/>
      <c r="F29" s="32">
        <f aca="true" t="shared" si="3" ref="F29:M29">SUM(F28/F11)</f>
        <v>0.0993921333728149</v>
      </c>
      <c r="G29" s="32">
        <f t="shared" si="3"/>
        <v>0.09914492010535676</v>
      </c>
      <c r="H29" s="32">
        <f t="shared" si="3"/>
        <v>0.10749009449792794</v>
      </c>
      <c r="I29" s="32">
        <f t="shared" si="3"/>
        <v>0.09881737397559691</v>
      </c>
      <c r="J29" s="32">
        <f t="shared" si="3"/>
        <v>0.0885989213702967</v>
      </c>
      <c r="K29" s="32">
        <f t="shared" si="3"/>
        <v>0.07877940054598527</v>
      </c>
      <c r="L29" s="32">
        <f t="shared" si="3"/>
        <v>0.06661975128538268</v>
      </c>
      <c r="M29" s="32">
        <f t="shared" si="3"/>
        <v>0.05361449619514404</v>
      </c>
    </row>
    <row r="30" ht="15.75" customHeight="1"/>
    <row r="32" ht="12.75">
      <c r="J32" s="28"/>
    </row>
  </sheetData>
  <sheetProtection/>
  <mergeCells count="4">
    <mergeCell ref="A8:A9"/>
    <mergeCell ref="B6:M6"/>
    <mergeCell ref="C8:M8"/>
    <mergeCell ref="B8:B9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2008-11-18T08:07:35Z</cp:lastPrinted>
  <dcterms:created xsi:type="dcterms:W3CDTF">2001-11-06T10:16:56Z</dcterms:created>
  <dcterms:modified xsi:type="dcterms:W3CDTF">2008-11-19T15:43:32Z</dcterms:modified>
  <cp:category/>
  <cp:version/>
  <cp:contentType/>
  <cp:contentStatus/>
</cp:coreProperties>
</file>