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<sst xmlns="http://schemas.openxmlformats.org/spreadsheetml/2006/main" count="696" uniqueCount="143">
  <si>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</si>
  <si>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</si>
  <si>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</si>
  <si>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</si>
  <si>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</si>
  <si>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</si>
  <si>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</si>
  <si>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</si>
  <si>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</si>
  <si>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</si>
  <si>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</si>
  <si>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</si>
  <si>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</si>
  <si>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</si>
  <si>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</si>
  <si>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</si>
  <si>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</si>
  <si>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</si>
  <si>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</si>
  <si>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</si>
  <si>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</si>
  <si>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</si>
  <si>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</si>
  <si>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</si>
  <si>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</si>
  <si>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</si>
  <si>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</si>
  <si>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</si>
  <si>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</si>
  <si>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</si>
  <si>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</si>
  <si>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</si>
  <si>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</si>
  <si>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</si>
  <si>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</si>
  <si>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</si>
  <si>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</si>
  <si>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</si>
  <si>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</si>
  <si>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</si>
  <si>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</si>
  <si>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</si>
  <si>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</si>
  <si>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</si>
  <si>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</si>
  <si>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</si>
  <si>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</si>
  <si>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</si>
  <si>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</si>
  <si>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</si>
  <si>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</si>
  <si>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</si>
  <si>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</si>
  <si>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</si>
  <si>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</si>
  <si>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</si>
  <si>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</si>
  <si>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</si>
  <si>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</si>
  <si>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</si>
  <si>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</si>
  <si>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</si>
  <si>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</si>
  <si>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</si>
  <si>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</si>
  <si>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</si>
  <si>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</si>
  <si>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</si>
  <si>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</si>
  <si>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</si>
  <si>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</si>
  <si>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</si>
  <si>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</si>
  <si>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</si>
  <si>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</si>
  <si>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</si>
  <si>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</si>
  <si>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</si>
  <si>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</si>
  <si>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</si>
  <si>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</si>
  <si>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</si>
  <si>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</si>
  <si>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</si>
  <si>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</si>
  <si>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</si>
  <si>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</si>
  <si>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</si>
  <si>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</si>
  <si>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</si>
  <si>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</si>
  <si>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</si>
  <si>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</si>
  <si>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</si>
  <si>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</si>
  <si>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</si>
  <si>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</si>
  <si>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</si>
  <si>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</si>
  <si>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</si>
  <si>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</si>
  <si>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</si>
  <si>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</si>
  <si>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</si>
  <si>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</si>
  <si>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</si>
  <si>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</si>
  <si>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</si>
  <si>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</si>
  <si>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</si>
  <si>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dotacje na zadania bieżące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</si>
  <si>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</si>
  <si>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</si>
  <si>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</si>
  <si>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</si>
  <si>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Dokonać zmian w planie wydatków gminy na rok 2012 stanowiącym tabelę nr 2 do Uchwały Budżetowej na rok 2012 Gminy Michałowice Nr XII/119/2012 z dnia 21 grudnia  2011 r. w sposób następujący:</t>
  </si>
  <si>
    <t>853 Pozostałe zadania w zakresie polityki społecznej</t>
  </si>
  <si>
    <t>Żłobki</t>
  </si>
  <si>
    <t xml:space="preserve"> Oddziały przedszkolne w zskołach podstawowych </t>
  </si>
  <si>
    <t>do Uchwały Nr    /     /2012</t>
  </si>
  <si>
    <t>z dnia _____________ 2012 r.</t>
  </si>
  <si>
    <r>
      <t xml:space="preserve">wydatki związane z realizacją ich statutowych zadań                             </t>
    </r>
    <r>
      <rPr>
        <i/>
        <sz val="9"/>
        <rFont val="Times New Roman"/>
        <family val="1"/>
      </rPr>
      <t>(zakup instrumentu elektronicznego i drobnego wyposażenia dla zespołu "Michałowiczanka")</t>
    </r>
    <r>
      <rPr>
        <sz val="9"/>
        <rFont val="Times New Roman"/>
        <family val="1"/>
      </rPr>
      <t xml:space="preserve">
</t>
    </r>
  </si>
  <si>
    <r>
      <t xml:space="preserve">wydatki związane z realizacją ich statutowych zadań              </t>
    </r>
    <r>
      <rPr>
        <i/>
        <sz val="9"/>
        <rFont val="Times New Roman"/>
        <family val="1"/>
      </rPr>
      <t xml:space="preserve">(opracowanie ewidencji zabytków i program opieki nad zabytkami)
</t>
    </r>
  </si>
  <si>
    <t xml:space="preserve">Świadczenia rodzinne, świadczenia z funduszu alimentacyjnego oraz składki na ubezpieczenia emerytalne i rentowe z ubezpieczenia społecznego                                </t>
  </si>
  <si>
    <t>Ośrodki pomocy społecznej</t>
  </si>
  <si>
    <t>852 Pomoc społeczna</t>
  </si>
  <si>
    <r>
      <t xml:space="preserve">wynagrodzenia i składki od nich naliczone </t>
    </r>
    <r>
      <rPr>
        <i/>
        <sz val="9"/>
        <rFont val="Times New Roman"/>
        <family val="1"/>
      </rPr>
      <t>(zmiana klasyfikacji budżetowej)</t>
    </r>
  </si>
  <si>
    <r>
      <t>świadczenia na rzecz osób fizycznych (</t>
    </r>
    <r>
      <rPr>
        <i/>
        <sz val="9"/>
        <rFont val="Times New Roman"/>
        <family val="1"/>
      </rPr>
      <t>zmiana klasyfikacji budżetowej)</t>
    </r>
  </si>
  <si>
    <r>
      <t xml:space="preserve">dotacje na zadania bieżące                  </t>
    </r>
    <r>
      <rPr>
        <i/>
        <sz val="9"/>
        <rFont val="Times New Roman"/>
        <family val="1"/>
      </rPr>
      <t>(zamiana źródeł finansowania - środków własnych na  dofinansowanie wydatków z dotacji celowej w zakresie organizacji opieki nad dziećmi w wieku do lat 3)</t>
    </r>
  </si>
  <si>
    <r>
      <t>wynagrodzenia i składki od nich naliczone (</t>
    </r>
    <r>
      <rPr>
        <i/>
        <sz val="9"/>
        <rFont val="Times New Roman"/>
        <family val="1"/>
      </rPr>
      <t>zamiana źródeł finansowania - środków własnych na  dofinansowanie wyplaty dodatków dla pracowników realizujacych pracę socjalną  z dotacji celowej)</t>
    </r>
  </si>
  <si>
    <t>Urzędy gmin</t>
  </si>
  <si>
    <t>750 Administracja samorządowa</t>
  </si>
  <si>
    <r>
      <t xml:space="preserve">wydatki związane z realizacją ich statutowych zadań  </t>
    </r>
    <r>
      <rPr>
        <i/>
        <sz val="9"/>
        <rFont val="Times New Roman"/>
        <family val="1"/>
      </rPr>
      <t>(zmiana klasyfikacji budżetowej z zakupów bieżących na zakupy inwestycyjne)</t>
    </r>
  </si>
  <si>
    <t>Komendy wojewódzkie państwowej straży pożarnej</t>
  </si>
  <si>
    <t>754 Bezpieczeństwo publiczne i ochrona przeciwpożarowa</t>
  </si>
  <si>
    <t>Rezerwy ogólne i celowe</t>
  </si>
  <si>
    <t>rezerwy ogólne i celowe</t>
  </si>
  <si>
    <t>758 Różne rozliczenia</t>
  </si>
  <si>
    <t>Dowożenie uczniów do szkół</t>
  </si>
  <si>
    <t>Zespół obsługi ekonomiczno administracyjnej szkół</t>
  </si>
  <si>
    <r>
      <t xml:space="preserve">wydatki związane z realizacją ich statutowych zadań   </t>
    </r>
    <r>
      <rPr>
        <i/>
        <sz val="9"/>
        <rFont val="Times New Roman"/>
        <family val="1"/>
      </rPr>
      <t>(dowóz dzieci niepełnosprawnych)</t>
    </r>
  </si>
  <si>
    <r>
      <t xml:space="preserve">wynagrodzenia i składki od nich naliczone </t>
    </r>
    <r>
      <rPr>
        <i/>
        <sz val="9"/>
        <rFont val="Times New Roman"/>
        <family val="1"/>
      </rPr>
      <t>(zmiana zwiazana jest z potrzebą zabezpieczenia środków na bieżącą działalność)</t>
    </r>
  </si>
  <si>
    <t xml:space="preserve">Plan po zmianach  90 253 696,16 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</si>
</sst>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0" fillId="24" borderId="0" xfId="0" applyFill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58">
      <selection activeCell="D78" sqref="D78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6.1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  <col min="12" max="13" width="10.1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119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120</v>
      </c>
      <c r="H5" s="6"/>
      <c r="I5" s="6"/>
    </row>
    <row r="6" spans="1:9" ht="31.5" customHeight="1">
      <c r="A6" s="87" t="s">
        <v>115</v>
      </c>
      <c r="B6" s="88"/>
      <c r="C6" s="88"/>
      <c r="D6" s="88"/>
      <c r="E6" s="88"/>
      <c r="F6" s="88"/>
      <c r="G6" s="88"/>
      <c r="H6" s="88"/>
      <c r="I6" s="88"/>
    </row>
    <row r="7" spans="1:9" ht="12.75">
      <c r="A7" s="8"/>
      <c r="B7" s="8"/>
      <c r="C7" s="8"/>
      <c r="D7" s="9"/>
      <c r="E7" s="9"/>
      <c r="F7" s="9"/>
      <c r="G7" s="9"/>
      <c r="H7" s="55" t="s">
        <v>112</v>
      </c>
      <c r="I7" s="9"/>
    </row>
    <row r="8" spans="1:9" ht="12.75">
      <c r="A8" s="89" t="s">
        <v>6</v>
      </c>
      <c r="B8" s="89" t="s">
        <v>102</v>
      </c>
      <c r="C8" s="91" t="s">
        <v>5</v>
      </c>
      <c r="D8" s="93" t="s">
        <v>107</v>
      </c>
      <c r="E8" s="72" t="s">
        <v>8</v>
      </c>
      <c r="F8" s="73"/>
      <c r="G8" s="93" t="s">
        <v>108</v>
      </c>
      <c r="H8" s="82" t="s">
        <v>8</v>
      </c>
      <c r="I8" s="95"/>
    </row>
    <row r="9" spans="1:9" ht="12.75">
      <c r="A9" s="90"/>
      <c r="B9" s="90"/>
      <c r="C9" s="92"/>
      <c r="D9" s="94"/>
      <c r="E9" s="14" t="s">
        <v>9</v>
      </c>
      <c r="F9" s="14" t="s">
        <v>93</v>
      </c>
      <c r="G9" s="74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62">
        <f>SUM(E11+F11)</f>
        <v>28000</v>
      </c>
      <c r="E11" s="62">
        <f>SUM(E12)</f>
        <v>0</v>
      </c>
      <c r="F11" s="62">
        <f>SUM(F12)</f>
        <v>28000</v>
      </c>
      <c r="G11" s="62">
        <f>SUM(H11+I11)</f>
        <v>0</v>
      </c>
      <c r="H11" s="62">
        <f>SUM(H12)</f>
        <v>0</v>
      </c>
      <c r="I11" s="62">
        <f>SUM(I12)</f>
        <v>0</v>
      </c>
    </row>
    <row r="12" spans="1:9" ht="73.5" customHeight="1">
      <c r="A12" s="18"/>
      <c r="B12" s="19"/>
      <c r="C12" s="46" t="s">
        <v>113</v>
      </c>
      <c r="D12" s="63">
        <f>SUM(E12+F12)</f>
        <v>28000</v>
      </c>
      <c r="E12" s="63">
        <v>0</v>
      </c>
      <c r="F12" s="64">
        <v>28000</v>
      </c>
      <c r="G12" s="63">
        <f>SUM(H12+I12)</f>
        <v>0</v>
      </c>
      <c r="H12" s="63">
        <v>0</v>
      </c>
      <c r="I12" s="64">
        <v>0</v>
      </c>
    </row>
    <row r="13" spans="1:9" ht="15" customHeight="1">
      <c r="A13" s="22" t="s">
        <v>10</v>
      </c>
      <c r="B13" s="23"/>
      <c r="C13" s="24"/>
      <c r="D13" s="62">
        <f aca="true" t="shared" si="0" ref="D13:I13">SUM(D11)</f>
        <v>28000</v>
      </c>
      <c r="E13" s="62">
        <f t="shared" si="0"/>
        <v>0</v>
      </c>
      <c r="F13" s="62">
        <f t="shared" si="0"/>
        <v>28000</v>
      </c>
      <c r="G13" s="62">
        <f t="shared" si="0"/>
        <v>0</v>
      </c>
      <c r="H13" s="62">
        <f t="shared" si="0"/>
        <v>0</v>
      </c>
      <c r="I13" s="62">
        <f t="shared" si="0"/>
        <v>0</v>
      </c>
    </row>
    <row r="14" spans="1:9" ht="21" customHeight="1">
      <c r="A14" s="24">
        <v>600</v>
      </c>
      <c r="B14" s="24">
        <v>60016</v>
      </c>
      <c r="C14" s="65" t="s">
        <v>29</v>
      </c>
      <c r="D14" s="63">
        <f>SUM(E14+F14)</f>
        <v>90000</v>
      </c>
      <c r="E14" s="64">
        <f>SUM(E15)</f>
        <v>0</v>
      </c>
      <c r="F14" s="64">
        <f>SUM(F15)</f>
        <v>90000</v>
      </c>
      <c r="G14" s="63">
        <f>SUM(H14+I14)</f>
        <v>28000</v>
      </c>
      <c r="H14" s="64">
        <f>SUM(H15)</f>
        <v>0</v>
      </c>
      <c r="I14" s="64">
        <f>SUM(I15)</f>
        <v>28000</v>
      </c>
    </row>
    <row r="15" spans="1:9" ht="72.75" customHeight="1">
      <c r="A15" s="24"/>
      <c r="B15" s="24"/>
      <c r="C15" s="57" t="s">
        <v>114</v>
      </c>
      <c r="D15" s="63">
        <f>SUM(E15+F15)</f>
        <v>90000</v>
      </c>
      <c r="E15" s="64">
        <v>0</v>
      </c>
      <c r="F15" s="64">
        <v>90000</v>
      </c>
      <c r="G15" s="63">
        <f>SUM(H15+I15)</f>
        <v>28000</v>
      </c>
      <c r="H15" s="64">
        <v>0</v>
      </c>
      <c r="I15" s="64">
        <v>28000</v>
      </c>
    </row>
    <row r="16" spans="1:9" ht="12.75">
      <c r="A16" s="24"/>
      <c r="B16" s="24">
        <v>60095</v>
      </c>
      <c r="C16" s="65" t="s">
        <v>30</v>
      </c>
      <c r="D16" s="63">
        <f>SUM(E16:F16)</f>
        <v>150000</v>
      </c>
      <c r="E16" s="64">
        <f>SUM(E17)</f>
        <v>0</v>
      </c>
      <c r="F16" s="64">
        <f>SUM(F17)</f>
        <v>150000</v>
      </c>
      <c r="G16" s="63">
        <f>SUM(I16:J16)</f>
        <v>150000</v>
      </c>
      <c r="H16" s="64">
        <v>0</v>
      </c>
      <c r="I16" s="64">
        <f>SUM(I17)</f>
        <v>150000</v>
      </c>
    </row>
    <row r="17" spans="1:9" ht="75" customHeight="1">
      <c r="A17" s="24"/>
      <c r="B17" s="24"/>
      <c r="C17" s="57" t="s">
        <v>114</v>
      </c>
      <c r="D17" s="63">
        <f aca="true" t="shared" si="1" ref="D17:D22">SUM(E17+F17)</f>
        <v>150000</v>
      </c>
      <c r="E17" s="64">
        <v>0</v>
      </c>
      <c r="F17" s="64">
        <v>150000</v>
      </c>
      <c r="G17" s="63">
        <f aca="true" t="shared" si="2" ref="G17:G22">SUM(H17+I17)</f>
        <v>150000</v>
      </c>
      <c r="H17" s="64">
        <v>0</v>
      </c>
      <c r="I17" s="64">
        <v>150000</v>
      </c>
    </row>
    <row r="18" spans="1:13" ht="15" customHeight="1">
      <c r="A18" s="78" t="s">
        <v>11</v>
      </c>
      <c r="B18" s="79"/>
      <c r="C18" s="80"/>
      <c r="D18" s="63">
        <f t="shared" si="1"/>
        <v>240000</v>
      </c>
      <c r="E18" s="63">
        <f>SUM(E14+E16)</f>
        <v>0</v>
      </c>
      <c r="F18" s="63">
        <f>SUM(F14+F16)</f>
        <v>240000</v>
      </c>
      <c r="G18" s="63">
        <f t="shared" si="2"/>
        <v>178000</v>
      </c>
      <c r="H18" s="63">
        <f>SUM(H14+H16)</f>
        <v>0</v>
      </c>
      <c r="I18" s="63">
        <f>SUM(I14+I16)</f>
        <v>178000</v>
      </c>
      <c r="M18" s="60"/>
    </row>
    <row r="19" spans="1:13" ht="15" customHeight="1">
      <c r="A19" s="29">
        <v>750</v>
      </c>
      <c r="B19" s="29">
        <v>75023</v>
      </c>
      <c r="C19" s="58" t="s">
        <v>130</v>
      </c>
      <c r="D19" s="62">
        <f t="shared" si="1"/>
        <v>82000</v>
      </c>
      <c r="E19" s="62">
        <f>SUM(E20+E22)</f>
        <v>42000</v>
      </c>
      <c r="F19" s="62">
        <f>SUM(F20+F22)</f>
        <v>40000</v>
      </c>
      <c r="G19" s="62">
        <f t="shared" si="2"/>
        <v>42000</v>
      </c>
      <c r="H19" s="61">
        <f>SUM(H22)</f>
        <v>0</v>
      </c>
      <c r="I19" s="61">
        <f>SUM(I22)</f>
        <v>42000</v>
      </c>
      <c r="M19" s="60"/>
    </row>
    <row r="20" spans="1:13" ht="22.5" customHeight="1">
      <c r="A20" s="29"/>
      <c r="B20" s="29"/>
      <c r="C20" s="58" t="s">
        <v>81</v>
      </c>
      <c r="D20" s="62">
        <f t="shared" si="1"/>
        <v>42000</v>
      </c>
      <c r="E20" s="62">
        <f>SUM(E21)</f>
        <v>42000</v>
      </c>
      <c r="F20" s="62">
        <v>0</v>
      </c>
      <c r="G20" s="62">
        <f t="shared" si="2"/>
        <v>0</v>
      </c>
      <c r="H20" s="61">
        <v>0</v>
      </c>
      <c r="I20" s="61">
        <v>0</v>
      </c>
      <c r="M20" s="60"/>
    </row>
    <row r="21" spans="1:13" ht="50.25" customHeight="1">
      <c r="A21" s="29"/>
      <c r="B21" s="29"/>
      <c r="C21" s="58" t="s">
        <v>132</v>
      </c>
      <c r="D21" s="62">
        <f t="shared" si="1"/>
        <v>42000</v>
      </c>
      <c r="E21" s="61">
        <v>42000</v>
      </c>
      <c r="F21" s="62">
        <v>0</v>
      </c>
      <c r="G21" s="62">
        <f t="shared" si="2"/>
        <v>0</v>
      </c>
      <c r="H21" s="61">
        <v>0</v>
      </c>
      <c r="I21" s="61">
        <v>0</v>
      </c>
      <c r="M21" s="60"/>
    </row>
    <row r="22" spans="1:13" ht="74.25" customHeight="1">
      <c r="A22" s="29"/>
      <c r="B22" s="29"/>
      <c r="C22" s="58" t="s">
        <v>114</v>
      </c>
      <c r="D22" s="62">
        <f t="shared" si="1"/>
        <v>40000</v>
      </c>
      <c r="E22" s="62">
        <v>0</v>
      </c>
      <c r="F22" s="61">
        <v>40000</v>
      </c>
      <c r="G22" s="62">
        <f t="shared" si="2"/>
        <v>42000</v>
      </c>
      <c r="H22" s="61">
        <v>0</v>
      </c>
      <c r="I22" s="61">
        <v>42000</v>
      </c>
      <c r="M22" s="60"/>
    </row>
    <row r="23" spans="1:13" ht="15" customHeight="1">
      <c r="A23" s="75" t="s">
        <v>131</v>
      </c>
      <c r="B23" s="76"/>
      <c r="C23" s="77"/>
      <c r="D23" s="62">
        <f aca="true" t="shared" si="3" ref="D23:I23">SUM(D19)</f>
        <v>82000</v>
      </c>
      <c r="E23" s="62">
        <f t="shared" si="3"/>
        <v>42000</v>
      </c>
      <c r="F23" s="62">
        <f t="shared" si="3"/>
        <v>40000</v>
      </c>
      <c r="G23" s="62">
        <f t="shared" si="3"/>
        <v>42000</v>
      </c>
      <c r="H23" s="61">
        <f t="shared" si="3"/>
        <v>0</v>
      </c>
      <c r="I23" s="61">
        <f t="shared" si="3"/>
        <v>42000</v>
      </c>
      <c r="M23" s="60"/>
    </row>
    <row r="24" spans="1:13" ht="24">
      <c r="A24" s="29">
        <v>754</v>
      </c>
      <c r="B24" s="29">
        <v>75410</v>
      </c>
      <c r="C24" s="71" t="s">
        <v>133</v>
      </c>
      <c r="D24" s="62">
        <v>0</v>
      </c>
      <c r="E24" s="62">
        <v>0</v>
      </c>
      <c r="F24" s="62">
        <v>0</v>
      </c>
      <c r="G24" s="62">
        <f>SUM(H24+I24)</f>
        <v>40000</v>
      </c>
      <c r="H24" s="61">
        <v>0</v>
      </c>
      <c r="I24" s="61">
        <f>SUM(I25)</f>
        <v>40000</v>
      </c>
      <c r="M24" s="60"/>
    </row>
    <row r="25" spans="1:13" ht="72.75" customHeight="1">
      <c r="A25" s="29"/>
      <c r="B25" s="68"/>
      <c r="C25" s="58" t="s">
        <v>114</v>
      </c>
      <c r="D25" s="62">
        <v>0</v>
      </c>
      <c r="E25" s="62">
        <v>0</v>
      </c>
      <c r="F25" s="62">
        <v>0</v>
      </c>
      <c r="G25" s="62">
        <f>SUM(H25+I25)</f>
        <v>40000</v>
      </c>
      <c r="H25" s="61">
        <v>0</v>
      </c>
      <c r="I25" s="61">
        <v>40000</v>
      </c>
      <c r="M25" s="60"/>
    </row>
    <row r="26" spans="1:13" ht="26.25" customHeight="1">
      <c r="A26" s="75" t="s">
        <v>134</v>
      </c>
      <c r="B26" s="76"/>
      <c r="C26" s="77"/>
      <c r="D26" s="62">
        <v>0</v>
      </c>
      <c r="E26" s="62">
        <v>0</v>
      </c>
      <c r="F26" s="62">
        <v>0</v>
      </c>
      <c r="G26" s="62">
        <f>SUM(H26+I26)</f>
        <v>40000</v>
      </c>
      <c r="H26" s="61">
        <v>0</v>
      </c>
      <c r="I26" s="61">
        <v>40000</v>
      </c>
      <c r="M26" s="60"/>
    </row>
    <row r="27" spans="1:13" ht="19.5" customHeight="1">
      <c r="A27" s="29">
        <v>758</v>
      </c>
      <c r="B27" s="29">
        <v>75818</v>
      </c>
      <c r="C27" s="71" t="s">
        <v>135</v>
      </c>
      <c r="D27" s="62">
        <f>SUM(E27)</f>
        <v>330000</v>
      </c>
      <c r="E27" s="61">
        <f>SUM(E28)</f>
        <v>330000</v>
      </c>
      <c r="F27" s="62">
        <v>0</v>
      </c>
      <c r="G27" s="62">
        <v>0</v>
      </c>
      <c r="H27" s="61">
        <v>0</v>
      </c>
      <c r="I27" s="61">
        <v>0</v>
      </c>
      <c r="M27" s="60"/>
    </row>
    <row r="28" spans="1:13" ht="16.5" customHeight="1">
      <c r="A28" s="29"/>
      <c r="B28" s="68"/>
      <c r="C28" s="58" t="s">
        <v>136</v>
      </c>
      <c r="D28" s="62">
        <f>SUM(E28)</f>
        <v>330000</v>
      </c>
      <c r="E28" s="61">
        <v>330000</v>
      </c>
      <c r="F28" s="62">
        <v>0</v>
      </c>
      <c r="G28" s="62">
        <v>0</v>
      </c>
      <c r="H28" s="61">
        <v>0</v>
      </c>
      <c r="I28" s="61">
        <v>0</v>
      </c>
      <c r="M28" s="60"/>
    </row>
    <row r="29" spans="1:13" ht="17.25" customHeight="1">
      <c r="A29" s="75" t="s">
        <v>137</v>
      </c>
      <c r="B29" s="76"/>
      <c r="C29" s="77"/>
      <c r="D29" s="62">
        <f>SUM(E29)</f>
        <v>330000</v>
      </c>
      <c r="E29" s="61">
        <v>330000</v>
      </c>
      <c r="F29" s="62">
        <v>0</v>
      </c>
      <c r="G29" s="62">
        <v>0</v>
      </c>
      <c r="H29" s="61">
        <v>0</v>
      </c>
      <c r="I29" s="61">
        <v>0</v>
      </c>
      <c r="M29" s="60"/>
    </row>
    <row r="30" spans="1:9" ht="15.75" customHeight="1">
      <c r="A30" s="12">
        <v>801</v>
      </c>
      <c r="B30" s="33">
        <v>80101</v>
      </c>
      <c r="C30" s="29" t="s">
        <v>45</v>
      </c>
      <c r="D30" s="62">
        <f>SUM(D31)</f>
        <v>18500</v>
      </c>
      <c r="E30" s="61">
        <f>SUM(E31)</f>
        <v>18500</v>
      </c>
      <c r="F30" s="62">
        <f>SUM(F31)</f>
        <v>0</v>
      </c>
      <c r="G30" s="62">
        <f>SUM(H30)</f>
        <v>18500</v>
      </c>
      <c r="H30" s="62">
        <f>SUM(H31)</f>
        <v>18500</v>
      </c>
      <c r="I30" s="62">
        <f>SUM(I31)</f>
        <v>0</v>
      </c>
    </row>
    <row r="31" spans="1:9" ht="24">
      <c r="A31" s="12"/>
      <c r="B31" s="33"/>
      <c r="C31" s="46" t="s">
        <v>81</v>
      </c>
      <c r="D31" s="62">
        <f>SUM(E31)</f>
        <v>18500</v>
      </c>
      <c r="E31" s="61">
        <f>SUM(E32)</f>
        <v>18500</v>
      </c>
      <c r="F31" s="61">
        <f>SUM(F32)</f>
        <v>0</v>
      </c>
      <c r="G31" s="62">
        <f>SUM(H31)</f>
        <v>18500</v>
      </c>
      <c r="H31" s="61">
        <f>SUM(H32)</f>
        <v>18500</v>
      </c>
      <c r="I31" s="62">
        <f>SUM(I32)</f>
        <v>0</v>
      </c>
    </row>
    <row r="32" spans="1:9" ht="36">
      <c r="A32" s="12"/>
      <c r="B32" s="33"/>
      <c r="C32" s="46" t="s">
        <v>126</v>
      </c>
      <c r="D32" s="62">
        <f>SUM(E32)</f>
        <v>18500</v>
      </c>
      <c r="E32" s="61">
        <v>18500</v>
      </c>
      <c r="F32" s="62">
        <v>0</v>
      </c>
      <c r="G32" s="62">
        <f>SUM(H32)</f>
        <v>18500</v>
      </c>
      <c r="H32" s="61">
        <v>18500</v>
      </c>
      <c r="I32" s="61">
        <v>0</v>
      </c>
    </row>
    <row r="33" spans="1:9" ht="24">
      <c r="A33" s="16"/>
      <c r="B33" s="16">
        <v>80103</v>
      </c>
      <c r="C33" s="29" t="s">
        <v>118</v>
      </c>
      <c r="D33" s="62">
        <f aca="true" t="shared" si="4" ref="D33:I34">SUM(D34)</f>
        <v>0</v>
      </c>
      <c r="E33" s="61">
        <f t="shared" si="4"/>
        <v>0</v>
      </c>
      <c r="F33" s="62">
        <f t="shared" si="4"/>
        <v>0</v>
      </c>
      <c r="G33" s="62">
        <f t="shared" si="4"/>
        <v>2000</v>
      </c>
      <c r="H33" s="61">
        <f t="shared" si="4"/>
        <v>2000</v>
      </c>
      <c r="I33" s="62">
        <f t="shared" si="4"/>
        <v>0</v>
      </c>
    </row>
    <row r="34" spans="1:9" ht="21.75" customHeight="1">
      <c r="A34" s="16"/>
      <c r="B34" s="16"/>
      <c r="C34" s="46" t="s">
        <v>81</v>
      </c>
      <c r="D34" s="62">
        <f t="shared" si="4"/>
        <v>0</v>
      </c>
      <c r="E34" s="61">
        <f t="shared" si="4"/>
        <v>0</v>
      </c>
      <c r="F34" s="62">
        <f t="shared" si="4"/>
        <v>0</v>
      </c>
      <c r="G34" s="62">
        <f t="shared" si="4"/>
        <v>2000</v>
      </c>
      <c r="H34" s="61">
        <f t="shared" si="4"/>
        <v>2000</v>
      </c>
      <c r="I34" s="62">
        <f t="shared" si="4"/>
        <v>0</v>
      </c>
    </row>
    <row r="35" spans="1:9" ht="18" customHeight="1">
      <c r="A35" s="16"/>
      <c r="B35" s="16"/>
      <c r="C35" s="46" t="s">
        <v>110</v>
      </c>
      <c r="D35" s="63">
        <f>SUM(E35+F35)</f>
        <v>0</v>
      </c>
      <c r="E35" s="64">
        <v>0</v>
      </c>
      <c r="F35" s="63">
        <v>0</v>
      </c>
      <c r="G35" s="63">
        <f>SUM(H35+I35)</f>
        <v>2000</v>
      </c>
      <c r="H35" s="64">
        <v>2000</v>
      </c>
      <c r="I35" s="63">
        <f>SUM(J35+K35)</f>
        <v>0</v>
      </c>
    </row>
    <row r="36" spans="1:12" ht="24">
      <c r="A36" s="27"/>
      <c r="B36" s="27">
        <v>80104</v>
      </c>
      <c r="C36" s="28" t="s">
        <v>84</v>
      </c>
      <c r="D36" s="62">
        <f>SUM(E36:F36)</f>
        <v>37800</v>
      </c>
      <c r="E36" s="61">
        <f>SUM(E38:E38)</f>
        <v>37800</v>
      </c>
      <c r="F36" s="61">
        <f>SUM(F39)</f>
        <v>0</v>
      </c>
      <c r="G36" s="62">
        <f>SUM(H36+I36)</f>
        <v>33000</v>
      </c>
      <c r="H36" s="62">
        <f>SUM(H37)</f>
        <v>33000</v>
      </c>
      <c r="I36" s="62">
        <f>SUM(I37+I39)</f>
        <v>0</v>
      </c>
      <c r="L36" s="66"/>
    </row>
    <row r="37" spans="1:9" ht="24">
      <c r="A37" s="16"/>
      <c r="B37" s="33"/>
      <c r="C37" s="46" t="s">
        <v>81</v>
      </c>
      <c r="D37" s="62">
        <f>SUM(E37)</f>
        <v>37800</v>
      </c>
      <c r="E37" s="61">
        <f>SUM(E38:E38)</f>
        <v>37800</v>
      </c>
      <c r="F37" s="62">
        <f>SUM(F38)</f>
        <v>0</v>
      </c>
      <c r="G37" s="62">
        <f>SUM(H37)</f>
        <v>33000</v>
      </c>
      <c r="H37" s="62">
        <f>SUM(H38:H38)</f>
        <v>33000</v>
      </c>
      <c r="I37" s="62">
        <v>0</v>
      </c>
    </row>
    <row r="38" spans="1:9" ht="15" customHeight="1">
      <c r="A38" s="16"/>
      <c r="B38" s="33"/>
      <c r="C38" s="46" t="s">
        <v>111</v>
      </c>
      <c r="D38" s="63">
        <f>SUM(E38+F38)</f>
        <v>37800</v>
      </c>
      <c r="E38" s="64">
        <v>37800</v>
      </c>
      <c r="F38" s="62">
        <v>0</v>
      </c>
      <c r="G38" s="62">
        <f>SUM(H38+I38)</f>
        <v>33000</v>
      </c>
      <c r="H38" s="61">
        <v>33000</v>
      </c>
      <c r="I38" s="62">
        <f>SUM(J38+K38)</f>
        <v>0</v>
      </c>
    </row>
    <row r="39" spans="1:9" ht="81" customHeight="1" hidden="1">
      <c r="A39" s="16"/>
      <c r="B39" s="33"/>
      <c r="C39" s="58" t="s">
        <v>114</v>
      </c>
      <c r="D39" s="63">
        <f>SUM(E39+F39)</f>
        <v>0</v>
      </c>
      <c r="E39" s="64">
        <v>0</v>
      </c>
      <c r="F39" s="64">
        <v>0</v>
      </c>
      <c r="G39" s="63">
        <f>SUM(H39:I39)</f>
        <v>0</v>
      </c>
      <c r="H39" s="64">
        <v>0</v>
      </c>
      <c r="I39" s="64">
        <v>0</v>
      </c>
    </row>
    <row r="40" spans="1:9" ht="24">
      <c r="A40" s="16"/>
      <c r="B40" s="16">
        <v>80106</v>
      </c>
      <c r="C40" s="29" t="s">
        <v>109</v>
      </c>
      <c r="D40" s="62">
        <f aca="true" t="shared" si="5" ref="D40:I41">SUM(D41)</f>
        <v>25800</v>
      </c>
      <c r="E40" s="61">
        <f t="shared" si="5"/>
        <v>25800</v>
      </c>
      <c r="F40" s="62">
        <f t="shared" si="5"/>
        <v>0</v>
      </c>
      <c r="G40" s="62">
        <f t="shared" si="5"/>
        <v>25800</v>
      </c>
      <c r="H40" s="61">
        <f t="shared" si="5"/>
        <v>25800</v>
      </c>
      <c r="I40" s="62">
        <f t="shared" si="5"/>
        <v>0</v>
      </c>
    </row>
    <row r="41" spans="1:9" ht="24">
      <c r="A41" s="16"/>
      <c r="B41" s="16"/>
      <c r="C41" s="46" t="s">
        <v>81</v>
      </c>
      <c r="D41" s="62">
        <f t="shared" si="5"/>
        <v>25800</v>
      </c>
      <c r="E41" s="61">
        <f t="shared" si="5"/>
        <v>25800</v>
      </c>
      <c r="F41" s="62">
        <f t="shared" si="5"/>
        <v>0</v>
      </c>
      <c r="G41" s="62">
        <f t="shared" si="5"/>
        <v>25800</v>
      </c>
      <c r="H41" s="61">
        <f t="shared" si="5"/>
        <v>25800</v>
      </c>
      <c r="I41" s="62">
        <f t="shared" si="5"/>
        <v>0</v>
      </c>
    </row>
    <row r="42" spans="1:9" ht="17.25" customHeight="1">
      <c r="A42" s="16"/>
      <c r="B42" s="16"/>
      <c r="C42" s="46" t="s">
        <v>110</v>
      </c>
      <c r="D42" s="63">
        <f>SUM(E42+F42)</f>
        <v>25800</v>
      </c>
      <c r="E42" s="64">
        <v>25800</v>
      </c>
      <c r="F42" s="63">
        <v>0</v>
      </c>
      <c r="G42" s="63">
        <f>SUM(H42+I42)</f>
        <v>25800</v>
      </c>
      <c r="H42" s="64">
        <v>25800</v>
      </c>
      <c r="I42" s="63">
        <f>SUM(J42+K42)</f>
        <v>0</v>
      </c>
    </row>
    <row r="43" spans="1:9" ht="12.75">
      <c r="A43" s="16"/>
      <c r="B43" s="33">
        <v>80113</v>
      </c>
      <c r="C43" s="29" t="s">
        <v>138</v>
      </c>
      <c r="D43" s="62">
        <f aca="true" t="shared" si="6" ref="D43:I43">SUM(D44)</f>
        <v>0</v>
      </c>
      <c r="E43" s="61">
        <f t="shared" si="6"/>
        <v>0</v>
      </c>
      <c r="F43" s="62">
        <f t="shared" si="6"/>
        <v>0</v>
      </c>
      <c r="G43" s="62">
        <f t="shared" si="6"/>
        <v>2000</v>
      </c>
      <c r="H43" s="62">
        <f t="shared" si="6"/>
        <v>2000</v>
      </c>
      <c r="I43" s="62">
        <f t="shared" si="6"/>
        <v>0</v>
      </c>
    </row>
    <row r="44" spans="1:9" ht="24">
      <c r="A44" s="16"/>
      <c r="B44" s="33"/>
      <c r="C44" s="46" t="s">
        <v>81</v>
      </c>
      <c r="D44" s="62">
        <f>SUM(E44+F44)</f>
        <v>0</v>
      </c>
      <c r="E44" s="61">
        <f>SUM(E45:E45)</f>
        <v>0</v>
      </c>
      <c r="F44" s="61">
        <f>SUM(F45:F45)</f>
        <v>0</v>
      </c>
      <c r="G44" s="62">
        <f>SUM(H44+I44)</f>
        <v>2000</v>
      </c>
      <c r="H44" s="61">
        <f>SUM(H45)</f>
        <v>2000</v>
      </c>
      <c r="I44" s="61">
        <f>SUM(I45)</f>
        <v>0</v>
      </c>
    </row>
    <row r="45" spans="1:13" ht="36">
      <c r="A45" s="16"/>
      <c r="B45" s="33"/>
      <c r="C45" s="46" t="s">
        <v>140</v>
      </c>
      <c r="D45" s="62">
        <f>SUM(E45+F45)</f>
        <v>0</v>
      </c>
      <c r="E45" s="61">
        <v>0</v>
      </c>
      <c r="F45" s="61">
        <v>0</v>
      </c>
      <c r="G45" s="62">
        <f>SUM(H45+I45)</f>
        <v>2000</v>
      </c>
      <c r="H45" s="61">
        <v>2000</v>
      </c>
      <c r="I45" s="61">
        <v>0</v>
      </c>
      <c r="M45" s="66"/>
    </row>
    <row r="46" spans="1:13" ht="24">
      <c r="A46" s="16"/>
      <c r="B46" s="33">
        <v>80114</v>
      </c>
      <c r="C46" s="29" t="s">
        <v>139</v>
      </c>
      <c r="D46" s="62">
        <f aca="true" t="shared" si="7" ref="D46:I46">SUM(D47)</f>
        <v>0</v>
      </c>
      <c r="E46" s="61">
        <f t="shared" si="7"/>
        <v>0</v>
      </c>
      <c r="F46" s="62">
        <f t="shared" si="7"/>
        <v>0</v>
      </c>
      <c r="G46" s="62">
        <f t="shared" si="7"/>
        <v>800</v>
      </c>
      <c r="H46" s="62">
        <f t="shared" si="7"/>
        <v>800</v>
      </c>
      <c r="I46" s="62">
        <f t="shared" si="7"/>
        <v>0</v>
      </c>
      <c r="M46" s="66"/>
    </row>
    <row r="47" spans="1:13" ht="24">
      <c r="A47" s="16"/>
      <c r="B47" s="33"/>
      <c r="C47" s="46" t="s">
        <v>81</v>
      </c>
      <c r="D47" s="62">
        <f>SUM(E47+F47)</f>
        <v>0</v>
      </c>
      <c r="E47" s="61">
        <f>SUM(E48:E48)</f>
        <v>0</v>
      </c>
      <c r="F47" s="61">
        <f>SUM(F48:F48)</f>
        <v>0</v>
      </c>
      <c r="G47" s="62">
        <f>SUM(H47+I47)</f>
        <v>800</v>
      </c>
      <c r="H47" s="61">
        <f>SUM(H48)</f>
        <v>800</v>
      </c>
      <c r="I47" s="61">
        <f>SUM(I48)</f>
        <v>0</v>
      </c>
      <c r="M47" s="66"/>
    </row>
    <row r="48" spans="1:13" ht="48">
      <c r="A48" s="16"/>
      <c r="B48" s="33"/>
      <c r="C48" s="46" t="s">
        <v>141</v>
      </c>
      <c r="D48" s="62">
        <f>SUM(E48+F48)</f>
        <v>0</v>
      </c>
      <c r="E48" s="61">
        <v>0</v>
      </c>
      <c r="F48" s="61">
        <v>0</v>
      </c>
      <c r="G48" s="62">
        <f>SUM(H48+I48)</f>
        <v>800</v>
      </c>
      <c r="H48" s="61">
        <v>800</v>
      </c>
      <c r="I48" s="61">
        <v>0</v>
      </c>
      <c r="M48" s="66"/>
    </row>
    <row r="49" spans="1:9" ht="18" customHeight="1">
      <c r="A49" s="78" t="s">
        <v>19</v>
      </c>
      <c r="B49" s="79"/>
      <c r="C49" s="80"/>
      <c r="D49" s="62">
        <f>SUM(E49:F49)</f>
        <v>82100</v>
      </c>
      <c r="E49" s="62">
        <f>SUM(E30+E36+E40+E43+E33)</f>
        <v>82100</v>
      </c>
      <c r="F49" s="62">
        <f>SUM(F30+F36+F40+F43)</f>
        <v>0</v>
      </c>
      <c r="G49" s="62">
        <f>SUM(H49+I49)</f>
        <v>82100</v>
      </c>
      <c r="H49" s="62">
        <f>SUM(H30+H36+H40+H43+H46+H33)</f>
        <v>82100</v>
      </c>
      <c r="I49" s="62">
        <f>SUM(I30+I36+I40+I43)</f>
        <v>0</v>
      </c>
    </row>
    <row r="50" spans="1:9" ht="18.75" customHeight="1">
      <c r="A50" s="24">
        <v>853</v>
      </c>
      <c r="B50" s="24">
        <v>85305</v>
      </c>
      <c r="C50" s="24" t="s">
        <v>117</v>
      </c>
      <c r="D50" s="62">
        <f aca="true" t="shared" si="8" ref="D50:D56">SUM(E50+F50)</f>
        <v>54200</v>
      </c>
      <c r="E50" s="61">
        <f>SUM(E51)</f>
        <v>54200</v>
      </c>
      <c r="F50" s="61">
        <f>SUM(F51)</f>
        <v>0</v>
      </c>
      <c r="G50" s="62">
        <f aca="true" t="shared" si="9" ref="G50:G65">SUM(H50+I50)</f>
        <v>54200</v>
      </c>
      <c r="H50" s="61">
        <f>SUM(H51)</f>
        <v>54200</v>
      </c>
      <c r="I50" s="61">
        <v>0</v>
      </c>
    </row>
    <row r="51" spans="1:9" ht="23.25" customHeight="1">
      <c r="A51" s="24"/>
      <c r="B51" s="24"/>
      <c r="C51" s="46" t="s">
        <v>81</v>
      </c>
      <c r="D51" s="62">
        <f t="shared" si="8"/>
        <v>54200</v>
      </c>
      <c r="E51" s="61">
        <f>SUM(E52)</f>
        <v>54200</v>
      </c>
      <c r="F51" s="61">
        <v>0</v>
      </c>
      <c r="G51" s="62">
        <f t="shared" si="9"/>
        <v>54200</v>
      </c>
      <c r="H51" s="61">
        <f>SUM(H52)</f>
        <v>54200</v>
      </c>
      <c r="I51" s="61">
        <v>0</v>
      </c>
    </row>
    <row r="52" spans="1:9" ht="73.5" customHeight="1">
      <c r="A52" s="24"/>
      <c r="B52" s="24"/>
      <c r="C52" s="46" t="s">
        <v>128</v>
      </c>
      <c r="D52" s="62">
        <f t="shared" si="8"/>
        <v>54200</v>
      </c>
      <c r="E52" s="61">
        <v>54200</v>
      </c>
      <c r="F52" s="61">
        <v>0</v>
      </c>
      <c r="G52" s="62">
        <f t="shared" si="9"/>
        <v>54200</v>
      </c>
      <c r="H52" s="61">
        <v>54200</v>
      </c>
      <c r="I52" s="61">
        <v>0</v>
      </c>
    </row>
    <row r="53" spans="1:9" ht="12.75">
      <c r="A53" s="24"/>
      <c r="B53" s="24">
        <v>85395</v>
      </c>
      <c r="C53" s="24" t="s">
        <v>30</v>
      </c>
      <c r="D53" s="62">
        <f>SUM(E53+F53)</f>
        <v>1072.71</v>
      </c>
      <c r="E53" s="61">
        <f>SUM(E54)</f>
        <v>1072.71</v>
      </c>
      <c r="F53" s="61">
        <f>SUM(F54)</f>
        <v>0</v>
      </c>
      <c r="G53" s="62">
        <f t="shared" si="9"/>
        <v>1072.71</v>
      </c>
      <c r="H53" s="61">
        <f>SUM(H54)</f>
        <v>1072.71</v>
      </c>
      <c r="I53" s="61">
        <v>0</v>
      </c>
    </row>
    <row r="54" spans="1:9" ht="24">
      <c r="A54" s="24"/>
      <c r="B54" s="24"/>
      <c r="C54" s="46" t="s">
        <v>81</v>
      </c>
      <c r="D54" s="62">
        <f>SUM(E54+F54)</f>
        <v>1072.71</v>
      </c>
      <c r="E54" s="61">
        <f>SUM(E55)</f>
        <v>1072.71</v>
      </c>
      <c r="F54" s="61">
        <v>0</v>
      </c>
      <c r="G54" s="62">
        <f t="shared" si="9"/>
        <v>1072.71</v>
      </c>
      <c r="H54" s="61">
        <f>SUM(H55)</f>
        <v>1072.71</v>
      </c>
      <c r="I54" s="61">
        <v>0</v>
      </c>
    </row>
    <row r="55" spans="1:9" ht="36">
      <c r="A55" s="24"/>
      <c r="B55" s="24"/>
      <c r="C55" s="46" t="s">
        <v>126</v>
      </c>
      <c r="D55" s="62">
        <f>SUM(E55+F55)</f>
        <v>1072.71</v>
      </c>
      <c r="E55" s="61">
        <v>1072.71</v>
      </c>
      <c r="F55" s="61">
        <v>0</v>
      </c>
      <c r="G55" s="62">
        <f t="shared" si="9"/>
        <v>1072.71</v>
      </c>
      <c r="H55" s="61">
        <v>1072.71</v>
      </c>
      <c r="I55" s="61">
        <v>0</v>
      </c>
    </row>
    <row r="56" spans="1:9" ht="25.5" customHeight="1">
      <c r="A56" s="75" t="s">
        <v>116</v>
      </c>
      <c r="B56" s="85"/>
      <c r="C56" s="86"/>
      <c r="D56" s="62">
        <f t="shared" si="8"/>
        <v>55272.71</v>
      </c>
      <c r="E56" s="61">
        <f>SUM(E50+E53)</f>
        <v>55272.71</v>
      </c>
      <c r="F56" s="61">
        <f>SUM(F50)</f>
        <v>0</v>
      </c>
      <c r="G56" s="62">
        <f t="shared" si="9"/>
        <v>55272.71</v>
      </c>
      <c r="H56" s="61">
        <f>SUM(H50+H53)</f>
        <v>55272.71</v>
      </c>
      <c r="I56" s="61">
        <f>SUM(I50)</f>
        <v>0</v>
      </c>
    </row>
    <row r="57" spans="1:9" ht="57" customHeight="1">
      <c r="A57" s="29">
        <v>852</v>
      </c>
      <c r="B57" s="29">
        <v>85212</v>
      </c>
      <c r="C57" s="29" t="s">
        <v>123</v>
      </c>
      <c r="D57" s="62">
        <f aca="true" t="shared" si="10" ref="D57:D65">SUM(E57+F57)</f>
        <v>291</v>
      </c>
      <c r="E57" s="61">
        <f>SUM(E58)</f>
        <v>291</v>
      </c>
      <c r="F57" s="61">
        <v>0</v>
      </c>
      <c r="G57" s="62">
        <f t="shared" si="9"/>
        <v>291</v>
      </c>
      <c r="H57" s="61">
        <f>SUM(H58)</f>
        <v>291</v>
      </c>
      <c r="I57" s="61">
        <v>0</v>
      </c>
    </row>
    <row r="58" spans="1:9" ht="24">
      <c r="A58" s="29"/>
      <c r="B58" s="29"/>
      <c r="C58" s="68" t="s">
        <v>81</v>
      </c>
      <c r="D58" s="62">
        <f t="shared" si="10"/>
        <v>291</v>
      </c>
      <c r="E58" s="61">
        <f>SUM(E59:E60)</f>
        <v>291</v>
      </c>
      <c r="F58" s="61">
        <v>0</v>
      </c>
      <c r="G58" s="62">
        <f t="shared" si="9"/>
        <v>291</v>
      </c>
      <c r="H58" s="61">
        <f>SUM(H59)</f>
        <v>291</v>
      </c>
      <c r="I58" s="61">
        <v>0</v>
      </c>
    </row>
    <row r="59" spans="1:9" ht="36">
      <c r="A59" s="29"/>
      <c r="B59" s="29"/>
      <c r="C59" s="68" t="s">
        <v>126</v>
      </c>
      <c r="D59" s="62">
        <f t="shared" si="10"/>
        <v>0</v>
      </c>
      <c r="E59" s="61">
        <v>0</v>
      </c>
      <c r="F59" s="61">
        <v>0</v>
      </c>
      <c r="G59" s="62">
        <f t="shared" si="9"/>
        <v>291</v>
      </c>
      <c r="H59" s="61">
        <v>291</v>
      </c>
      <c r="I59" s="61">
        <v>0</v>
      </c>
    </row>
    <row r="60" spans="1:9" ht="35.25" customHeight="1">
      <c r="A60" s="29"/>
      <c r="B60" s="29"/>
      <c r="C60" s="46" t="s">
        <v>127</v>
      </c>
      <c r="D60" s="62">
        <f t="shared" si="10"/>
        <v>291</v>
      </c>
      <c r="E60" s="61">
        <v>291</v>
      </c>
      <c r="F60" s="61">
        <v>0</v>
      </c>
      <c r="G60" s="62">
        <f t="shared" si="9"/>
        <v>0</v>
      </c>
      <c r="H60" s="61">
        <v>0</v>
      </c>
      <c r="I60" s="61">
        <v>0</v>
      </c>
    </row>
    <row r="61" spans="1:9" ht="15" customHeight="1">
      <c r="A61" s="29"/>
      <c r="B61" s="29">
        <v>85219</v>
      </c>
      <c r="C61" s="29" t="s">
        <v>124</v>
      </c>
      <c r="D61" s="62">
        <f t="shared" si="10"/>
        <v>8770</v>
      </c>
      <c r="E61" s="61">
        <f>SUM(E62)</f>
        <v>8770</v>
      </c>
      <c r="F61" s="61">
        <v>0</v>
      </c>
      <c r="G61" s="62">
        <f t="shared" si="9"/>
        <v>8770</v>
      </c>
      <c r="H61" s="61">
        <f>SUM(H62)</f>
        <v>8770</v>
      </c>
      <c r="I61" s="61">
        <v>0</v>
      </c>
    </row>
    <row r="62" spans="1:9" ht="24">
      <c r="A62" s="29"/>
      <c r="B62" s="29"/>
      <c r="C62" s="68" t="s">
        <v>81</v>
      </c>
      <c r="D62" s="62">
        <f t="shared" si="10"/>
        <v>8770</v>
      </c>
      <c r="E62" s="61">
        <f>SUM(E64:E64+E63)</f>
        <v>8770</v>
      </c>
      <c r="F62" s="61">
        <v>0</v>
      </c>
      <c r="G62" s="62">
        <f t="shared" si="9"/>
        <v>8770</v>
      </c>
      <c r="H62" s="61">
        <f>SUM(H64:H64+H63)</f>
        <v>8770</v>
      </c>
      <c r="I62" s="61">
        <v>0</v>
      </c>
    </row>
    <row r="63" spans="1:9" ht="81.75" customHeight="1">
      <c r="A63" s="29"/>
      <c r="B63" s="29"/>
      <c r="C63" s="46" t="s">
        <v>129</v>
      </c>
      <c r="D63" s="62">
        <f t="shared" si="10"/>
        <v>8541</v>
      </c>
      <c r="E63" s="61">
        <v>8541</v>
      </c>
      <c r="F63" s="61">
        <v>0</v>
      </c>
      <c r="G63" s="62">
        <f t="shared" si="9"/>
        <v>8541</v>
      </c>
      <c r="H63" s="61">
        <v>8541</v>
      </c>
      <c r="I63" s="61">
        <v>0</v>
      </c>
    </row>
    <row r="64" spans="1:9" ht="36">
      <c r="A64" s="16"/>
      <c r="B64" s="27"/>
      <c r="C64" s="46" t="s">
        <v>126</v>
      </c>
      <c r="D64" s="62">
        <f t="shared" si="10"/>
        <v>229</v>
      </c>
      <c r="E64" s="61">
        <v>229</v>
      </c>
      <c r="F64" s="62">
        <v>0</v>
      </c>
      <c r="G64" s="62">
        <f t="shared" si="9"/>
        <v>229</v>
      </c>
      <c r="H64" s="61">
        <v>229</v>
      </c>
      <c r="I64" s="62">
        <f>SUM(J64+K64)</f>
        <v>0</v>
      </c>
    </row>
    <row r="65" spans="1:9" ht="18" customHeight="1">
      <c r="A65" s="75" t="s">
        <v>125</v>
      </c>
      <c r="B65" s="85"/>
      <c r="C65" s="86"/>
      <c r="D65" s="70">
        <f t="shared" si="10"/>
        <v>9061</v>
      </c>
      <c r="E65" s="69">
        <f>SUM(E57+E61)</f>
        <v>9061</v>
      </c>
      <c r="F65" s="67">
        <v>0</v>
      </c>
      <c r="G65" s="62">
        <f t="shared" si="9"/>
        <v>9061</v>
      </c>
      <c r="H65" s="61">
        <f>SUM(H57+H61)</f>
        <v>9061</v>
      </c>
      <c r="I65" s="61">
        <v>0</v>
      </c>
    </row>
    <row r="66" spans="1:9" ht="24">
      <c r="A66" s="27">
        <v>921</v>
      </c>
      <c r="B66" s="27">
        <v>92120</v>
      </c>
      <c r="C66" s="29" t="s">
        <v>66</v>
      </c>
      <c r="D66" s="62">
        <f aca="true" t="shared" si="11" ref="D66:D72">SUM(E66+F66)</f>
        <v>0</v>
      </c>
      <c r="E66" s="62">
        <f>SUM(E67)</f>
        <v>0</v>
      </c>
      <c r="F66" s="62">
        <f>SUM(F67)</f>
        <v>0</v>
      </c>
      <c r="G66" s="62">
        <f>SUM(H66:I66)</f>
        <v>6150</v>
      </c>
      <c r="H66" s="62">
        <f>SUM(H67)</f>
        <v>6150</v>
      </c>
      <c r="I66" s="62">
        <f>SUM(I67)</f>
        <v>0</v>
      </c>
    </row>
    <row r="67" spans="1:9" ht="24">
      <c r="A67" s="17"/>
      <c r="B67" s="16"/>
      <c r="C67" s="46" t="s">
        <v>81</v>
      </c>
      <c r="D67" s="62">
        <f t="shared" si="11"/>
        <v>0</v>
      </c>
      <c r="E67" s="61">
        <f>SUM(E68)</f>
        <v>0</v>
      </c>
      <c r="F67" s="61">
        <v>0</v>
      </c>
      <c r="G67" s="62">
        <f>SUM(H67+I67)</f>
        <v>6150</v>
      </c>
      <c r="H67" s="61">
        <f>SUM(H68)</f>
        <v>6150</v>
      </c>
      <c r="I67" s="61">
        <v>0</v>
      </c>
    </row>
    <row r="68" spans="1:9" ht="60">
      <c r="A68" s="17"/>
      <c r="B68" s="16"/>
      <c r="C68" s="46" t="s">
        <v>122</v>
      </c>
      <c r="D68" s="63">
        <f t="shared" si="11"/>
        <v>0</v>
      </c>
      <c r="E68" s="64">
        <v>0</v>
      </c>
      <c r="F68" s="64">
        <v>0</v>
      </c>
      <c r="G68" s="63">
        <f>SUM(H68+I68)</f>
        <v>6150</v>
      </c>
      <c r="H68" s="64">
        <v>6150</v>
      </c>
      <c r="I68" s="64">
        <v>0</v>
      </c>
    </row>
    <row r="69" spans="1:9" ht="24.75" customHeight="1">
      <c r="A69" s="17"/>
      <c r="B69" s="27">
        <v>92109</v>
      </c>
      <c r="C69" s="20" t="s">
        <v>65</v>
      </c>
      <c r="D69" s="62">
        <f t="shared" si="11"/>
        <v>0</v>
      </c>
      <c r="E69" s="62">
        <f>SUM(E70)</f>
        <v>0</v>
      </c>
      <c r="F69" s="62">
        <f>SUM(F70)</f>
        <v>0</v>
      </c>
      <c r="G69" s="62">
        <f>SUM(H69:I69)</f>
        <v>90000</v>
      </c>
      <c r="H69" s="62">
        <f>SUM(H72)</f>
        <v>0</v>
      </c>
      <c r="I69" s="62">
        <f>SUM(I72)</f>
        <v>90000</v>
      </c>
    </row>
    <row r="70" spans="1:9" ht="25.5" customHeight="1" hidden="1">
      <c r="A70" s="17"/>
      <c r="B70" s="16"/>
      <c r="C70" s="46" t="s">
        <v>81</v>
      </c>
      <c r="D70" s="62">
        <f t="shared" si="11"/>
        <v>0</v>
      </c>
      <c r="E70" s="61">
        <f>SUM(E71)</f>
        <v>0</v>
      </c>
      <c r="F70" s="61">
        <v>0</v>
      </c>
      <c r="G70" s="62">
        <f>SUM(H70+I70)</f>
        <v>4500</v>
      </c>
      <c r="H70" s="61">
        <f>SUM(H71)</f>
        <v>4500</v>
      </c>
      <c r="I70" s="61">
        <v>0</v>
      </c>
    </row>
    <row r="71" spans="1:9" ht="69" customHeight="1" hidden="1">
      <c r="A71" s="17"/>
      <c r="B71" s="16"/>
      <c r="C71" s="46" t="s">
        <v>121</v>
      </c>
      <c r="D71" s="63">
        <f t="shared" si="11"/>
        <v>0</v>
      </c>
      <c r="E71" s="64">
        <v>0</v>
      </c>
      <c r="F71" s="64">
        <v>0</v>
      </c>
      <c r="G71" s="63">
        <f>SUM(H71+I71)</f>
        <v>4500</v>
      </c>
      <c r="H71" s="64">
        <v>4500</v>
      </c>
      <c r="I71" s="64">
        <v>0</v>
      </c>
    </row>
    <row r="72" spans="1:9" ht="71.25" customHeight="1">
      <c r="A72" s="16"/>
      <c r="B72" s="56"/>
      <c r="C72" s="46" t="s">
        <v>114</v>
      </c>
      <c r="D72" s="63">
        <f t="shared" si="11"/>
        <v>0</v>
      </c>
      <c r="E72" s="64">
        <v>0</v>
      </c>
      <c r="F72" s="64">
        <v>0</v>
      </c>
      <c r="G72" s="63">
        <f>SUM(H72+I72)</f>
        <v>90000</v>
      </c>
      <c r="H72" s="64">
        <v>0</v>
      </c>
      <c r="I72" s="64">
        <v>90000</v>
      </c>
    </row>
    <row r="73" spans="1:9" ht="18" customHeight="1">
      <c r="A73" s="78" t="s">
        <v>24</v>
      </c>
      <c r="B73" s="79"/>
      <c r="C73" s="80"/>
      <c r="D73" s="62">
        <f>SUM(D66)</f>
        <v>0</v>
      </c>
      <c r="E73" s="62">
        <f>SUM(E66)</f>
        <v>0</v>
      </c>
      <c r="F73" s="62">
        <f>SUM(F66)</f>
        <v>0</v>
      </c>
      <c r="G73" s="62">
        <f>SUM(G66+G69)</f>
        <v>96150</v>
      </c>
      <c r="H73" s="62">
        <f>SUM(H66+H69)</f>
        <v>6150</v>
      </c>
      <c r="I73" s="62">
        <f>SUM(I69)</f>
        <v>90000</v>
      </c>
    </row>
    <row r="74" spans="1:9" ht="12.75">
      <c r="A74" s="82" t="s">
        <v>26</v>
      </c>
      <c r="B74" s="83"/>
      <c r="C74" s="84"/>
      <c r="D74" s="62">
        <f>SUM(E74:F74)</f>
        <v>826433.71</v>
      </c>
      <c r="E74" s="62">
        <f>SUM(E13+E18+E23+E26+E49+E56+E65+E73+E29)</f>
        <v>518433.70999999996</v>
      </c>
      <c r="F74" s="62">
        <f>SUM(F13+F18+F23+F26+F49+F56+F65+F73)</f>
        <v>308000</v>
      </c>
      <c r="G74" s="62">
        <f>SUM(H74:I74)</f>
        <v>502583.70999999996</v>
      </c>
      <c r="H74" s="62">
        <f>SUM(H13+H18+H23+H26+H49+H56+H65+H73)</f>
        <v>152583.71</v>
      </c>
      <c r="I74" s="62">
        <f>SUM(I13+I18+I23+I26+I49+I56+I65+I73)</f>
        <v>350000</v>
      </c>
    </row>
    <row r="76" spans="1:9" s="54" customFormat="1" ht="12.75">
      <c r="A76" s="81" t="s">
        <v>142</v>
      </c>
      <c r="B76" s="81"/>
      <c r="C76" s="81"/>
      <c r="D76" s="59"/>
      <c r="G76" s="59"/>
      <c r="H76" s="59"/>
      <c r="I76" s="59"/>
    </row>
    <row r="78" ht="12.75">
      <c r="C78" s="66"/>
    </row>
  </sheetData>
  <sheetProtection/>
  <mergeCells count="18">
    <mergeCell ref="A6:I6"/>
    <mergeCell ref="A8:A9"/>
    <mergeCell ref="B8:B9"/>
    <mergeCell ref="C8:C9"/>
    <mergeCell ref="D8:D9"/>
    <mergeCell ref="E8:F8"/>
    <mergeCell ref="G8:G9"/>
    <mergeCell ref="H8:I8"/>
    <mergeCell ref="A23:C23"/>
    <mergeCell ref="A18:C18"/>
    <mergeCell ref="A76:C76"/>
    <mergeCell ref="A49:C49"/>
    <mergeCell ref="A74:C74"/>
    <mergeCell ref="A73:C73"/>
    <mergeCell ref="A56:C56"/>
    <mergeCell ref="A65:C65"/>
    <mergeCell ref="A29:C29"/>
    <mergeCell ref="A26:C2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1">
      <selection activeCell="E611" sqref="E611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9" t="s">
        <v>3</v>
      </c>
      <c r="B7" s="99"/>
      <c r="C7" s="100"/>
      <c r="D7" s="100"/>
      <c r="E7" s="100"/>
      <c r="F7" s="100"/>
      <c r="G7" s="101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9" t="s">
        <v>6</v>
      </c>
      <c r="B9" s="89" t="s">
        <v>102</v>
      </c>
      <c r="C9" s="91" t="s">
        <v>5</v>
      </c>
      <c r="D9" s="93" t="s">
        <v>7</v>
      </c>
      <c r="E9" s="53"/>
      <c r="F9" s="82" t="s">
        <v>8</v>
      </c>
      <c r="G9" s="95"/>
    </row>
    <row r="10" spans="1:7" ht="21" customHeight="1">
      <c r="A10" s="90"/>
      <c r="B10" s="90"/>
      <c r="C10" s="92"/>
      <c r="D10" s="94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8" t="s">
        <v>27</v>
      </c>
      <c r="B43" s="79"/>
      <c r="C43" s="80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8" t="s">
        <v>11</v>
      </c>
      <c r="B74" s="79"/>
      <c r="C74" s="80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8" t="s">
        <v>12</v>
      </c>
      <c r="B95" s="79"/>
      <c r="C95" s="80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8" t="s">
        <v>15</v>
      </c>
      <c r="B106" s="79"/>
      <c r="C106" s="80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8" t="s">
        <v>16</v>
      </c>
      <c r="B157" s="79"/>
      <c r="C157" s="80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6" t="s">
        <v>14</v>
      </c>
      <c r="B168" s="97"/>
      <c r="C168" s="98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5" t="s">
        <v>13</v>
      </c>
      <c r="B229" s="85"/>
      <c r="C229" s="86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8" t="s">
        <v>17</v>
      </c>
      <c r="B240" s="79"/>
      <c r="C240" s="80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8" t="s">
        <v>18</v>
      </c>
      <c r="B261" s="79"/>
      <c r="C261" s="80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8" t="s">
        <v>19</v>
      </c>
      <c r="B352" s="79"/>
      <c r="C352" s="80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8" t="s">
        <v>2</v>
      </c>
      <c r="B363" s="79"/>
      <c r="C363" s="10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8" t="s">
        <v>20</v>
      </c>
      <c r="B384" s="79"/>
      <c r="C384" s="80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8" t="s">
        <v>21</v>
      </c>
      <c r="B465" s="79"/>
      <c r="C465" s="80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8" t="s">
        <v>22</v>
      </c>
      <c r="B496" s="79"/>
      <c r="C496" s="80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8" t="s">
        <v>23</v>
      </c>
      <c r="B547" s="79"/>
      <c r="C547" s="80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8" t="s">
        <v>24</v>
      </c>
      <c r="B578" s="79"/>
      <c r="C578" s="80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8" t="s">
        <v>25</v>
      </c>
      <c r="B599" s="79"/>
      <c r="C599" s="80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2" t="s">
        <v>26</v>
      </c>
      <c r="B600" s="83"/>
      <c r="C600" s="84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05" t="s">
        <v>99</v>
      </c>
      <c r="B602" s="106"/>
      <c r="C602" s="86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2" t="s">
        <v>94</v>
      </c>
      <c r="B603" s="103"/>
      <c r="C603" s="10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2" t="s">
        <v>95</v>
      </c>
      <c r="B604" s="103"/>
      <c r="C604" s="10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10" t="s">
        <v>96</v>
      </c>
      <c r="B605" s="113"/>
      <c r="C605" s="11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5" t="s">
        <v>97</v>
      </c>
      <c r="B606" s="108"/>
      <c r="C606" s="109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10" t="s">
        <v>98</v>
      </c>
      <c r="B607" s="111"/>
      <c r="C607" s="112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5" t="s">
        <v>100</v>
      </c>
      <c r="B608" s="108"/>
      <c r="C608" s="109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606:C606"/>
    <mergeCell ref="A607:C607"/>
    <mergeCell ref="A608:C608"/>
    <mergeCell ref="A604:C604"/>
    <mergeCell ref="A605:C605"/>
    <mergeCell ref="A465:C465"/>
    <mergeCell ref="A496:C496"/>
    <mergeCell ref="A547:C547"/>
    <mergeCell ref="A95:C95"/>
    <mergeCell ref="A261:C261"/>
    <mergeCell ref="A240:C240"/>
    <mergeCell ref="A352:C352"/>
    <mergeCell ref="A363:C363"/>
    <mergeCell ref="A384:C384"/>
    <mergeCell ref="A229:C229"/>
    <mergeCell ref="A603:C603"/>
    <mergeCell ref="A578:C578"/>
    <mergeCell ref="A599:C599"/>
    <mergeCell ref="A602:C602"/>
    <mergeCell ref="A600:C600"/>
    <mergeCell ref="A7:G7"/>
    <mergeCell ref="A9:A10"/>
    <mergeCell ref="C9:C10"/>
    <mergeCell ref="A43:C43"/>
    <mergeCell ref="B9:B10"/>
    <mergeCell ref="F9:G9"/>
    <mergeCell ref="A168:C168"/>
    <mergeCell ref="A106:C106"/>
    <mergeCell ref="A157:C157"/>
    <mergeCell ref="D9:D10"/>
    <mergeCell ref="A74:C74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2012-12-10T09:52:05Z</cp:lastPrinted>
  <dcterms:created xsi:type="dcterms:W3CDTF">2001-08-02T07:18:30Z</dcterms:created>
  <dcterms:modified xsi:type="dcterms:W3CDTF">2012-12-10T09:52:08Z</dcterms:modified>
  <cp:category/>
  <cp:version/>
  <cp:contentType/>
  <cp:contentStatus/>
</cp:coreProperties>
</file>