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<sst xmlns="http://schemas.openxmlformats.org/spreadsheetml/2006/main" count="41" uniqueCount="41">
  <si>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</si>
  <si>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</si>
  <si>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</si>
  <si>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</si>
  <si>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</si>
  <si>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</si>
  <si>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</si>
  <si>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</si>
  <si>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</si>
  <si>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</si>
  <si>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</si>
  <si>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</si>
  <si>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</si>
  <si>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</si>
  <si>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</si>
  <si>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</si>
  <si>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</si>
  <si>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</si>
  <si>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</si>
  <si>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</si>
  <si>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</si>
  <si>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</si>
  <si>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Dział 851 Ochrona zdrowia</t>
  </si>
  <si>
    <t>Plan dochodów po zmianach</t>
  </si>
  <si>
    <t>Plan dochodów  wg uchwały budżetowej</t>
  </si>
  <si>
    <t>Wykonanie dochodów</t>
  </si>
  <si>
    <t xml:space="preserve"> % wykonania</t>
  </si>
  <si>
    <t xml:space="preserve">Wykonanie dochodów związane z realizacją zadań z zakresu administracji rządowej i innych zadań zleconych odrębnymi ustawami wykonanie za  2009  rok  </t>
  </si>
  <si>
    <t>dotacje celowe otrzymane z budżetu państwa na realizację zadań bieżących  z zakresu administracji rządowej oraz innych zadań zleconych gminie-z zakresu spraw obywatelskich (wybory do parlamentu europejskiego)</t>
  </si>
  <si>
    <t>dotacje celowe otrzymane z budżetu państwa na realizację zadań bieżących  z zakresu administracji rządowej oraz innych zadań zleconych gminie-z zakresu spraw obywatelskich (wybory wójta gminy)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</si>
  <si>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</si>
  <si>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</si>
  <si>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</si>
  <si>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>dotacje celowe otrzymane z budżetu państwa na realizację zadań bieżących z zakresu administracji rządowej oraz innych zadań zleconych gminie  - z zakresu pomocy społecznej  (zasiłki i pomoc w naturze)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</si>
  <si>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</si>
  <si>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>dotacje celowe otrzymane z budżetu państwa na realizację zadań bieżących z zakresu administracji rządowej oraz innych zadań zleconych gminie  (wydawanie  decyzji w sprawie świadczeniobiorców finansowanych ze środków publicznych)</t>
  </si>
  <si>
    <t xml:space="preserve">   (dane w zł)</t>
  </si>
  <si>
    <t xml:space="preserve">                                                         Sprawozdanie</t>
  </si>
  <si>
    <t xml:space="preserve">                                                         do Uchwały Nr  XLII/287/2010</t>
  </si>
  <si>
    <t xml:space="preserve">                                                         Rady Gminy Michałowice</t>
  </si>
  <si>
    <t xml:space="preserve">                                                         z dnia 29 kwietnia  2010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</si>
</sst>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00390625" style="6" customWidth="1"/>
    <col min="2" max="2" width="4.875" style="6" customWidth="1"/>
    <col min="3" max="3" width="8.00390625" style="6" customWidth="1"/>
    <col min="4" max="4" width="9.625" style="6" customWidth="1"/>
    <col min="5" max="5" width="47.37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4" width="11.625" style="6" customWidth="1"/>
    <col min="15" max="15" width="11.00390625" style="6" customWidth="1"/>
    <col min="16" max="16" width="11.625" style="6" hidden="1" customWidth="1"/>
    <col min="17" max="16384" width="9.125" style="6" customWidth="1"/>
  </cols>
  <sheetData>
    <row r="1" spans="1:16" ht="12.75">
      <c r="A1" s="57"/>
      <c r="B1" s="57"/>
      <c r="C1" s="57"/>
      <c r="D1" s="57"/>
      <c r="E1" s="57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16.5" customHeight="1">
      <c r="A2" s="7"/>
      <c r="B2" s="7"/>
      <c r="C2" s="7"/>
      <c r="D2" s="8"/>
      <c r="E2" s="4" t="s">
        <v>37</v>
      </c>
      <c r="F2" s="9"/>
      <c r="G2" s="9"/>
      <c r="H2" s="9"/>
      <c r="I2" s="9"/>
      <c r="J2" s="9"/>
      <c r="K2" s="52"/>
      <c r="L2" s="51"/>
      <c r="M2" s="51"/>
      <c r="N2" s="51"/>
      <c r="O2" s="51"/>
      <c r="P2" s="51"/>
      <c r="Q2" s="1"/>
      <c r="S2" s="1"/>
      <c r="T2" s="2"/>
    </row>
    <row r="3" spans="1:20" ht="15" customHeight="1">
      <c r="A3" s="10"/>
      <c r="B3" s="10"/>
      <c r="C3" s="10"/>
      <c r="D3" s="8"/>
      <c r="E3" s="52" t="s">
        <v>38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S3" s="1"/>
      <c r="T3" s="2"/>
    </row>
    <row r="4" spans="1:20" ht="14.25" customHeight="1">
      <c r="A4" s="10"/>
      <c r="B4" s="10"/>
      <c r="C4" s="10"/>
      <c r="D4" s="8"/>
      <c r="E4" s="4" t="s">
        <v>39</v>
      </c>
      <c r="F4" s="9"/>
      <c r="G4" s="9"/>
      <c r="H4" s="9"/>
      <c r="I4" s="9"/>
      <c r="J4" s="9"/>
      <c r="K4" s="52"/>
      <c r="L4" s="51"/>
      <c r="M4" s="51"/>
      <c r="N4" s="51"/>
      <c r="O4" s="51"/>
      <c r="P4" s="51"/>
      <c r="Q4" s="1"/>
      <c r="S4" s="1"/>
      <c r="T4" s="2"/>
    </row>
    <row r="5" spans="1:20" ht="16.5" customHeight="1">
      <c r="A5" s="1"/>
      <c r="B5" s="1"/>
      <c r="C5" s="1"/>
      <c r="D5" s="3"/>
      <c r="E5" s="50" t="s">
        <v>40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  <c r="S5" s="1"/>
      <c r="T5" s="2"/>
    </row>
    <row r="6" spans="1:20" ht="12.75">
      <c r="A6" s="1"/>
      <c r="B6" s="1"/>
      <c r="C6" s="1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S6" s="1"/>
      <c r="T6" s="2"/>
    </row>
    <row r="7" spans="1:20" s="28" customFormat="1" ht="31.5" customHeight="1">
      <c r="A7" s="58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27"/>
      <c r="Q7" s="26"/>
      <c r="S7" s="26"/>
      <c r="T7" s="29"/>
    </row>
    <row r="8" spans="1:20" s="28" customFormat="1" ht="18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9" t="s">
        <v>36</v>
      </c>
      <c r="P8" s="27"/>
      <c r="Q8" s="26"/>
      <c r="S8" s="26"/>
      <c r="T8" s="29"/>
    </row>
    <row r="9" spans="1:17" ht="61.5" customHeight="1">
      <c r="A9" s="11" t="s">
        <v>1</v>
      </c>
      <c r="B9" s="11" t="s">
        <v>9</v>
      </c>
      <c r="C9" s="11" t="s">
        <v>10</v>
      </c>
      <c r="D9" s="12" t="s">
        <v>11</v>
      </c>
      <c r="E9" s="11" t="s">
        <v>0</v>
      </c>
      <c r="F9" s="13" t="s">
        <v>3</v>
      </c>
      <c r="G9" s="13" t="s">
        <v>2</v>
      </c>
      <c r="H9" s="12" t="s">
        <v>4</v>
      </c>
      <c r="I9" s="13" t="s">
        <v>5</v>
      </c>
      <c r="J9" s="13" t="s">
        <v>6</v>
      </c>
      <c r="K9" s="12" t="s">
        <v>7</v>
      </c>
      <c r="L9" s="12" t="s">
        <v>24</v>
      </c>
      <c r="M9" s="12" t="s">
        <v>23</v>
      </c>
      <c r="N9" s="12" t="s">
        <v>25</v>
      </c>
      <c r="O9" s="12" t="s">
        <v>26</v>
      </c>
      <c r="P9" s="13" t="s">
        <v>8</v>
      </c>
      <c r="Q9" s="21"/>
    </row>
    <row r="10" spans="1:17" s="33" customFormat="1" ht="12.75">
      <c r="A10" s="14">
        <v>1</v>
      </c>
      <c r="B10" s="14">
        <v>2</v>
      </c>
      <c r="C10" s="14">
        <v>3</v>
      </c>
      <c r="D10" s="25">
        <v>4</v>
      </c>
      <c r="E10" s="25">
        <v>5</v>
      </c>
      <c r="F10" s="32">
        <v>5</v>
      </c>
      <c r="G10" s="32"/>
      <c r="H10" s="14">
        <v>4</v>
      </c>
      <c r="I10" s="32"/>
      <c r="J10" s="32"/>
      <c r="K10" s="14"/>
      <c r="L10" s="14">
        <v>6</v>
      </c>
      <c r="M10" s="14">
        <v>7</v>
      </c>
      <c r="N10" s="14">
        <v>8</v>
      </c>
      <c r="O10" s="14">
        <v>9</v>
      </c>
      <c r="P10" s="32"/>
      <c r="Q10" s="43"/>
    </row>
    <row r="11" spans="1:17" s="33" customFormat="1" ht="65.25" customHeight="1">
      <c r="A11" s="34">
        <v>1</v>
      </c>
      <c r="B11" s="40" t="s">
        <v>19</v>
      </c>
      <c r="C11" s="39" t="s">
        <v>20</v>
      </c>
      <c r="D11" s="34">
        <v>2010</v>
      </c>
      <c r="E11" s="38" t="s">
        <v>34</v>
      </c>
      <c r="F11" s="36"/>
      <c r="G11" s="36"/>
      <c r="H11" s="37"/>
      <c r="I11" s="36"/>
      <c r="J11" s="36"/>
      <c r="K11" s="37"/>
      <c r="L11" s="44">
        <v>0</v>
      </c>
      <c r="M11" s="44">
        <v>22804</v>
      </c>
      <c r="N11" s="44">
        <v>22803.21</v>
      </c>
      <c r="O11" s="44">
        <f>SUM(N11/M11)*100</f>
        <v>99.99653569549201</v>
      </c>
      <c r="P11" s="32"/>
      <c r="Q11" s="43"/>
    </row>
    <row r="12" spans="1:17" s="33" customFormat="1" ht="13.5">
      <c r="A12" s="53" t="s">
        <v>21</v>
      </c>
      <c r="B12" s="54"/>
      <c r="C12" s="54"/>
      <c r="D12" s="55"/>
      <c r="E12" s="56"/>
      <c r="F12" s="32"/>
      <c r="G12" s="32"/>
      <c r="H12" s="14"/>
      <c r="I12" s="32"/>
      <c r="J12" s="32"/>
      <c r="K12" s="14"/>
      <c r="L12" s="45">
        <v>0</v>
      </c>
      <c r="M12" s="45">
        <f>SUM(M11)</f>
        <v>22804</v>
      </c>
      <c r="N12" s="45">
        <f>SUM(N11)</f>
        <v>22803.21</v>
      </c>
      <c r="O12" s="44">
        <f aca="true" t="shared" si="0" ref="O12:O27">SUM(N12/M12)*100</f>
        <v>99.99653569549201</v>
      </c>
      <c r="P12" s="32"/>
      <c r="Q12" s="43"/>
    </row>
    <row r="13" spans="1:17" ht="42" customHeight="1">
      <c r="A13" s="34">
        <v>1</v>
      </c>
      <c r="B13" s="11">
        <v>750</v>
      </c>
      <c r="C13" s="34">
        <v>75011</v>
      </c>
      <c r="D13" s="34">
        <v>2010</v>
      </c>
      <c r="E13" s="35" t="s">
        <v>17</v>
      </c>
      <c r="F13" s="17">
        <v>75144</v>
      </c>
      <c r="G13" s="17">
        <v>0</v>
      </c>
      <c r="H13" s="18">
        <v>76271</v>
      </c>
      <c r="I13" s="17"/>
      <c r="J13" s="17"/>
      <c r="K13" s="18">
        <f aca="true" t="shared" si="1" ref="K13:K25">SUM(H13-I13+J13)</f>
        <v>76271</v>
      </c>
      <c r="L13" s="46">
        <v>81312</v>
      </c>
      <c r="M13" s="46">
        <v>81312</v>
      </c>
      <c r="N13" s="46">
        <v>81312</v>
      </c>
      <c r="O13" s="44">
        <f t="shared" si="0"/>
        <v>100</v>
      </c>
      <c r="P13" s="42">
        <f aca="true" t="shared" si="2" ref="P13:P25">SUM(O13/K13)*100</f>
        <v>0.1311114316057217</v>
      </c>
      <c r="Q13" s="21"/>
    </row>
    <row r="14" spans="1:17" ht="21" customHeight="1">
      <c r="A14" s="53" t="s">
        <v>13</v>
      </c>
      <c r="B14" s="54"/>
      <c r="C14" s="54"/>
      <c r="D14" s="55"/>
      <c r="E14" s="56"/>
      <c r="F14" s="17"/>
      <c r="G14" s="17"/>
      <c r="H14" s="18"/>
      <c r="I14" s="17"/>
      <c r="J14" s="17"/>
      <c r="K14" s="18"/>
      <c r="L14" s="47">
        <f>SUM(L13)</f>
        <v>81312</v>
      </c>
      <c r="M14" s="47">
        <f>SUM(M13)</f>
        <v>81312</v>
      </c>
      <c r="N14" s="47">
        <f>SUM(N13)</f>
        <v>81312</v>
      </c>
      <c r="O14" s="44">
        <f t="shared" si="0"/>
        <v>100</v>
      </c>
      <c r="P14" s="42"/>
      <c r="Q14" s="21"/>
    </row>
    <row r="15" spans="1:17" ht="53.25" customHeight="1">
      <c r="A15" s="34">
        <v>1</v>
      </c>
      <c r="B15" s="11">
        <v>751</v>
      </c>
      <c r="C15" s="34">
        <v>75101</v>
      </c>
      <c r="D15" s="34">
        <v>2010</v>
      </c>
      <c r="E15" s="35" t="s">
        <v>30</v>
      </c>
      <c r="F15" s="17">
        <v>2256</v>
      </c>
      <c r="G15" s="17">
        <v>0</v>
      </c>
      <c r="H15" s="18">
        <v>2400</v>
      </c>
      <c r="I15" s="17"/>
      <c r="J15" s="17"/>
      <c r="K15" s="18">
        <f t="shared" si="1"/>
        <v>2400</v>
      </c>
      <c r="L15" s="46">
        <v>2509</v>
      </c>
      <c r="M15" s="46">
        <v>2509</v>
      </c>
      <c r="N15" s="46">
        <v>2509</v>
      </c>
      <c r="O15" s="44">
        <f t="shared" si="0"/>
        <v>100</v>
      </c>
      <c r="P15" s="42">
        <f t="shared" si="2"/>
        <v>4.166666666666666</v>
      </c>
      <c r="Q15" s="21"/>
    </row>
    <row r="16" spans="1:17" ht="51" customHeight="1">
      <c r="A16" s="34">
        <v>2</v>
      </c>
      <c r="B16" s="11">
        <v>751</v>
      </c>
      <c r="C16" s="34">
        <v>75109</v>
      </c>
      <c r="D16" s="34">
        <v>2010</v>
      </c>
      <c r="E16" s="35" t="s">
        <v>29</v>
      </c>
      <c r="F16" s="17"/>
      <c r="G16" s="17"/>
      <c r="H16" s="18"/>
      <c r="I16" s="17"/>
      <c r="J16" s="17"/>
      <c r="K16" s="18"/>
      <c r="L16" s="46">
        <v>0</v>
      </c>
      <c r="M16" s="46">
        <v>23173</v>
      </c>
      <c r="N16" s="46">
        <v>23173</v>
      </c>
      <c r="O16" s="44">
        <f t="shared" si="0"/>
        <v>100</v>
      </c>
      <c r="P16" s="42"/>
      <c r="Q16" s="21"/>
    </row>
    <row r="17" spans="1:17" ht="57" customHeight="1">
      <c r="A17" s="34">
        <v>2</v>
      </c>
      <c r="B17" s="11">
        <v>751</v>
      </c>
      <c r="C17" s="34">
        <v>75113</v>
      </c>
      <c r="D17" s="34">
        <v>2010</v>
      </c>
      <c r="E17" s="35" t="s">
        <v>28</v>
      </c>
      <c r="F17" s="17"/>
      <c r="G17" s="17"/>
      <c r="H17" s="18"/>
      <c r="I17" s="17"/>
      <c r="J17" s="17"/>
      <c r="K17" s="18"/>
      <c r="L17" s="46">
        <v>0</v>
      </c>
      <c r="M17" s="46">
        <v>19092</v>
      </c>
      <c r="N17" s="46">
        <v>19092</v>
      </c>
      <c r="O17" s="44">
        <f t="shared" si="0"/>
        <v>100</v>
      </c>
      <c r="P17" s="42"/>
      <c r="Q17" s="21"/>
    </row>
    <row r="18" spans="1:17" ht="27.75" customHeight="1">
      <c r="A18" s="66" t="s">
        <v>14</v>
      </c>
      <c r="B18" s="67"/>
      <c r="C18" s="67"/>
      <c r="D18" s="68"/>
      <c r="E18" s="69"/>
      <c r="F18" s="17"/>
      <c r="G18" s="17"/>
      <c r="H18" s="18"/>
      <c r="I18" s="17"/>
      <c r="J18" s="17"/>
      <c r="K18" s="18"/>
      <c r="L18" s="47">
        <f>SUM(L15)</f>
        <v>2509</v>
      </c>
      <c r="M18" s="47">
        <f>SUM(M15:M17)</f>
        <v>44774</v>
      </c>
      <c r="N18" s="47">
        <f>SUM(N15:N17)</f>
        <v>44774</v>
      </c>
      <c r="O18" s="44">
        <f t="shared" si="0"/>
        <v>100</v>
      </c>
      <c r="P18" s="42"/>
      <c r="Q18" s="21"/>
    </row>
    <row r="19" spans="1:17" ht="41.25" customHeight="1">
      <c r="A19" s="34">
        <v>1</v>
      </c>
      <c r="B19" s="11">
        <v>754</v>
      </c>
      <c r="C19" s="34">
        <v>75414</v>
      </c>
      <c r="D19" s="34">
        <v>2010</v>
      </c>
      <c r="E19" s="35" t="s">
        <v>18</v>
      </c>
      <c r="F19" s="17">
        <v>400</v>
      </c>
      <c r="G19" s="17">
        <v>0</v>
      </c>
      <c r="H19" s="18">
        <v>400</v>
      </c>
      <c r="I19" s="17"/>
      <c r="J19" s="17"/>
      <c r="K19" s="18">
        <f t="shared" si="1"/>
        <v>400</v>
      </c>
      <c r="L19" s="46">
        <v>400</v>
      </c>
      <c r="M19" s="46">
        <v>400</v>
      </c>
      <c r="N19" s="46">
        <v>400</v>
      </c>
      <c r="O19" s="44">
        <f t="shared" si="0"/>
        <v>100</v>
      </c>
      <c r="P19" s="42">
        <f t="shared" si="2"/>
        <v>25</v>
      </c>
      <c r="Q19" s="21"/>
    </row>
    <row r="20" spans="1:17" ht="20.25" customHeight="1">
      <c r="A20" s="53" t="s">
        <v>16</v>
      </c>
      <c r="B20" s="54"/>
      <c r="C20" s="54"/>
      <c r="D20" s="55"/>
      <c r="E20" s="56"/>
      <c r="F20" s="17"/>
      <c r="G20" s="17"/>
      <c r="H20" s="18"/>
      <c r="I20" s="17"/>
      <c r="J20" s="17"/>
      <c r="K20" s="18"/>
      <c r="L20" s="47">
        <f>SUM(L19)</f>
        <v>400</v>
      </c>
      <c r="M20" s="47">
        <f>SUM(M19)</f>
        <v>400</v>
      </c>
      <c r="N20" s="47">
        <f>SUM(N19)</f>
        <v>400</v>
      </c>
      <c r="O20" s="44">
        <f t="shared" si="0"/>
        <v>100</v>
      </c>
      <c r="P20" s="42"/>
      <c r="Q20" s="21"/>
    </row>
    <row r="21" spans="1:17" ht="62.25" customHeight="1">
      <c r="A21" s="34">
        <v>1</v>
      </c>
      <c r="B21" s="11">
        <v>851</v>
      </c>
      <c r="C21" s="34">
        <v>85195</v>
      </c>
      <c r="D21" s="34">
        <v>2010</v>
      </c>
      <c r="E21" s="41" t="s">
        <v>35</v>
      </c>
      <c r="F21" s="17"/>
      <c r="G21" s="17"/>
      <c r="H21" s="18"/>
      <c r="I21" s="17"/>
      <c r="J21" s="17"/>
      <c r="K21" s="18"/>
      <c r="L21" s="46">
        <v>0</v>
      </c>
      <c r="M21" s="46">
        <v>337</v>
      </c>
      <c r="N21" s="46">
        <v>336.94</v>
      </c>
      <c r="O21" s="44">
        <f t="shared" si="0"/>
        <v>99.98219584569733</v>
      </c>
      <c r="P21" s="42"/>
      <c r="Q21" s="21"/>
    </row>
    <row r="22" spans="1:17" ht="18" customHeight="1">
      <c r="A22" s="53" t="s">
        <v>22</v>
      </c>
      <c r="B22" s="54"/>
      <c r="C22" s="54"/>
      <c r="D22" s="55"/>
      <c r="E22" s="56"/>
      <c r="F22" s="17"/>
      <c r="G22" s="17"/>
      <c r="H22" s="18"/>
      <c r="I22" s="17"/>
      <c r="J22" s="17"/>
      <c r="K22" s="18"/>
      <c r="L22" s="47">
        <v>0</v>
      </c>
      <c r="M22" s="47">
        <f>SUM(M21)</f>
        <v>337</v>
      </c>
      <c r="N22" s="47">
        <f>SUM(N21)</f>
        <v>336.94</v>
      </c>
      <c r="O22" s="44">
        <f t="shared" si="0"/>
        <v>99.98219584569733</v>
      </c>
      <c r="P22" s="42"/>
      <c r="Q22" s="21"/>
    </row>
    <row r="23" spans="1:17" ht="56.25" customHeight="1">
      <c r="A23" s="34">
        <v>1</v>
      </c>
      <c r="B23" s="11">
        <v>852</v>
      </c>
      <c r="C23" s="34">
        <v>85212</v>
      </c>
      <c r="D23" s="34">
        <v>2010</v>
      </c>
      <c r="E23" s="35" t="s">
        <v>32</v>
      </c>
      <c r="F23" s="17">
        <v>1980000</v>
      </c>
      <c r="G23" s="17">
        <v>0</v>
      </c>
      <c r="H23" s="18">
        <v>1242000</v>
      </c>
      <c r="I23" s="17"/>
      <c r="J23" s="17"/>
      <c r="K23" s="18">
        <f t="shared" si="1"/>
        <v>1242000</v>
      </c>
      <c r="L23" s="46">
        <v>1240000</v>
      </c>
      <c r="M23" s="46">
        <v>1088000</v>
      </c>
      <c r="N23" s="46">
        <v>1058223.87</v>
      </c>
      <c r="O23" s="44">
        <f t="shared" si="0"/>
        <v>97.26322334558824</v>
      </c>
      <c r="P23" s="42">
        <f t="shared" si="2"/>
        <v>0.007831177403026428</v>
      </c>
      <c r="Q23" s="21"/>
    </row>
    <row r="24" spans="1:17" ht="58.5" customHeight="1">
      <c r="A24" s="34">
        <v>2</v>
      </c>
      <c r="B24" s="11">
        <v>852</v>
      </c>
      <c r="C24" s="34">
        <v>85213</v>
      </c>
      <c r="D24" s="34">
        <v>2010</v>
      </c>
      <c r="E24" s="35" t="s">
        <v>31</v>
      </c>
      <c r="F24" s="17">
        <v>8500</v>
      </c>
      <c r="G24" s="17">
        <v>0</v>
      </c>
      <c r="H24" s="18">
        <v>10000</v>
      </c>
      <c r="I24" s="17"/>
      <c r="J24" s="17"/>
      <c r="K24" s="18">
        <f t="shared" si="1"/>
        <v>10000</v>
      </c>
      <c r="L24" s="46">
        <v>13400</v>
      </c>
      <c r="M24" s="46">
        <v>8364</v>
      </c>
      <c r="N24" s="46">
        <v>8317.01</v>
      </c>
      <c r="O24" s="44">
        <f t="shared" si="0"/>
        <v>99.43818747011</v>
      </c>
      <c r="P24" s="42">
        <f t="shared" si="2"/>
        <v>0.9943818747011</v>
      </c>
      <c r="Q24" s="21"/>
    </row>
    <row r="25" spans="1:17" ht="54.75" customHeight="1">
      <c r="A25" s="34">
        <v>3</v>
      </c>
      <c r="B25" s="11">
        <v>852</v>
      </c>
      <c r="C25" s="34">
        <v>85214</v>
      </c>
      <c r="D25" s="34">
        <v>2010</v>
      </c>
      <c r="E25" s="35" t="s">
        <v>33</v>
      </c>
      <c r="F25" s="17">
        <v>97000</v>
      </c>
      <c r="G25" s="17">
        <v>0</v>
      </c>
      <c r="H25" s="18">
        <v>116000</v>
      </c>
      <c r="I25" s="17"/>
      <c r="J25" s="17"/>
      <c r="K25" s="18">
        <f t="shared" si="1"/>
        <v>116000</v>
      </c>
      <c r="L25" s="46">
        <v>148000</v>
      </c>
      <c r="M25" s="46">
        <v>90714</v>
      </c>
      <c r="N25" s="46">
        <v>90613.94</v>
      </c>
      <c r="O25" s="44">
        <f t="shared" si="0"/>
        <v>99.88969729038517</v>
      </c>
      <c r="P25" s="42">
        <f t="shared" si="2"/>
        <v>0.08611180800895274</v>
      </c>
      <c r="Q25" s="21"/>
    </row>
    <row r="26" spans="1:17" ht="18.75" customHeight="1">
      <c r="A26" s="53" t="s">
        <v>15</v>
      </c>
      <c r="B26" s="54"/>
      <c r="C26" s="54"/>
      <c r="D26" s="55"/>
      <c r="E26" s="56"/>
      <c r="F26" s="17"/>
      <c r="G26" s="17"/>
      <c r="H26" s="18"/>
      <c r="I26" s="17"/>
      <c r="J26" s="17"/>
      <c r="K26" s="18"/>
      <c r="L26" s="47">
        <f>SUM(M14+M18+M20+M26)</f>
        <v>1313564</v>
      </c>
      <c r="M26" s="47">
        <f>SUM(M23:M25)</f>
        <v>1187078</v>
      </c>
      <c r="N26" s="47">
        <f>SUM(N23:N25)</f>
        <v>1157154.82</v>
      </c>
      <c r="O26" s="44">
        <f t="shared" si="0"/>
        <v>97.47925747086545</v>
      </c>
      <c r="P26" s="42"/>
      <c r="Q26" s="21"/>
    </row>
    <row r="27" spans="1:17" ht="15" customHeight="1">
      <c r="A27" s="62" t="s">
        <v>12</v>
      </c>
      <c r="B27" s="63"/>
      <c r="C27" s="63"/>
      <c r="D27" s="64"/>
      <c r="E27" s="65"/>
      <c r="F27" s="15" t="e">
        <f>SUM(#REF!+#REF!+#REF!+#REF!+#REF!+#REF!)</f>
        <v>#REF!</v>
      </c>
      <c r="G27" s="15" t="e">
        <f>SUM(#REF!+#REF!+#REF!+#REF!+#REF!+#REF!)</f>
        <v>#REF!</v>
      </c>
      <c r="H27" s="19" t="e">
        <f>SUM(#REF!+#REF!+#REF!+#REF!+#REF!+#REF!)</f>
        <v>#REF!</v>
      </c>
      <c r="I27" s="19" t="e">
        <f>SUM(#REF!+#REF!+#REF!+#REF!+#REF!+#REF!)</f>
        <v>#REF!</v>
      </c>
      <c r="J27" s="19" t="e">
        <f>SUM(#REF!+#REF!+#REF!+#REF!+#REF!+#REF!)</f>
        <v>#REF!</v>
      </c>
      <c r="K27" s="16" t="e">
        <f>SUM(#REF!+#REF!+#REF!)</f>
        <v>#REF!</v>
      </c>
      <c r="L27" s="48">
        <f>SUM(L14+L18+L20+L26)</f>
        <v>1397785</v>
      </c>
      <c r="M27" s="48">
        <f>SUM(M12+M14+M18+M20+M22+M26)</f>
        <v>1336705</v>
      </c>
      <c r="N27" s="48">
        <f>SUM(N12+N14+N18+N20+N22+N26)</f>
        <v>1306780.97</v>
      </c>
      <c r="O27" s="44">
        <f t="shared" si="0"/>
        <v>97.7613587141516</v>
      </c>
      <c r="P27" s="42" t="e">
        <f>SUM(O27/K27)*100</f>
        <v>#REF!</v>
      </c>
      <c r="Q27" s="21"/>
    </row>
    <row r="28" spans="1:4" ht="12.75">
      <c r="A28" s="20"/>
      <c r="B28" s="20"/>
      <c r="C28" s="20"/>
      <c r="D28" s="21"/>
    </row>
    <row r="29" spans="1:4" ht="12.75">
      <c r="A29" s="20"/>
      <c r="B29" s="20"/>
      <c r="C29" s="20"/>
      <c r="D29" s="21"/>
    </row>
    <row r="30" spans="1:9" ht="12.75">
      <c r="A30" s="60"/>
      <c r="B30" s="60"/>
      <c r="C30" s="60"/>
      <c r="D30" s="61"/>
      <c r="E30" s="61"/>
      <c r="F30" s="61"/>
      <c r="G30" s="61"/>
      <c r="H30" s="61"/>
      <c r="I30" s="61"/>
    </row>
    <row r="31" spans="1:5" ht="12.75">
      <c r="A31" s="20"/>
      <c r="B31" s="20"/>
      <c r="C31" s="20"/>
      <c r="D31" s="21"/>
      <c r="E31" s="21"/>
    </row>
    <row r="32" spans="1:5" ht="12.75">
      <c r="A32" s="20"/>
      <c r="B32" s="20"/>
      <c r="C32" s="20"/>
      <c r="D32" s="21"/>
      <c r="E32" s="21"/>
    </row>
    <row r="33" spans="1:5" ht="12.75">
      <c r="A33" s="20"/>
      <c r="B33" s="20"/>
      <c r="C33" s="20"/>
      <c r="D33" s="21"/>
      <c r="E33" s="22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3" ht="12.75">
      <c r="A36" s="20"/>
      <c r="B36" s="20"/>
      <c r="C36" s="20"/>
    </row>
    <row r="37" spans="1:3" ht="12.75">
      <c r="A37" s="20"/>
      <c r="B37" s="20"/>
      <c r="C37" s="20"/>
    </row>
    <row r="38" spans="1:3" ht="12.75">
      <c r="A38" s="20"/>
      <c r="B38" s="20"/>
      <c r="C38" s="20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20"/>
      <c r="B41" s="20"/>
      <c r="C41" s="20"/>
    </row>
    <row r="42" spans="1:3" ht="12.75">
      <c r="A42" s="20"/>
      <c r="B42" s="20"/>
      <c r="C42" s="20"/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spans="1:3" ht="12.75">
      <c r="A58" s="20"/>
      <c r="B58" s="20"/>
      <c r="C58" s="20"/>
    </row>
    <row r="59" spans="1:3" ht="12.75">
      <c r="A59" s="20"/>
      <c r="B59" s="20"/>
      <c r="C59" s="20"/>
    </row>
    <row r="60" spans="1:3" ht="12.75">
      <c r="A60" s="20"/>
      <c r="B60" s="20"/>
      <c r="C60" s="20"/>
    </row>
    <row r="61" spans="1:3" ht="12.75">
      <c r="A61" s="20"/>
      <c r="B61" s="20"/>
      <c r="C61" s="20"/>
    </row>
    <row r="62" spans="1:3" ht="12.75">
      <c r="A62" s="20"/>
      <c r="B62" s="20"/>
      <c r="C62" s="20"/>
    </row>
    <row r="63" spans="1:3" ht="12.75">
      <c r="A63" s="20"/>
      <c r="B63" s="20"/>
      <c r="C63" s="20"/>
    </row>
    <row r="64" spans="1:3" ht="12.75">
      <c r="A64" s="20"/>
      <c r="B64" s="20"/>
      <c r="C64" s="20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23"/>
      <c r="B108" s="23"/>
      <c r="C108" s="23"/>
    </row>
    <row r="109" spans="1:3" ht="12.75">
      <c r="A109" s="24"/>
      <c r="B109" s="24"/>
      <c r="C109" s="24"/>
    </row>
  </sheetData>
  <mergeCells count="14">
    <mergeCell ref="A30:I30"/>
    <mergeCell ref="A27:E27"/>
    <mergeCell ref="A14:E14"/>
    <mergeCell ref="A18:E18"/>
    <mergeCell ref="A20:E20"/>
    <mergeCell ref="A26:E26"/>
    <mergeCell ref="A22:E22"/>
    <mergeCell ref="E5:P5"/>
    <mergeCell ref="K4:P4"/>
    <mergeCell ref="A12:E12"/>
    <mergeCell ref="A1:E1"/>
    <mergeCell ref="A7:O7"/>
    <mergeCell ref="K2:P2"/>
    <mergeCell ref="E3:P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2010-04-30T10:52:13Z</cp:lastPrinted>
  <dcterms:created xsi:type="dcterms:W3CDTF">2001-09-07T12:46:35Z</dcterms:created>
  <dcterms:modified xsi:type="dcterms:W3CDTF">2010-04-30T12:07:11Z</dcterms:modified>
  <cp:category/>
  <cp:version/>
  <cp:contentType/>
  <cp:contentStatus/>
</cp:coreProperties>
</file>