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<sst xmlns="http://schemas.openxmlformats.org/spreadsheetml/2006/main" count="722" uniqueCount="140">
  <si>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</si>
  <si>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</si>
  <si>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</si>
  <si>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</si>
  <si>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</si>
  <si>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</si>
  <si>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</si>
  <si>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</si>
  <si>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</si>
  <si>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</si>
  <si>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</si>
  <si>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</si>
  <si>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</si>
  <si>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</si>
  <si>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</si>
  <si>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</si>
  <si>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</si>
  <si>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</si>
  <si>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</si>
  <si>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</si>
  <si>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</si>
  <si>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</si>
  <si>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</si>
  <si>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</si>
  <si>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</si>
  <si>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</si>
  <si>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</si>
  <si>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</si>
  <si>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</si>
  <si>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</si>
  <si>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</si>
  <si>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</si>
  <si>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</si>
  <si>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</si>
  <si>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</si>
  <si>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</si>
  <si>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</si>
  <si>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</si>
  <si>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</si>
  <si>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</si>
  <si>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</si>
  <si>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</si>
  <si>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</si>
  <si>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</si>
  <si>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</si>
  <si>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</si>
  <si>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</si>
  <si>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</si>
  <si>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</si>
  <si>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</si>
  <si>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</si>
  <si>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</si>
  <si>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</si>
  <si>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</si>
  <si>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</si>
  <si>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</si>
  <si>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</si>
  <si>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</si>
  <si>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</si>
  <si>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</si>
  <si>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</si>
  <si>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</si>
  <si>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</si>
  <si>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</si>
  <si>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</si>
  <si>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</si>
  <si>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</si>
  <si>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</si>
  <si>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</si>
  <si>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</si>
  <si>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</si>
  <si>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</si>
  <si>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</si>
  <si>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</si>
  <si>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</si>
  <si>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</si>
  <si>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</si>
  <si>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</si>
  <si>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</si>
  <si>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</si>
  <si>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</si>
  <si>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</si>
  <si>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</si>
  <si>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</si>
  <si>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</si>
  <si>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</si>
  <si>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</si>
  <si>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</si>
  <si>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</si>
  <si>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</si>
  <si>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</si>
  <si>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</si>
  <si>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</si>
  <si>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</si>
  <si>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</si>
  <si>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</si>
  <si>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</si>
  <si>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</si>
  <si>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</si>
  <si>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</si>
  <si>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</si>
  <si>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</si>
  <si>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</si>
  <si>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</si>
  <si>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</si>
  <si>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</si>
  <si>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</si>
  <si>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</si>
  <si>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</si>
  <si>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 Inne formy wychowania przedszkolnego</t>
  </si>
  <si>
    <t xml:space="preserve">wynagrodzenia i składki od nich naliczone </t>
  </si>
  <si>
    <t xml:space="preserve">dotacje na zadania bieżące </t>
  </si>
  <si>
    <t xml:space="preserve">wydatki związane z realizacją ich statutowych zadań   </t>
  </si>
  <si>
    <r>
      <t>dotacje na zadania bieżące</t>
    </r>
    <r>
      <rPr>
        <i/>
        <sz val="9"/>
        <rFont val="Times New Roman"/>
        <family val="1"/>
      </rPr>
      <t xml:space="preserve"> </t>
    </r>
  </si>
  <si>
    <t>(w zł)</t>
  </si>
  <si>
    <t xml:space="preserve">Świadczenia rodzinne, świadczenia z funduszu alimentacyjnego oraz składki na ubezpieczenia emerytalne i rentowe z ubezpieczenia społecznego                                </t>
  </si>
  <si>
    <t xml:space="preserve">inwestycje i zakupy inwestycyjne,w tym na programy finansowane z udziałem środków,o których mowa w art..5 ust.1 pkt 2i3,w części związanej z realizacją zadań jednostki samorządu terytorialnego  </t>
  </si>
  <si>
    <t xml:space="preserve">inwestycje i zakupy inwestycyjne,w tym na programy finansowane z udziałem środków,o których mowa w art..5 ust.1 pkt 2i3,w części związanej z realizacją zadań jednostki samorządu terytorialnego </t>
  </si>
  <si>
    <t>Zespoły obsługi ekonomiczno-administracyjnej szkół</t>
  </si>
  <si>
    <t>Obiekty sportowe</t>
  </si>
  <si>
    <t>Dokonać zmian w planie wydatków gminy na rok 2012 stanowiącym tabelę nr 2 do Uchwały Budżetowej na rok 2012 Gminy Michałowice Nr XII/119/2012 z dnia 21 grudnia  2011 r. w sposób następujący:</t>
  </si>
  <si>
    <t xml:space="preserve">700 Gospodarka mieszkaniowa  </t>
  </si>
  <si>
    <t>Ośrodki pomocy społecznej</t>
  </si>
  <si>
    <t>75023</t>
  </si>
  <si>
    <t>Urzędy gmin</t>
  </si>
  <si>
    <t>853 Pozostałe zadania w zakresie polityki społecznej</t>
  </si>
  <si>
    <t xml:space="preserve">dotacje na zadania bieżące  </t>
  </si>
  <si>
    <t>Drogi publiczne powiatowe</t>
  </si>
  <si>
    <t>750 Administracja samorządowa</t>
  </si>
  <si>
    <t>Żłobki</t>
  </si>
  <si>
    <t xml:space="preserve">926  Kultura fizyczna  </t>
  </si>
  <si>
    <t>Gospodarka odpadami</t>
  </si>
  <si>
    <t>do Uchwały Nr  XVII/166/2012</t>
  </si>
  <si>
    <t>z dnia  4 lipca 2012 r.</t>
  </si>
  <si>
    <r>
      <t xml:space="preserve">wydatki związane z realizacją ich statutowych zadań   </t>
    </r>
    <r>
      <rPr>
        <i/>
        <sz val="9"/>
        <rFont val="Times New Roman"/>
        <family val="1"/>
      </rPr>
      <t xml:space="preserve">         </t>
    </r>
  </si>
  <si>
    <t xml:space="preserve">wydatki związane z realizacją ich statutowych zadań </t>
  </si>
  <si>
    <r>
      <t xml:space="preserve">wydatki związane z realizacją ich statutowych zadań </t>
    </r>
    <r>
      <rPr>
        <i/>
        <sz val="9"/>
        <rFont val="Times New Roman"/>
        <family val="1"/>
      </rPr>
      <t xml:space="preserve"> </t>
    </r>
  </si>
  <si>
    <t>Komendy wojewódzkie państwowej straży pożarnej</t>
  </si>
  <si>
    <t>754 Bezpieczeństwo publiczne i ochrona przeciwpożarowa</t>
  </si>
  <si>
    <t xml:space="preserve">Plan po zmianach  90 957 905,23 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</si>
</sst>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9"/>
      <name val="Arial CE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justify" wrapText="1"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3" fontId="6" fillId="0" borderId="0" xfId="0" applyNumberFormat="1" applyFont="1" applyAlignment="1">
      <alignment/>
    </xf>
    <xf numFmtId="0" fontId="0" fillId="2" borderId="0" xfId="0" applyFill="1" applyAlignment="1">
      <alignment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" fontId="0" fillId="0" borderId="0" xfId="0" applyNumberFormat="1" applyAlignment="1">
      <alignment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N102" sqref="N102"/>
    </sheetView>
  </sheetViews>
  <sheetFormatPr defaultColWidth="9.00390625" defaultRowHeight="12.75"/>
  <cols>
    <col min="1" max="1" width="5.625" style="0" customWidth="1"/>
    <col min="2" max="2" width="6.00390625" style="0" customWidth="1"/>
    <col min="3" max="3" width="25.625" style="0" customWidth="1"/>
    <col min="4" max="4" width="10.625" style="0" customWidth="1"/>
    <col min="5" max="5" width="9.875" style="0" customWidth="1"/>
    <col min="7" max="7" width="10.75390625" style="0" customWidth="1"/>
    <col min="8" max="9" width="10.003906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132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133</v>
      </c>
      <c r="H5" s="6"/>
      <c r="I5" s="6"/>
    </row>
    <row r="6" spans="1:9" ht="31.5" customHeight="1">
      <c r="A6" s="90" t="s">
        <v>120</v>
      </c>
      <c r="B6" s="91"/>
      <c r="C6" s="91"/>
      <c r="D6" s="91"/>
      <c r="E6" s="91"/>
      <c r="F6" s="91"/>
      <c r="G6" s="91"/>
      <c r="H6" s="91"/>
      <c r="I6" s="91"/>
    </row>
    <row r="7" spans="1:9" ht="12.75">
      <c r="A7" s="8"/>
      <c r="B7" s="8"/>
      <c r="C7" s="8"/>
      <c r="D7" s="9"/>
      <c r="E7" s="9"/>
      <c r="F7" s="9"/>
      <c r="G7" s="9"/>
      <c r="H7" s="55" t="s">
        <v>114</v>
      </c>
      <c r="I7" s="9"/>
    </row>
    <row r="8" spans="1:9" ht="12.75">
      <c r="A8" s="92" t="s">
        <v>6</v>
      </c>
      <c r="B8" s="92" t="s">
        <v>102</v>
      </c>
      <c r="C8" s="94" t="s">
        <v>5</v>
      </c>
      <c r="D8" s="96" t="s">
        <v>107</v>
      </c>
      <c r="E8" s="98" t="s">
        <v>8</v>
      </c>
      <c r="F8" s="99"/>
      <c r="G8" s="96" t="s">
        <v>108</v>
      </c>
      <c r="H8" s="79" t="s">
        <v>8</v>
      </c>
      <c r="I8" s="82"/>
    </row>
    <row r="9" spans="1:9" ht="12.75">
      <c r="A9" s="93"/>
      <c r="B9" s="93"/>
      <c r="C9" s="95"/>
      <c r="D9" s="97"/>
      <c r="E9" s="14" t="s">
        <v>9</v>
      </c>
      <c r="F9" s="14" t="s">
        <v>93</v>
      </c>
      <c r="G9" s="100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24">
      <c r="A11" s="18" t="s">
        <v>0</v>
      </c>
      <c r="B11" s="19" t="s">
        <v>1</v>
      </c>
      <c r="C11" s="20" t="s">
        <v>80</v>
      </c>
      <c r="D11" s="67">
        <f>SUM(E11+F11)</f>
        <v>0</v>
      </c>
      <c r="E11" s="67">
        <f>SUM(E12)</f>
        <v>0</v>
      </c>
      <c r="F11" s="67">
        <f>SUM(F12)</f>
        <v>0</v>
      </c>
      <c r="G11" s="67">
        <f>SUM(H11+I11)</f>
        <v>1315122</v>
      </c>
      <c r="H11" s="67">
        <f>SUM(H12)</f>
        <v>0</v>
      </c>
      <c r="I11" s="67">
        <f>SUM(I12)</f>
        <v>1315122</v>
      </c>
    </row>
    <row r="12" spans="1:9" ht="84">
      <c r="A12" s="18"/>
      <c r="B12" s="19"/>
      <c r="C12" s="46" t="s">
        <v>116</v>
      </c>
      <c r="D12" s="68">
        <f>SUM(E12+F12)</f>
        <v>0</v>
      </c>
      <c r="E12" s="68">
        <v>0</v>
      </c>
      <c r="F12" s="69">
        <v>0</v>
      </c>
      <c r="G12" s="68">
        <f>SUM(H12+I12)</f>
        <v>1315122</v>
      </c>
      <c r="H12" s="68">
        <v>0</v>
      </c>
      <c r="I12" s="69">
        <v>1315122</v>
      </c>
    </row>
    <row r="13" spans="1:9" ht="15" customHeight="1">
      <c r="A13" s="22" t="s">
        <v>10</v>
      </c>
      <c r="B13" s="23"/>
      <c r="C13" s="24"/>
      <c r="D13" s="67">
        <f aca="true" t="shared" si="0" ref="D13:I13">SUM(D11)</f>
        <v>0</v>
      </c>
      <c r="E13" s="67">
        <f t="shared" si="0"/>
        <v>0</v>
      </c>
      <c r="F13" s="67">
        <f t="shared" si="0"/>
        <v>0</v>
      </c>
      <c r="G13" s="67">
        <f t="shared" si="0"/>
        <v>1315122</v>
      </c>
      <c r="H13" s="67">
        <f t="shared" si="0"/>
        <v>0</v>
      </c>
      <c r="I13" s="67">
        <f t="shared" si="0"/>
        <v>1315122</v>
      </c>
    </row>
    <row r="14" spans="1:9" ht="15" customHeight="1">
      <c r="A14" s="16">
        <v>600</v>
      </c>
      <c r="B14" s="23">
        <v>60004</v>
      </c>
      <c r="C14" s="24" t="s">
        <v>28</v>
      </c>
      <c r="D14" s="68">
        <f>SUM(E14+F14)</f>
        <v>145000</v>
      </c>
      <c r="E14" s="68">
        <f>SUM(E15)</f>
        <v>145000</v>
      </c>
      <c r="F14" s="68">
        <f>SUM(F15)</f>
        <v>0</v>
      </c>
      <c r="G14" s="68">
        <f>SUM(H14+I14)</f>
        <v>145000</v>
      </c>
      <c r="H14" s="69">
        <f>SUM(H15)</f>
        <v>145000</v>
      </c>
      <c r="I14" s="68">
        <f>SUM(I15)</f>
        <v>0</v>
      </c>
    </row>
    <row r="15" spans="1:9" ht="24">
      <c r="A15" s="24"/>
      <c r="B15" s="24"/>
      <c r="C15" s="46" t="s">
        <v>81</v>
      </c>
      <c r="D15" s="68">
        <f aca="true" t="shared" si="1" ref="D15:I15">SUM(D16)</f>
        <v>145000</v>
      </c>
      <c r="E15" s="69">
        <f t="shared" si="1"/>
        <v>145000</v>
      </c>
      <c r="F15" s="68">
        <f t="shared" si="1"/>
        <v>0</v>
      </c>
      <c r="G15" s="68">
        <f>SUM(H15)</f>
        <v>145000</v>
      </c>
      <c r="H15" s="69">
        <f>SUM(H16+H17)</f>
        <v>145000</v>
      </c>
      <c r="I15" s="68">
        <f t="shared" si="1"/>
        <v>0</v>
      </c>
    </row>
    <row r="16" spans="1:9" ht="12.75">
      <c r="A16" s="24"/>
      <c r="B16" s="24"/>
      <c r="C16" s="46" t="s">
        <v>111</v>
      </c>
      <c r="D16" s="68">
        <f>SUM(E16+F16)</f>
        <v>145000</v>
      </c>
      <c r="E16" s="69">
        <v>145000</v>
      </c>
      <c r="F16" s="68">
        <v>0</v>
      </c>
      <c r="G16" s="68">
        <f aca="true" t="shared" si="2" ref="G16:G23">SUM(H16+I16)</f>
        <v>0</v>
      </c>
      <c r="H16" s="69">
        <v>0</v>
      </c>
      <c r="I16" s="68">
        <f>SUM(J16+K16)</f>
        <v>0</v>
      </c>
    </row>
    <row r="17" spans="1:9" ht="24">
      <c r="A17" s="24"/>
      <c r="B17" s="24"/>
      <c r="C17" s="46" t="s">
        <v>112</v>
      </c>
      <c r="D17" s="68">
        <v>0</v>
      </c>
      <c r="E17" s="69">
        <v>0</v>
      </c>
      <c r="F17" s="68">
        <v>0</v>
      </c>
      <c r="G17" s="68">
        <f t="shared" si="2"/>
        <v>145000</v>
      </c>
      <c r="H17" s="69">
        <v>145000</v>
      </c>
      <c r="I17" s="68">
        <v>0</v>
      </c>
    </row>
    <row r="18" spans="1:9" ht="12.75">
      <c r="A18" s="24"/>
      <c r="B18" s="24">
        <v>60014</v>
      </c>
      <c r="C18" s="70" t="s">
        <v>127</v>
      </c>
      <c r="D18" s="68">
        <v>0</v>
      </c>
      <c r="E18" s="69">
        <v>0</v>
      </c>
      <c r="F18" s="68">
        <v>0</v>
      </c>
      <c r="G18" s="68">
        <f>SUM(H18:I18)</f>
        <v>285805</v>
      </c>
      <c r="H18" s="69">
        <v>0</v>
      </c>
      <c r="I18" s="68">
        <f>SUM(I19)</f>
        <v>285805</v>
      </c>
    </row>
    <row r="19" spans="1:9" ht="84">
      <c r="A19" s="24"/>
      <c r="B19" s="24"/>
      <c r="C19" s="61" t="s">
        <v>117</v>
      </c>
      <c r="D19" s="68">
        <v>0</v>
      </c>
      <c r="E19" s="69">
        <v>0</v>
      </c>
      <c r="F19" s="68">
        <v>0</v>
      </c>
      <c r="G19" s="68">
        <f>SUM(I19)</f>
        <v>285805</v>
      </c>
      <c r="H19" s="69">
        <v>0</v>
      </c>
      <c r="I19" s="69">
        <v>285805</v>
      </c>
    </row>
    <row r="20" spans="1:9" ht="21" customHeight="1">
      <c r="A20" s="24"/>
      <c r="B20" s="24">
        <v>60016</v>
      </c>
      <c r="C20" s="70" t="s">
        <v>29</v>
      </c>
      <c r="D20" s="68">
        <f>SUM(E20+F20)</f>
        <v>168000</v>
      </c>
      <c r="E20" s="69">
        <f>SUM(E21+E23)</f>
        <v>0</v>
      </c>
      <c r="F20" s="69">
        <f>SUM(F21+F23)</f>
        <v>168000</v>
      </c>
      <c r="G20" s="68">
        <f t="shared" si="2"/>
        <v>2074721.55</v>
      </c>
      <c r="H20" s="69">
        <f>SUM(H21)</f>
        <v>300000</v>
      </c>
      <c r="I20" s="69">
        <f>SUM(I23)</f>
        <v>1774721.55</v>
      </c>
    </row>
    <row r="21" spans="1:9" ht="24.75" customHeight="1">
      <c r="A21" s="24"/>
      <c r="B21" s="24"/>
      <c r="C21" s="61" t="s">
        <v>81</v>
      </c>
      <c r="D21" s="68">
        <f>SUM(E21+F21)</f>
        <v>0</v>
      </c>
      <c r="E21" s="69">
        <f>SUM(E22)</f>
        <v>0</v>
      </c>
      <c r="F21" s="68">
        <v>0</v>
      </c>
      <c r="G21" s="68">
        <f t="shared" si="2"/>
        <v>300000</v>
      </c>
      <c r="H21" s="69">
        <f>SUM(H22)</f>
        <v>300000</v>
      </c>
      <c r="I21" s="69">
        <v>0</v>
      </c>
    </row>
    <row r="22" spans="1:9" ht="24" customHeight="1">
      <c r="A22" s="24"/>
      <c r="B22" s="24"/>
      <c r="C22" s="61" t="s">
        <v>134</v>
      </c>
      <c r="D22" s="68">
        <f>SUM(E22+F22)</f>
        <v>0</v>
      </c>
      <c r="E22" s="69">
        <v>0</v>
      </c>
      <c r="F22" s="68">
        <v>0</v>
      </c>
      <c r="G22" s="68">
        <f t="shared" si="2"/>
        <v>300000</v>
      </c>
      <c r="H22" s="69">
        <v>300000</v>
      </c>
      <c r="I22" s="69">
        <v>0</v>
      </c>
    </row>
    <row r="23" spans="1:9" ht="86.25" customHeight="1">
      <c r="A23" s="24"/>
      <c r="B23" s="24"/>
      <c r="C23" s="61" t="s">
        <v>117</v>
      </c>
      <c r="D23" s="68">
        <f>SUM(E23+F23)</f>
        <v>168000</v>
      </c>
      <c r="E23" s="69">
        <v>0</v>
      </c>
      <c r="F23" s="68">
        <v>168000</v>
      </c>
      <c r="G23" s="68">
        <f t="shared" si="2"/>
        <v>1774721.55</v>
      </c>
      <c r="H23" s="69"/>
      <c r="I23" s="69">
        <v>1774721.55</v>
      </c>
    </row>
    <row r="24" spans="1:9" ht="12.75">
      <c r="A24" s="24"/>
      <c r="B24" s="24">
        <v>60095</v>
      </c>
      <c r="C24" s="70" t="s">
        <v>30</v>
      </c>
      <c r="D24" s="68">
        <f>SUM(E24:F24)</f>
        <v>0</v>
      </c>
      <c r="E24" s="69">
        <v>0</v>
      </c>
      <c r="F24" s="68">
        <f>SUM(F25)</f>
        <v>0</v>
      </c>
      <c r="G24" s="68">
        <f>SUM(I24:J24)</f>
        <v>1240000</v>
      </c>
      <c r="H24" s="69">
        <v>0</v>
      </c>
      <c r="I24" s="68">
        <f>SUM(I25)</f>
        <v>1240000</v>
      </c>
    </row>
    <row r="25" spans="1:9" ht="84">
      <c r="A25" s="24"/>
      <c r="B25" s="24"/>
      <c r="C25" s="46" t="s">
        <v>116</v>
      </c>
      <c r="D25" s="68">
        <f>SUM(F25)</f>
        <v>0</v>
      </c>
      <c r="E25" s="69">
        <v>0</v>
      </c>
      <c r="F25" s="69">
        <v>0</v>
      </c>
      <c r="G25" s="68">
        <f>SUM(I25)</f>
        <v>1240000</v>
      </c>
      <c r="H25" s="69">
        <v>0</v>
      </c>
      <c r="I25" s="69">
        <v>1240000</v>
      </c>
    </row>
    <row r="26" spans="1:13" ht="15" customHeight="1">
      <c r="A26" s="83" t="s">
        <v>11</v>
      </c>
      <c r="B26" s="84"/>
      <c r="C26" s="85"/>
      <c r="D26" s="68">
        <f>SUM(E26+F26)</f>
        <v>313000</v>
      </c>
      <c r="E26" s="68">
        <f>SUM(E14+E18+E20+E24)</f>
        <v>145000</v>
      </c>
      <c r="F26" s="68">
        <f>SUM(F14+F18+F20+F24)</f>
        <v>168000</v>
      </c>
      <c r="G26" s="68">
        <f aca="true" t="shared" si="3" ref="G26:G38">SUM(H26+I26)</f>
        <v>3745526.55</v>
      </c>
      <c r="H26" s="68">
        <f>SUM(H24+H20+H14)</f>
        <v>445000</v>
      </c>
      <c r="I26" s="68">
        <f>SUM(I14+I18+I20+I24)</f>
        <v>3300526.55</v>
      </c>
      <c r="M26" s="65"/>
    </row>
    <row r="27" spans="1:13" ht="24">
      <c r="A27" s="24">
        <v>700</v>
      </c>
      <c r="B27" s="24">
        <v>70004</v>
      </c>
      <c r="C27" s="62" t="s">
        <v>31</v>
      </c>
      <c r="D27" s="67">
        <f>SUM(E27+F27)</f>
        <v>0</v>
      </c>
      <c r="E27" s="67">
        <f>SUM(E28)</f>
        <v>0</v>
      </c>
      <c r="F27" s="67">
        <f>SUM(F28)</f>
        <v>0</v>
      </c>
      <c r="G27" s="67">
        <f>SUM(H27+I27)</f>
        <v>80000</v>
      </c>
      <c r="H27" s="67">
        <f>SUM(H28)</f>
        <v>40000</v>
      </c>
      <c r="I27" s="67">
        <f>SUM(I28+I30)</f>
        <v>40000</v>
      </c>
      <c r="M27" s="65"/>
    </row>
    <row r="28" spans="1:13" ht="24">
      <c r="A28" s="24"/>
      <c r="B28" s="24"/>
      <c r="C28" s="46" t="s">
        <v>81</v>
      </c>
      <c r="D28" s="67">
        <f>SUM(D29)</f>
        <v>0</v>
      </c>
      <c r="E28" s="66">
        <f>SUM(E29)</f>
        <v>0</v>
      </c>
      <c r="F28" s="67">
        <f>SUM(F29)</f>
        <v>0</v>
      </c>
      <c r="G28" s="67">
        <f>SUM(H28+I28)</f>
        <v>40000</v>
      </c>
      <c r="H28" s="66">
        <f>SUM(H29)</f>
        <v>40000</v>
      </c>
      <c r="I28" s="66">
        <v>0</v>
      </c>
      <c r="M28" s="65"/>
    </row>
    <row r="29" spans="1:13" ht="24">
      <c r="A29" s="24"/>
      <c r="B29" s="24"/>
      <c r="C29" s="46" t="s">
        <v>135</v>
      </c>
      <c r="D29" s="68">
        <f>SUM(E29+F29)</f>
        <v>0</v>
      </c>
      <c r="E29" s="69">
        <v>0</v>
      </c>
      <c r="F29" s="68">
        <v>0</v>
      </c>
      <c r="G29" s="68">
        <f>SUM(H29+I29)</f>
        <v>40000</v>
      </c>
      <c r="H29" s="69">
        <v>40000</v>
      </c>
      <c r="I29" s="69">
        <v>0</v>
      </c>
      <c r="M29" s="65"/>
    </row>
    <row r="30" spans="1:13" ht="84">
      <c r="A30" s="24"/>
      <c r="B30" s="60"/>
      <c r="C30" s="46" t="s">
        <v>116</v>
      </c>
      <c r="D30" s="68">
        <f>SUM(F30)</f>
        <v>0</v>
      </c>
      <c r="E30" s="69">
        <v>0</v>
      </c>
      <c r="F30" s="69">
        <v>0</v>
      </c>
      <c r="G30" s="68">
        <f>SUM(I30)</f>
        <v>40000</v>
      </c>
      <c r="H30" s="69">
        <v>0</v>
      </c>
      <c r="I30" s="69">
        <v>40000</v>
      </c>
      <c r="M30" s="65"/>
    </row>
    <row r="31" spans="1:13" ht="24.75" customHeight="1">
      <c r="A31" s="58"/>
      <c r="B31" s="60">
        <v>70005</v>
      </c>
      <c r="C31" s="71" t="s">
        <v>69</v>
      </c>
      <c r="D31" s="67">
        <v>0</v>
      </c>
      <c r="E31" s="67">
        <v>0</v>
      </c>
      <c r="F31" s="67">
        <v>0</v>
      </c>
      <c r="G31" s="67">
        <f t="shared" si="3"/>
        <v>200000</v>
      </c>
      <c r="H31" s="66">
        <f>SUM(H32)</f>
        <v>0</v>
      </c>
      <c r="I31" s="67">
        <f>SUM(I32)</f>
        <v>200000</v>
      </c>
      <c r="M31" s="65"/>
    </row>
    <row r="32" spans="1:13" ht="83.25" customHeight="1">
      <c r="A32" s="24"/>
      <c r="B32" s="24"/>
      <c r="C32" s="62" t="s">
        <v>117</v>
      </c>
      <c r="D32" s="68">
        <v>0</v>
      </c>
      <c r="E32" s="68">
        <v>0</v>
      </c>
      <c r="F32" s="68">
        <v>0</v>
      </c>
      <c r="G32" s="68">
        <f t="shared" si="3"/>
        <v>200000</v>
      </c>
      <c r="H32" s="69">
        <v>0</v>
      </c>
      <c r="I32" s="69">
        <v>200000</v>
      </c>
      <c r="M32" s="65"/>
    </row>
    <row r="33" spans="1:13" ht="15" customHeight="1">
      <c r="A33" s="86" t="s">
        <v>121</v>
      </c>
      <c r="B33" s="87"/>
      <c r="C33" s="88"/>
      <c r="D33" s="67">
        <f>SUM(D27+D31)</f>
        <v>0</v>
      </c>
      <c r="E33" s="67">
        <f>SUM(E31+E27)</f>
        <v>0</v>
      </c>
      <c r="F33" s="67">
        <f>SUM(F31+F27)</f>
        <v>0</v>
      </c>
      <c r="G33" s="67">
        <f t="shared" si="3"/>
        <v>280000</v>
      </c>
      <c r="H33" s="66">
        <f>SUM(H31+H27)</f>
        <v>40000</v>
      </c>
      <c r="I33" s="66">
        <f>SUM(I31+I27)</f>
        <v>240000</v>
      </c>
      <c r="M33" s="65"/>
    </row>
    <row r="34" spans="1:13" ht="18" customHeight="1">
      <c r="A34" s="39">
        <v>750</v>
      </c>
      <c r="B34" s="19" t="s">
        <v>123</v>
      </c>
      <c r="C34" s="20" t="s">
        <v>124</v>
      </c>
      <c r="D34" s="67">
        <f>SUM(E34+F34)</f>
        <v>205000</v>
      </c>
      <c r="E34" s="67">
        <f>SUM(E35)</f>
        <v>0</v>
      </c>
      <c r="F34" s="67">
        <f>SUM(F37)</f>
        <v>205000</v>
      </c>
      <c r="G34" s="67">
        <f>SUM(H34+I34)</f>
        <v>590000</v>
      </c>
      <c r="H34" s="66">
        <f>SUM(H35)</f>
        <v>565000</v>
      </c>
      <c r="I34" s="66">
        <f>SUM(I37)</f>
        <v>25000</v>
      </c>
      <c r="M34" s="65"/>
    </row>
    <row r="35" spans="1:13" ht="23.25" customHeight="1">
      <c r="A35" s="24"/>
      <c r="B35" s="19"/>
      <c r="C35" s="46" t="s">
        <v>81</v>
      </c>
      <c r="D35" s="67">
        <f>SUM(D36)</f>
        <v>0</v>
      </c>
      <c r="E35" s="66">
        <f>SUM(E36)</f>
        <v>0</v>
      </c>
      <c r="F35" s="67">
        <f>SUM(F36)</f>
        <v>0</v>
      </c>
      <c r="G35" s="67">
        <f t="shared" si="3"/>
        <v>565000</v>
      </c>
      <c r="H35" s="66">
        <f>SUM(H36)</f>
        <v>565000</v>
      </c>
      <c r="I35" s="66">
        <v>0</v>
      </c>
      <c r="M35" s="65"/>
    </row>
    <row r="36" spans="1:13" ht="24.75" customHeight="1">
      <c r="A36" s="24"/>
      <c r="B36" s="19"/>
      <c r="C36" s="46" t="s">
        <v>136</v>
      </c>
      <c r="D36" s="68">
        <f>SUM(E36+F36)</f>
        <v>0</v>
      </c>
      <c r="E36" s="69">
        <v>0</v>
      </c>
      <c r="F36" s="68">
        <v>0</v>
      </c>
      <c r="G36" s="68">
        <f t="shared" si="3"/>
        <v>565000</v>
      </c>
      <c r="H36" s="69">
        <f>250000+2500+135000+42500+135000</f>
        <v>565000</v>
      </c>
      <c r="I36" s="69">
        <v>0</v>
      </c>
      <c r="M36" s="65"/>
    </row>
    <row r="37" spans="1:13" ht="82.5" customHeight="1">
      <c r="A37" s="24"/>
      <c r="B37" s="19"/>
      <c r="C37" s="62" t="s">
        <v>117</v>
      </c>
      <c r="D37" s="68">
        <f>SUM(E37+F37)</f>
        <v>205000</v>
      </c>
      <c r="E37" s="69">
        <v>0</v>
      </c>
      <c r="F37" s="69">
        <f>135000+70000</f>
        <v>205000</v>
      </c>
      <c r="G37" s="68">
        <f>SUM(H37:I37)</f>
        <v>25000</v>
      </c>
      <c r="H37" s="69">
        <v>0</v>
      </c>
      <c r="I37" s="69">
        <v>25000</v>
      </c>
      <c r="M37" s="65"/>
    </row>
    <row r="38" spans="1:13" ht="15" customHeight="1">
      <c r="A38" s="83" t="s">
        <v>128</v>
      </c>
      <c r="B38" s="84"/>
      <c r="C38" s="85"/>
      <c r="D38" s="67">
        <f>SUM(E38:F38)</f>
        <v>205000</v>
      </c>
      <c r="E38" s="67">
        <f>SUM(E34)</f>
        <v>0</v>
      </c>
      <c r="F38" s="67">
        <f>SUM(F34)</f>
        <v>205000</v>
      </c>
      <c r="G38" s="67">
        <f t="shared" si="3"/>
        <v>590000</v>
      </c>
      <c r="H38" s="66">
        <f>SUM(H34)</f>
        <v>565000</v>
      </c>
      <c r="I38" s="66">
        <f>SUM(I34)</f>
        <v>25000</v>
      </c>
      <c r="M38" s="65"/>
    </row>
    <row r="39" spans="1:13" ht="15" customHeight="1">
      <c r="A39" s="24">
        <v>754</v>
      </c>
      <c r="B39" s="24">
        <v>75412</v>
      </c>
      <c r="C39" s="24" t="s">
        <v>40</v>
      </c>
      <c r="D39" s="67">
        <v>0</v>
      </c>
      <c r="E39" s="66">
        <v>0</v>
      </c>
      <c r="F39" s="66">
        <v>0</v>
      </c>
      <c r="G39" s="67">
        <f>SUM(H39+I39)</f>
        <v>25000</v>
      </c>
      <c r="H39" s="66">
        <f>SUM(H40)</f>
        <v>0</v>
      </c>
      <c r="I39" s="66">
        <f>SUM(I40)</f>
        <v>25000</v>
      </c>
      <c r="M39" s="65"/>
    </row>
    <row r="40" spans="1:13" ht="84" customHeight="1">
      <c r="A40" s="24"/>
      <c r="B40" s="24"/>
      <c r="C40" s="62" t="s">
        <v>117</v>
      </c>
      <c r="D40" s="68">
        <v>0</v>
      </c>
      <c r="E40" s="69">
        <v>0</v>
      </c>
      <c r="F40" s="69">
        <v>0</v>
      </c>
      <c r="G40" s="68">
        <f>SUM(H40+I40)</f>
        <v>25000</v>
      </c>
      <c r="H40" s="69">
        <v>0</v>
      </c>
      <c r="I40" s="69">
        <v>25000</v>
      </c>
      <c r="M40" s="65"/>
    </row>
    <row r="41" spans="1:13" ht="24">
      <c r="A41" s="24"/>
      <c r="B41" s="24">
        <v>75410</v>
      </c>
      <c r="C41" s="29" t="s">
        <v>137</v>
      </c>
      <c r="D41" s="67">
        <v>0</v>
      </c>
      <c r="E41" s="66">
        <v>0</v>
      </c>
      <c r="F41" s="66">
        <v>0</v>
      </c>
      <c r="G41" s="67">
        <f>SUM(H41+I41)</f>
        <v>45000</v>
      </c>
      <c r="H41" s="66">
        <f>SUM(H42)</f>
        <v>0</v>
      </c>
      <c r="I41" s="66">
        <f>SUM(I42)</f>
        <v>45000</v>
      </c>
      <c r="M41" s="65"/>
    </row>
    <row r="42" spans="1:13" ht="84">
      <c r="A42" s="24"/>
      <c r="B42" s="24"/>
      <c r="C42" s="62" t="s">
        <v>117</v>
      </c>
      <c r="D42" s="68">
        <v>0</v>
      </c>
      <c r="E42" s="69">
        <v>0</v>
      </c>
      <c r="F42" s="69">
        <v>0</v>
      </c>
      <c r="G42" s="68">
        <f>SUM(H42+I42)</f>
        <v>45000</v>
      </c>
      <c r="H42" s="69">
        <v>0</v>
      </c>
      <c r="I42" s="69">
        <v>45000</v>
      </c>
      <c r="M42" s="65"/>
    </row>
    <row r="43" spans="1:13" ht="23.25" customHeight="1">
      <c r="A43" s="86" t="s">
        <v>138</v>
      </c>
      <c r="B43" s="87"/>
      <c r="C43" s="88"/>
      <c r="D43" s="67">
        <v>0</v>
      </c>
      <c r="E43" s="66">
        <v>0</v>
      </c>
      <c r="F43" s="66">
        <v>0</v>
      </c>
      <c r="G43" s="67">
        <f>SUM(H43+I43)</f>
        <v>70000</v>
      </c>
      <c r="H43" s="66">
        <f>SUM(H39+H41)</f>
        <v>0</v>
      </c>
      <c r="I43" s="66">
        <f>SUM(I39+I41)</f>
        <v>70000</v>
      </c>
      <c r="M43" s="65"/>
    </row>
    <row r="44" spans="1:9" ht="15.75" customHeight="1">
      <c r="A44" s="12">
        <v>801</v>
      </c>
      <c r="B44" s="33">
        <v>80101</v>
      </c>
      <c r="C44" s="29" t="s">
        <v>45</v>
      </c>
      <c r="D44" s="67">
        <f aca="true" t="shared" si="4" ref="D44:F45">SUM(D45)</f>
        <v>0</v>
      </c>
      <c r="E44" s="66">
        <f t="shared" si="4"/>
        <v>0</v>
      </c>
      <c r="F44" s="67">
        <f t="shared" si="4"/>
        <v>0</v>
      </c>
      <c r="G44" s="67">
        <f>SUM(H44:I44)</f>
        <v>378000</v>
      </c>
      <c r="H44" s="67">
        <f>SUM(H45+H48)</f>
        <v>210000</v>
      </c>
      <c r="I44" s="67">
        <f>SUM(I45+I48)</f>
        <v>168000</v>
      </c>
    </row>
    <row r="45" spans="1:9" ht="24">
      <c r="A45" s="12"/>
      <c r="B45" s="33"/>
      <c r="C45" s="46" t="s">
        <v>81</v>
      </c>
      <c r="D45" s="67">
        <f t="shared" si="4"/>
        <v>0</v>
      </c>
      <c r="E45" s="66">
        <f t="shared" si="4"/>
        <v>0</v>
      </c>
      <c r="F45" s="67">
        <f t="shared" si="4"/>
        <v>0</v>
      </c>
      <c r="G45" s="67">
        <f>SUM(H45)</f>
        <v>210000</v>
      </c>
      <c r="H45" s="66">
        <f>SUM(H46:H47)</f>
        <v>210000</v>
      </c>
      <c r="I45" s="67">
        <f>SUM(I46)</f>
        <v>0</v>
      </c>
    </row>
    <row r="46" spans="1:9" ht="25.5" customHeight="1">
      <c r="A46" s="12"/>
      <c r="B46" s="33"/>
      <c r="C46" s="46" t="s">
        <v>82</v>
      </c>
      <c r="D46" s="67">
        <f>SUM(E46+F46)</f>
        <v>0</v>
      </c>
      <c r="E46" s="66">
        <v>0</v>
      </c>
      <c r="F46" s="67">
        <f>SUM(F47:F47)</f>
        <v>0</v>
      </c>
      <c r="G46" s="67">
        <f>SUM(H46+I46)</f>
        <v>15000</v>
      </c>
      <c r="H46" s="66">
        <v>15000</v>
      </c>
      <c r="I46" s="67">
        <f>SUM(J46+K46)</f>
        <v>0</v>
      </c>
    </row>
    <row r="47" spans="1:9" ht="27.75" customHeight="1">
      <c r="A47" s="12"/>
      <c r="B47" s="33"/>
      <c r="C47" s="46" t="s">
        <v>112</v>
      </c>
      <c r="D47" s="67">
        <v>0</v>
      </c>
      <c r="E47" s="67">
        <v>0</v>
      </c>
      <c r="F47" s="67">
        <v>0</v>
      </c>
      <c r="G47" s="67">
        <f>SUM(H47+I47)</f>
        <v>195000</v>
      </c>
      <c r="H47" s="66">
        <f>50000+80000+65000</f>
        <v>195000</v>
      </c>
      <c r="I47" s="66">
        <v>0</v>
      </c>
    </row>
    <row r="48" spans="1:9" ht="86.25" customHeight="1">
      <c r="A48" s="12"/>
      <c r="B48" s="33"/>
      <c r="C48" s="62" t="s">
        <v>117</v>
      </c>
      <c r="D48" s="68">
        <v>0</v>
      </c>
      <c r="E48" s="69">
        <v>0</v>
      </c>
      <c r="F48" s="69">
        <v>0</v>
      </c>
      <c r="G48" s="68">
        <f>SUM(H48+I48)</f>
        <v>168000</v>
      </c>
      <c r="H48" s="69">
        <v>0</v>
      </c>
      <c r="I48" s="69">
        <v>168000</v>
      </c>
    </row>
    <row r="49" spans="1:9" ht="24">
      <c r="A49" s="27"/>
      <c r="B49" s="27">
        <v>80104</v>
      </c>
      <c r="C49" s="28" t="s">
        <v>84</v>
      </c>
      <c r="D49" s="67">
        <f>SUM(E49:F49)</f>
        <v>139900</v>
      </c>
      <c r="E49" s="66">
        <f>SUM(E51:E51)</f>
        <v>139900</v>
      </c>
      <c r="F49" s="67">
        <f>SUM(F50)</f>
        <v>0</v>
      </c>
      <c r="G49" s="67">
        <f>SUM(H49+I49)</f>
        <v>60000</v>
      </c>
      <c r="H49" s="67">
        <f>SUM(H50)</f>
        <v>45000</v>
      </c>
      <c r="I49" s="67">
        <f>SUM(I50+I52)</f>
        <v>15000</v>
      </c>
    </row>
    <row r="50" spans="1:9" ht="24">
      <c r="A50" s="16"/>
      <c r="B50" s="33"/>
      <c r="C50" s="46" t="s">
        <v>81</v>
      </c>
      <c r="D50" s="67">
        <f>SUM(E50)</f>
        <v>139900</v>
      </c>
      <c r="E50" s="66">
        <f>SUM(E51:E51)</f>
        <v>139900</v>
      </c>
      <c r="F50" s="67">
        <f>SUM(F51)</f>
        <v>0</v>
      </c>
      <c r="G50" s="67">
        <f>SUM(H50)</f>
        <v>45000</v>
      </c>
      <c r="H50" s="67">
        <f>SUM(H51:H51)</f>
        <v>45000</v>
      </c>
      <c r="I50" s="67">
        <v>0</v>
      </c>
    </row>
    <row r="51" spans="1:9" ht="15" customHeight="1">
      <c r="A51" s="16"/>
      <c r="B51" s="33"/>
      <c r="C51" s="46" t="s">
        <v>113</v>
      </c>
      <c r="D51" s="68">
        <f>SUM(E51+F51)</f>
        <v>139900</v>
      </c>
      <c r="E51" s="69">
        <f>67400+2500+5000+65000</f>
        <v>139900</v>
      </c>
      <c r="F51" s="67">
        <v>0</v>
      </c>
      <c r="G51" s="67">
        <f>SUM(H51+I51)</f>
        <v>45000</v>
      </c>
      <c r="H51" s="66">
        <v>45000</v>
      </c>
      <c r="I51" s="67">
        <f>SUM(J51+K51)</f>
        <v>0</v>
      </c>
    </row>
    <row r="52" spans="1:9" ht="81" customHeight="1">
      <c r="A52" s="16"/>
      <c r="B52" s="33"/>
      <c r="C52" s="62" t="s">
        <v>117</v>
      </c>
      <c r="D52" s="68">
        <f>SUM(E52+F52)</f>
        <v>0</v>
      </c>
      <c r="E52" s="69">
        <v>0</v>
      </c>
      <c r="F52" s="69">
        <v>0</v>
      </c>
      <c r="G52" s="68">
        <f>SUM(H52:I52)</f>
        <v>15000</v>
      </c>
      <c r="H52" s="69">
        <v>0</v>
      </c>
      <c r="I52" s="69">
        <v>15000</v>
      </c>
    </row>
    <row r="53" spans="1:9" ht="24">
      <c r="A53" s="16"/>
      <c r="B53" s="16">
        <v>80106</v>
      </c>
      <c r="C53" s="29" t="s">
        <v>109</v>
      </c>
      <c r="D53" s="67">
        <f aca="true" t="shared" si="5" ref="D53:I54">SUM(D54)</f>
        <v>78000</v>
      </c>
      <c r="E53" s="66">
        <f t="shared" si="5"/>
        <v>78000</v>
      </c>
      <c r="F53" s="67">
        <f t="shared" si="5"/>
        <v>0</v>
      </c>
      <c r="G53" s="67">
        <f t="shared" si="5"/>
        <v>20400</v>
      </c>
      <c r="H53" s="66">
        <f t="shared" si="5"/>
        <v>20400</v>
      </c>
      <c r="I53" s="67">
        <f t="shared" si="5"/>
        <v>0</v>
      </c>
    </row>
    <row r="54" spans="1:9" ht="24">
      <c r="A54" s="16"/>
      <c r="B54" s="16"/>
      <c r="C54" s="46" t="s">
        <v>81</v>
      </c>
      <c r="D54" s="67">
        <f t="shared" si="5"/>
        <v>78000</v>
      </c>
      <c r="E54" s="66">
        <f t="shared" si="5"/>
        <v>78000</v>
      </c>
      <c r="F54" s="67">
        <f t="shared" si="5"/>
        <v>0</v>
      </c>
      <c r="G54" s="67">
        <f t="shared" si="5"/>
        <v>20400</v>
      </c>
      <c r="H54" s="66">
        <f t="shared" si="5"/>
        <v>20400</v>
      </c>
      <c r="I54" s="67">
        <f t="shared" si="5"/>
        <v>0</v>
      </c>
    </row>
    <row r="55" spans="1:9" ht="17.25" customHeight="1">
      <c r="A55" s="16"/>
      <c r="B55" s="16"/>
      <c r="C55" s="46" t="s">
        <v>111</v>
      </c>
      <c r="D55" s="68">
        <f>SUM(E55+F55)</f>
        <v>78000</v>
      </c>
      <c r="E55" s="69">
        <v>78000</v>
      </c>
      <c r="F55" s="68">
        <v>0</v>
      </c>
      <c r="G55" s="68">
        <f>SUM(H55+I55)</f>
        <v>20400</v>
      </c>
      <c r="H55" s="69">
        <v>20400</v>
      </c>
      <c r="I55" s="68">
        <f>SUM(J55+K55)</f>
        <v>0</v>
      </c>
    </row>
    <row r="56" spans="1:9" ht="24">
      <c r="A56" s="16"/>
      <c r="B56" s="33">
        <v>80114</v>
      </c>
      <c r="C56" s="29" t="s">
        <v>118</v>
      </c>
      <c r="D56" s="67">
        <f aca="true" t="shared" si="6" ref="D56:I57">SUM(D57)</f>
        <v>0</v>
      </c>
      <c r="E56" s="66">
        <f t="shared" si="6"/>
        <v>0</v>
      </c>
      <c r="F56" s="67">
        <f t="shared" si="6"/>
        <v>0</v>
      </c>
      <c r="G56" s="67">
        <f t="shared" si="6"/>
        <v>15000</v>
      </c>
      <c r="H56" s="67">
        <f t="shared" si="6"/>
        <v>15000</v>
      </c>
      <c r="I56" s="67">
        <f t="shared" si="6"/>
        <v>0</v>
      </c>
    </row>
    <row r="57" spans="1:9" ht="24">
      <c r="A57" s="16"/>
      <c r="B57" s="33"/>
      <c r="C57" s="46" t="s">
        <v>81</v>
      </c>
      <c r="D57" s="67">
        <f>SUM(D58+D59)</f>
        <v>0</v>
      </c>
      <c r="E57" s="66">
        <f>SUM(E58:E59)</f>
        <v>0</v>
      </c>
      <c r="F57" s="67">
        <f t="shared" si="6"/>
        <v>0</v>
      </c>
      <c r="G57" s="67">
        <f aca="true" t="shared" si="7" ref="G57:G62">SUM(H57+I57)</f>
        <v>15000</v>
      </c>
      <c r="H57" s="66">
        <f>SUM(H58+H59)</f>
        <v>15000</v>
      </c>
      <c r="I57" s="67">
        <f t="shared" si="6"/>
        <v>0</v>
      </c>
    </row>
    <row r="58" spans="1:9" ht="24">
      <c r="A58" s="16"/>
      <c r="B58" s="33"/>
      <c r="C58" s="46" t="s">
        <v>110</v>
      </c>
      <c r="D58" s="67">
        <f>SUM(E58+F58)</f>
        <v>0</v>
      </c>
      <c r="E58" s="66">
        <v>0</v>
      </c>
      <c r="F58" s="67">
        <v>0</v>
      </c>
      <c r="G58" s="67">
        <f t="shared" si="7"/>
        <v>6000</v>
      </c>
      <c r="H58" s="66">
        <v>6000</v>
      </c>
      <c r="I58" s="67">
        <f>SUM(J58+K58)</f>
        <v>0</v>
      </c>
    </row>
    <row r="59" spans="1:9" ht="24">
      <c r="A59" s="16"/>
      <c r="B59" s="33"/>
      <c r="C59" s="46" t="s">
        <v>112</v>
      </c>
      <c r="D59" s="67">
        <f>SUM(E59+F59)</f>
        <v>0</v>
      </c>
      <c r="E59" s="66">
        <v>0</v>
      </c>
      <c r="F59" s="67"/>
      <c r="G59" s="67">
        <f t="shared" si="7"/>
        <v>9000</v>
      </c>
      <c r="H59" s="66">
        <v>9000</v>
      </c>
      <c r="I59" s="67"/>
    </row>
    <row r="60" spans="1:9" ht="18" customHeight="1">
      <c r="A60" s="83" t="s">
        <v>19</v>
      </c>
      <c r="B60" s="84"/>
      <c r="C60" s="85"/>
      <c r="D60" s="67">
        <f>SUM(E60:F60)</f>
        <v>217900</v>
      </c>
      <c r="E60" s="67">
        <f>SUM(E44+E49+E53+E56)</f>
        <v>217900</v>
      </c>
      <c r="F60" s="67">
        <f>SUM(F44+F49+F53+F56)</f>
        <v>0</v>
      </c>
      <c r="G60" s="67">
        <f t="shared" si="7"/>
        <v>473400</v>
      </c>
      <c r="H60" s="67">
        <f>SUM(H44+H49+H53+H56)</f>
        <v>290400</v>
      </c>
      <c r="I60" s="67">
        <f>SUM(I44+I49+I53+I56)</f>
        <v>183000</v>
      </c>
    </row>
    <row r="61" spans="1:9" ht="72">
      <c r="A61" s="39">
        <v>852</v>
      </c>
      <c r="B61" s="39">
        <v>85212</v>
      </c>
      <c r="C61" s="59" t="s">
        <v>115</v>
      </c>
      <c r="D61" s="67">
        <f aca="true" t="shared" si="8" ref="D61:I61">SUM(D62)</f>
        <v>1739</v>
      </c>
      <c r="E61" s="66">
        <f t="shared" si="8"/>
        <v>1739</v>
      </c>
      <c r="F61" s="67">
        <f t="shared" si="8"/>
        <v>0</v>
      </c>
      <c r="G61" s="67">
        <f t="shared" si="7"/>
        <v>43.12</v>
      </c>
      <c r="H61" s="66">
        <f t="shared" si="8"/>
        <v>43.12</v>
      </c>
      <c r="I61" s="67">
        <f t="shared" si="8"/>
        <v>0</v>
      </c>
    </row>
    <row r="62" spans="1:9" ht="24.75" customHeight="1">
      <c r="A62" s="56"/>
      <c r="B62" s="57"/>
      <c r="C62" s="46" t="s">
        <v>81</v>
      </c>
      <c r="D62" s="67">
        <f>SUM(E62+F62)</f>
        <v>1739</v>
      </c>
      <c r="E62" s="66">
        <f>SUM(E63)</f>
        <v>1739</v>
      </c>
      <c r="F62" s="66">
        <f>SUM(F63)</f>
        <v>0</v>
      </c>
      <c r="G62" s="67">
        <f t="shared" si="7"/>
        <v>43.12</v>
      </c>
      <c r="H62" s="66">
        <f>SUM(H63)</f>
        <v>43.12</v>
      </c>
      <c r="I62" s="67">
        <v>0</v>
      </c>
    </row>
    <row r="63" spans="1:9" ht="23.25" customHeight="1">
      <c r="A63" s="56"/>
      <c r="B63" s="57"/>
      <c r="C63" s="46" t="s">
        <v>110</v>
      </c>
      <c r="D63" s="67">
        <f>SUM(E63+F63)</f>
        <v>1739</v>
      </c>
      <c r="E63" s="66">
        <v>1739</v>
      </c>
      <c r="F63" s="67">
        <v>0</v>
      </c>
      <c r="G63" s="67">
        <v>43.12</v>
      </c>
      <c r="H63" s="66">
        <v>43.12</v>
      </c>
      <c r="I63" s="67">
        <f>SUM(J63+K63)</f>
        <v>0</v>
      </c>
    </row>
    <row r="64" spans="1:9" ht="15.75" customHeight="1">
      <c r="A64" s="58"/>
      <c r="B64" s="39">
        <v>85219</v>
      </c>
      <c r="C64" s="29" t="s">
        <v>122</v>
      </c>
      <c r="D64" s="67">
        <f aca="true" t="shared" si="9" ref="D64:I65">SUM(D65)</f>
        <v>3470</v>
      </c>
      <c r="E64" s="66">
        <f t="shared" si="9"/>
        <v>3470</v>
      </c>
      <c r="F64" s="67">
        <f t="shared" si="9"/>
        <v>0</v>
      </c>
      <c r="G64" s="67">
        <f t="shared" si="9"/>
        <v>809</v>
      </c>
      <c r="H64" s="67">
        <f t="shared" si="9"/>
        <v>809</v>
      </c>
      <c r="I64" s="67">
        <f t="shared" si="9"/>
        <v>0</v>
      </c>
    </row>
    <row r="65" spans="1:9" ht="24">
      <c r="A65" s="16"/>
      <c r="B65" s="27"/>
      <c r="C65" s="46" t="s">
        <v>81</v>
      </c>
      <c r="D65" s="67">
        <f>SUM(E65)</f>
        <v>3470</v>
      </c>
      <c r="E65" s="66">
        <f>SUM(E66:E67)</f>
        <v>3470</v>
      </c>
      <c r="F65" s="67">
        <f t="shared" si="9"/>
        <v>0</v>
      </c>
      <c r="G65" s="67">
        <f t="shared" si="9"/>
        <v>809</v>
      </c>
      <c r="H65" s="66">
        <f t="shared" si="9"/>
        <v>809</v>
      </c>
      <c r="I65" s="67">
        <f t="shared" si="9"/>
        <v>0</v>
      </c>
    </row>
    <row r="66" spans="1:9" ht="24" customHeight="1">
      <c r="A66" s="16"/>
      <c r="B66" s="27"/>
      <c r="C66" s="46" t="s">
        <v>110</v>
      </c>
      <c r="D66" s="67">
        <f>SUM(E66+F66)</f>
        <v>3400</v>
      </c>
      <c r="E66" s="66">
        <v>3400</v>
      </c>
      <c r="F66" s="67">
        <v>0</v>
      </c>
      <c r="G66" s="67">
        <f>SUM(H66+I66)</f>
        <v>809</v>
      </c>
      <c r="H66" s="66">
        <v>809</v>
      </c>
      <c r="I66" s="67">
        <f>SUM(J66+K66)</f>
        <v>0</v>
      </c>
    </row>
    <row r="67" spans="1:9" ht="24" customHeight="1">
      <c r="A67" s="17"/>
      <c r="B67" s="27"/>
      <c r="C67" s="46" t="s">
        <v>112</v>
      </c>
      <c r="D67" s="67">
        <f>SUM(E67)</f>
        <v>70</v>
      </c>
      <c r="E67" s="66">
        <v>70</v>
      </c>
      <c r="F67" s="67">
        <v>0</v>
      </c>
      <c r="G67" s="67">
        <v>0</v>
      </c>
      <c r="H67" s="66">
        <v>0</v>
      </c>
      <c r="I67" s="67">
        <v>0</v>
      </c>
    </row>
    <row r="68" spans="1:9" ht="24" customHeight="1">
      <c r="A68" s="17"/>
      <c r="B68" s="39">
        <v>85295</v>
      </c>
      <c r="C68" s="51" t="s">
        <v>30</v>
      </c>
      <c r="D68" s="67">
        <f aca="true" t="shared" si="10" ref="D68:I69">SUM(D69)</f>
        <v>0</v>
      </c>
      <c r="E68" s="66">
        <f t="shared" si="10"/>
        <v>0</v>
      </c>
      <c r="F68" s="67">
        <f t="shared" si="10"/>
        <v>0</v>
      </c>
      <c r="G68" s="67">
        <f t="shared" si="10"/>
        <v>480</v>
      </c>
      <c r="H68" s="67">
        <f t="shared" si="10"/>
        <v>480</v>
      </c>
      <c r="I68" s="67">
        <f t="shared" si="10"/>
        <v>0</v>
      </c>
    </row>
    <row r="69" spans="1:9" ht="24" customHeight="1">
      <c r="A69" s="16"/>
      <c r="B69" s="27"/>
      <c r="C69" s="46" t="s">
        <v>81</v>
      </c>
      <c r="D69" s="67">
        <f>SUM(E69)</f>
        <v>0</v>
      </c>
      <c r="E69" s="66">
        <f>SUM(E70:E71)</f>
        <v>0</v>
      </c>
      <c r="F69" s="67">
        <f t="shared" si="10"/>
        <v>0</v>
      </c>
      <c r="G69" s="67">
        <f>SUM(H69)</f>
        <v>480</v>
      </c>
      <c r="H69" s="66">
        <f>SUM(H70:H71)</f>
        <v>480</v>
      </c>
      <c r="I69" s="67">
        <f t="shared" si="10"/>
        <v>0</v>
      </c>
    </row>
    <row r="70" spans="1:9" ht="24" customHeight="1">
      <c r="A70" s="16"/>
      <c r="B70" s="27"/>
      <c r="C70" s="46" t="s">
        <v>110</v>
      </c>
      <c r="D70" s="67">
        <f>SUM(E70+F70)</f>
        <v>0</v>
      </c>
      <c r="E70" s="66">
        <v>0</v>
      </c>
      <c r="F70" s="67">
        <v>0</v>
      </c>
      <c r="G70" s="67">
        <f>SUM(H70+I70)</f>
        <v>0</v>
      </c>
      <c r="H70" s="66">
        <v>0</v>
      </c>
      <c r="I70" s="67">
        <f>SUM(J70+K70)</f>
        <v>0</v>
      </c>
    </row>
    <row r="71" spans="1:9" ht="24" customHeight="1">
      <c r="A71" s="16"/>
      <c r="B71" s="27"/>
      <c r="C71" s="46" t="s">
        <v>112</v>
      </c>
      <c r="D71" s="67">
        <f>SUM(E71)</f>
        <v>0</v>
      </c>
      <c r="E71" s="66">
        <v>0</v>
      </c>
      <c r="F71" s="67">
        <v>0</v>
      </c>
      <c r="G71" s="67">
        <f>SUM(H71+I71)</f>
        <v>480</v>
      </c>
      <c r="H71" s="66">
        <v>480</v>
      </c>
      <c r="I71" s="67">
        <v>0</v>
      </c>
    </row>
    <row r="72" spans="1:9" ht="18" customHeight="1">
      <c r="A72" s="83" t="s">
        <v>21</v>
      </c>
      <c r="B72" s="84"/>
      <c r="C72" s="85"/>
      <c r="D72" s="67">
        <f aca="true" t="shared" si="11" ref="D72:D79">SUM(E72+F72)</f>
        <v>5209</v>
      </c>
      <c r="E72" s="67">
        <f>SUM(E61+E64+E68)</f>
        <v>5209</v>
      </c>
      <c r="F72" s="67">
        <f>SUM(F61+F64)</f>
        <v>0</v>
      </c>
      <c r="G72" s="67">
        <f>SUM(H72:I72)</f>
        <v>1332.12</v>
      </c>
      <c r="H72" s="67">
        <f>SUM(H61+H64+H68)</f>
        <v>1332.12</v>
      </c>
      <c r="I72" s="67">
        <f>SUM(I61+I64)</f>
        <v>0</v>
      </c>
    </row>
    <row r="73" spans="1:9" ht="18.75" customHeight="1">
      <c r="A73" s="24">
        <v>853</v>
      </c>
      <c r="B73" s="24">
        <v>85305</v>
      </c>
      <c r="C73" s="24" t="s">
        <v>129</v>
      </c>
      <c r="D73" s="67">
        <f t="shared" si="11"/>
        <v>95000</v>
      </c>
      <c r="E73" s="66">
        <f>SUM(E74)</f>
        <v>95000</v>
      </c>
      <c r="F73" s="66">
        <f>SUM(F74)</f>
        <v>0</v>
      </c>
      <c r="G73" s="67">
        <f aca="true" t="shared" si="12" ref="G73:G79">SUM(H73+I73)</f>
        <v>0</v>
      </c>
      <c r="H73" s="66">
        <f>SUM(H74)</f>
        <v>0</v>
      </c>
      <c r="I73" s="66">
        <v>0</v>
      </c>
    </row>
    <row r="74" spans="1:9" ht="23.25" customHeight="1">
      <c r="A74" s="24"/>
      <c r="B74" s="24"/>
      <c r="C74" s="46" t="s">
        <v>81</v>
      </c>
      <c r="D74" s="67">
        <f t="shared" si="11"/>
        <v>95000</v>
      </c>
      <c r="E74" s="66">
        <f>SUM(E75)</f>
        <v>95000</v>
      </c>
      <c r="F74" s="66">
        <v>0</v>
      </c>
      <c r="G74" s="67">
        <f t="shared" si="12"/>
        <v>0</v>
      </c>
      <c r="H74" s="66">
        <f>SUM(H75)</f>
        <v>0</v>
      </c>
      <c r="I74" s="66">
        <v>0</v>
      </c>
    </row>
    <row r="75" spans="1:9" ht="12.75" customHeight="1">
      <c r="A75" s="24"/>
      <c r="B75" s="24"/>
      <c r="C75" s="46" t="s">
        <v>126</v>
      </c>
      <c r="D75" s="67">
        <f t="shared" si="11"/>
        <v>95000</v>
      </c>
      <c r="E75" s="66">
        <v>95000</v>
      </c>
      <c r="F75" s="66">
        <v>0</v>
      </c>
      <c r="G75" s="67">
        <f t="shared" si="12"/>
        <v>0</v>
      </c>
      <c r="H75" s="66">
        <v>0</v>
      </c>
      <c r="I75" s="66">
        <v>0</v>
      </c>
    </row>
    <row r="76" spans="1:9" ht="27.75" customHeight="1">
      <c r="A76" s="86" t="s">
        <v>125</v>
      </c>
      <c r="B76" s="87"/>
      <c r="C76" s="88"/>
      <c r="D76" s="67">
        <f t="shared" si="11"/>
        <v>95000</v>
      </c>
      <c r="E76" s="66">
        <f>SUM(E73)</f>
        <v>95000</v>
      </c>
      <c r="F76" s="66">
        <f>SUM(F73)</f>
        <v>0</v>
      </c>
      <c r="G76" s="67">
        <f t="shared" si="12"/>
        <v>0</v>
      </c>
      <c r="H76" s="66">
        <f>SUM(H73)</f>
        <v>0</v>
      </c>
      <c r="I76" s="66">
        <f>SUM(I73)</f>
        <v>0</v>
      </c>
    </row>
    <row r="77" spans="1:9" ht="24">
      <c r="A77" s="16">
        <v>900</v>
      </c>
      <c r="B77" s="16">
        <v>90004</v>
      </c>
      <c r="C77" s="29" t="s">
        <v>62</v>
      </c>
      <c r="D77" s="67">
        <f t="shared" si="11"/>
        <v>0</v>
      </c>
      <c r="E77" s="66">
        <f>SUM(E78)</f>
        <v>0</v>
      </c>
      <c r="F77" s="66">
        <v>0</v>
      </c>
      <c r="G77" s="67">
        <f t="shared" si="12"/>
        <v>160000</v>
      </c>
      <c r="H77" s="66">
        <f>SUM(H78)</f>
        <v>160000</v>
      </c>
      <c r="I77" s="66">
        <v>0</v>
      </c>
    </row>
    <row r="78" spans="1:9" ht="24">
      <c r="A78" s="16"/>
      <c r="B78" s="16"/>
      <c r="C78" s="46" t="s">
        <v>81</v>
      </c>
      <c r="D78" s="67">
        <f t="shared" si="11"/>
        <v>0</v>
      </c>
      <c r="E78" s="66">
        <f>SUM(E79)</f>
        <v>0</v>
      </c>
      <c r="F78" s="66">
        <v>0</v>
      </c>
      <c r="G78" s="67">
        <f t="shared" si="12"/>
        <v>160000</v>
      </c>
      <c r="H78" s="66">
        <f>SUM(H79)</f>
        <v>160000</v>
      </c>
      <c r="I78" s="66">
        <v>0</v>
      </c>
    </row>
    <row r="79" spans="1:9" ht="21" customHeight="1">
      <c r="A79" s="16"/>
      <c r="B79" s="16"/>
      <c r="C79" s="46" t="s">
        <v>135</v>
      </c>
      <c r="D79" s="68">
        <f t="shared" si="11"/>
        <v>0</v>
      </c>
      <c r="E79" s="69">
        <v>0</v>
      </c>
      <c r="F79" s="69">
        <v>0</v>
      </c>
      <c r="G79" s="68">
        <f t="shared" si="12"/>
        <v>160000</v>
      </c>
      <c r="H79" s="69">
        <v>160000</v>
      </c>
      <c r="I79" s="69">
        <v>0</v>
      </c>
    </row>
    <row r="80" spans="1:9" ht="12.75">
      <c r="A80" s="16"/>
      <c r="B80" s="16">
        <v>90015</v>
      </c>
      <c r="C80" s="16" t="s">
        <v>64</v>
      </c>
      <c r="D80" s="67">
        <f>SUM(E80:F80)</f>
        <v>0</v>
      </c>
      <c r="E80" s="67">
        <f>SUM(E81)</f>
        <v>0</v>
      </c>
      <c r="F80" s="67">
        <f>SUM(F83)</f>
        <v>0</v>
      </c>
      <c r="G80" s="67">
        <f>SUM(H80:I80)</f>
        <v>200000</v>
      </c>
      <c r="H80" s="67">
        <f>SUM(H81)</f>
        <v>150000</v>
      </c>
      <c r="I80" s="67">
        <f>SUM(I83)</f>
        <v>50000</v>
      </c>
    </row>
    <row r="81" spans="1:9" ht="24">
      <c r="A81" s="16"/>
      <c r="B81" s="16"/>
      <c r="C81" s="46" t="s">
        <v>81</v>
      </c>
      <c r="D81" s="67">
        <f>SUM(E81)</f>
        <v>0</v>
      </c>
      <c r="E81" s="67">
        <f>SUM(E82)</f>
        <v>0</v>
      </c>
      <c r="F81" s="67">
        <f>SUM(F82)</f>
        <v>0</v>
      </c>
      <c r="G81" s="67">
        <f>SUM(H81)</f>
        <v>150000</v>
      </c>
      <c r="H81" s="67">
        <f>SUM(H82)</f>
        <v>150000</v>
      </c>
      <c r="I81" s="67">
        <f>SUM(I83)</f>
        <v>50000</v>
      </c>
    </row>
    <row r="82" spans="1:9" ht="24">
      <c r="A82" s="16"/>
      <c r="B82" s="16"/>
      <c r="C82" s="46" t="s">
        <v>135</v>
      </c>
      <c r="D82" s="68">
        <f>SUM(E82)</f>
        <v>0</v>
      </c>
      <c r="E82" s="69">
        <v>0</v>
      </c>
      <c r="F82" s="68">
        <v>0</v>
      </c>
      <c r="G82" s="68">
        <f>SUM(H82)</f>
        <v>150000</v>
      </c>
      <c r="H82" s="69">
        <v>150000</v>
      </c>
      <c r="I82" s="68">
        <v>0</v>
      </c>
    </row>
    <row r="83" spans="1:9" ht="86.25" customHeight="1">
      <c r="A83" s="16"/>
      <c r="B83" s="16"/>
      <c r="C83" s="46" t="s">
        <v>117</v>
      </c>
      <c r="D83" s="68">
        <f aca="true" t="shared" si="13" ref="D83:D89">SUM(E83+F83)</f>
        <v>0</v>
      </c>
      <c r="E83" s="68">
        <v>0</v>
      </c>
      <c r="F83" s="68">
        <v>0</v>
      </c>
      <c r="G83" s="68">
        <f aca="true" t="shared" si="14" ref="G83:G89">SUM(H83+I83)</f>
        <v>50000</v>
      </c>
      <c r="H83" s="68">
        <v>0</v>
      </c>
      <c r="I83" s="69">
        <v>50000</v>
      </c>
    </row>
    <row r="84" spans="1:9" ht="21.75" customHeight="1">
      <c r="A84" s="17"/>
      <c r="B84" s="16">
        <v>90095</v>
      </c>
      <c r="C84" s="29" t="s">
        <v>30</v>
      </c>
      <c r="D84" s="67">
        <f t="shared" si="13"/>
        <v>40000</v>
      </c>
      <c r="E84" s="66">
        <f>SUM(E85)</f>
        <v>40000</v>
      </c>
      <c r="F84" s="66">
        <v>0</v>
      </c>
      <c r="G84" s="67">
        <f t="shared" si="14"/>
        <v>0</v>
      </c>
      <c r="H84" s="66">
        <f>SUM(H85)</f>
        <v>0</v>
      </c>
      <c r="I84" s="66">
        <v>0</v>
      </c>
    </row>
    <row r="85" spans="1:9" ht="24.75" customHeight="1">
      <c r="A85" s="17"/>
      <c r="B85" s="16"/>
      <c r="C85" s="46" t="s">
        <v>81</v>
      </c>
      <c r="D85" s="67">
        <f t="shared" si="13"/>
        <v>40000</v>
      </c>
      <c r="E85" s="66">
        <f>SUM(E86)</f>
        <v>40000</v>
      </c>
      <c r="F85" s="66">
        <v>0</v>
      </c>
      <c r="G85" s="67">
        <f t="shared" si="14"/>
        <v>0</v>
      </c>
      <c r="H85" s="66">
        <f>SUM(H86)</f>
        <v>0</v>
      </c>
      <c r="I85" s="66">
        <v>0</v>
      </c>
    </row>
    <row r="86" spans="1:9" ht="24.75" customHeight="1">
      <c r="A86" s="17"/>
      <c r="B86" s="16"/>
      <c r="C86" s="46" t="s">
        <v>135</v>
      </c>
      <c r="D86" s="68">
        <f t="shared" si="13"/>
        <v>40000</v>
      </c>
      <c r="E86" s="69">
        <v>40000</v>
      </c>
      <c r="F86" s="69">
        <v>0</v>
      </c>
      <c r="G86" s="68">
        <f t="shared" si="14"/>
        <v>0</v>
      </c>
      <c r="H86" s="69">
        <v>0</v>
      </c>
      <c r="I86" s="69">
        <v>0</v>
      </c>
    </row>
    <row r="87" spans="1:9" ht="18" customHeight="1">
      <c r="A87" s="17"/>
      <c r="B87" s="16">
        <v>90002</v>
      </c>
      <c r="C87" s="29" t="s">
        <v>131</v>
      </c>
      <c r="D87" s="67">
        <f t="shared" si="13"/>
        <v>0</v>
      </c>
      <c r="E87" s="66">
        <f>SUM(E88)</f>
        <v>0</v>
      </c>
      <c r="F87" s="66">
        <v>0</v>
      </c>
      <c r="G87" s="67">
        <f t="shared" si="14"/>
        <v>40000</v>
      </c>
      <c r="H87" s="66">
        <f>SUM(H88)</f>
        <v>40000</v>
      </c>
      <c r="I87" s="66">
        <v>0</v>
      </c>
    </row>
    <row r="88" spans="1:9" ht="24">
      <c r="A88" s="17"/>
      <c r="B88" s="16"/>
      <c r="C88" s="46" t="s">
        <v>81</v>
      </c>
      <c r="D88" s="67">
        <f t="shared" si="13"/>
        <v>0</v>
      </c>
      <c r="E88" s="66">
        <f>SUM(E89)</f>
        <v>0</v>
      </c>
      <c r="F88" s="66">
        <v>0</v>
      </c>
      <c r="G88" s="67">
        <f t="shared" si="14"/>
        <v>40000</v>
      </c>
      <c r="H88" s="66">
        <f>SUM(H89)</f>
        <v>40000</v>
      </c>
      <c r="I88" s="66">
        <v>0</v>
      </c>
    </row>
    <row r="89" spans="1:9" ht="24" customHeight="1">
      <c r="A89" s="17"/>
      <c r="B89" s="16"/>
      <c r="C89" s="46" t="s">
        <v>135</v>
      </c>
      <c r="D89" s="68">
        <f t="shared" si="13"/>
        <v>0</v>
      </c>
      <c r="E89" s="69">
        <v>0</v>
      </c>
      <c r="F89" s="69">
        <v>0</v>
      </c>
      <c r="G89" s="68">
        <f t="shared" si="14"/>
        <v>40000</v>
      </c>
      <c r="H89" s="69">
        <v>40000</v>
      </c>
      <c r="I89" s="69">
        <v>0</v>
      </c>
    </row>
    <row r="90" spans="1:9" ht="24" customHeight="1">
      <c r="A90" s="86" t="s">
        <v>23</v>
      </c>
      <c r="B90" s="87"/>
      <c r="C90" s="88"/>
      <c r="D90" s="67">
        <f>SUM(E90:F90)</f>
        <v>40000</v>
      </c>
      <c r="E90" s="67">
        <f>SUM(E80+E77+E84+E87)</f>
        <v>40000</v>
      </c>
      <c r="F90" s="67">
        <f>SUM(F80)</f>
        <v>0</v>
      </c>
      <c r="G90" s="67">
        <f>SUM(I90+H90)</f>
        <v>400000</v>
      </c>
      <c r="H90" s="67">
        <f>SUM(H77+H80+H84+H87)</f>
        <v>350000</v>
      </c>
      <c r="I90" s="67">
        <f>SUM(I80)</f>
        <v>50000</v>
      </c>
    </row>
    <row r="91" spans="1:9" ht="24">
      <c r="A91" s="27">
        <v>921</v>
      </c>
      <c r="B91" s="27">
        <v>92109</v>
      </c>
      <c r="C91" s="29" t="s">
        <v>65</v>
      </c>
      <c r="D91" s="67">
        <f>SUM(E91+F91)</f>
        <v>0</v>
      </c>
      <c r="E91" s="67">
        <f>SUM(E92)</f>
        <v>0</v>
      </c>
      <c r="F91" s="67">
        <f>SUM(F92)</f>
        <v>0</v>
      </c>
      <c r="G91" s="67">
        <f>SUM(H91:I91)</f>
        <v>180000</v>
      </c>
      <c r="H91" s="67">
        <f>SUM(H92)</f>
        <v>0</v>
      </c>
      <c r="I91" s="67">
        <f>SUM(I92)</f>
        <v>180000</v>
      </c>
    </row>
    <row r="92" spans="1:9" ht="84">
      <c r="A92" s="63"/>
      <c r="B92" s="27"/>
      <c r="C92" s="46" t="s">
        <v>117</v>
      </c>
      <c r="D92" s="68">
        <v>0</v>
      </c>
      <c r="E92" s="69">
        <v>0</v>
      </c>
      <c r="F92" s="68">
        <v>0</v>
      </c>
      <c r="G92" s="68">
        <f>SUM(H92:I92)</f>
        <v>180000</v>
      </c>
      <c r="H92" s="69">
        <v>0</v>
      </c>
      <c r="I92" s="69">
        <v>180000</v>
      </c>
    </row>
    <row r="93" spans="1:9" ht="18" customHeight="1">
      <c r="A93" s="83" t="s">
        <v>24</v>
      </c>
      <c r="B93" s="84"/>
      <c r="C93" s="85"/>
      <c r="D93" s="67">
        <f aca="true" t="shared" si="15" ref="D93:I93">SUM(D91)</f>
        <v>0</v>
      </c>
      <c r="E93" s="67">
        <f t="shared" si="15"/>
        <v>0</v>
      </c>
      <c r="F93" s="67">
        <f t="shared" si="15"/>
        <v>0</v>
      </c>
      <c r="G93" s="67">
        <f>SUM(G91)</f>
        <v>180000</v>
      </c>
      <c r="H93" s="67">
        <f>SUM(H91)</f>
        <v>0</v>
      </c>
      <c r="I93" s="67">
        <f t="shared" si="15"/>
        <v>180000</v>
      </c>
    </row>
    <row r="94" spans="1:9" ht="12.75">
      <c r="A94" s="39">
        <v>926</v>
      </c>
      <c r="B94" s="39">
        <v>92601</v>
      </c>
      <c r="C94" s="51" t="s">
        <v>119</v>
      </c>
      <c r="D94" s="67">
        <f>SUM(D95+D97)</f>
        <v>0</v>
      </c>
      <c r="E94" s="67">
        <f>SUM(E95+E97)</f>
        <v>0</v>
      </c>
      <c r="F94" s="67">
        <f>SUM(F95+F97)</f>
        <v>0</v>
      </c>
      <c r="G94" s="67">
        <f>SUM(H94:I94)</f>
        <v>113002</v>
      </c>
      <c r="H94" s="66">
        <f>SUM(H95+H97)</f>
        <v>103002</v>
      </c>
      <c r="I94" s="67">
        <f>SUM(I97)</f>
        <v>10000</v>
      </c>
    </row>
    <row r="95" spans="1:9" ht="24">
      <c r="A95" s="16"/>
      <c r="B95" s="27"/>
      <c r="C95" s="46" t="s">
        <v>81</v>
      </c>
      <c r="D95" s="67">
        <f>SUM(D96)</f>
        <v>0</v>
      </c>
      <c r="E95" s="66">
        <f>SUM(E96)</f>
        <v>0</v>
      </c>
      <c r="F95" s="67">
        <v>0</v>
      </c>
      <c r="G95" s="67">
        <f>SUM(H95+I95)</f>
        <v>103002</v>
      </c>
      <c r="H95" s="66">
        <f>SUM(H96)</f>
        <v>103002</v>
      </c>
      <c r="I95" s="67">
        <f>SUM(I96)</f>
        <v>0</v>
      </c>
    </row>
    <row r="96" spans="1:9" ht="24">
      <c r="A96" s="16"/>
      <c r="B96" s="27"/>
      <c r="C96" s="46" t="s">
        <v>135</v>
      </c>
      <c r="D96" s="68">
        <f>SUM(E96+F96)</f>
        <v>0</v>
      </c>
      <c r="E96" s="69">
        <v>0</v>
      </c>
      <c r="F96" s="68">
        <v>0</v>
      </c>
      <c r="G96" s="68">
        <f>SUM(H96+I96)</f>
        <v>103002</v>
      </c>
      <c r="H96" s="69">
        <f>15000+88002</f>
        <v>103002</v>
      </c>
      <c r="I96" s="69">
        <v>0</v>
      </c>
    </row>
    <row r="97" spans="1:9" ht="72.75" customHeight="1">
      <c r="A97" s="16"/>
      <c r="B97" s="27"/>
      <c r="C97" s="46" t="s">
        <v>117</v>
      </c>
      <c r="D97" s="68">
        <f>SUM(E97+F97)</f>
        <v>0</v>
      </c>
      <c r="E97" s="68">
        <v>0</v>
      </c>
      <c r="F97" s="68">
        <v>0</v>
      </c>
      <c r="G97" s="68">
        <f>SUM(H97+I97)</f>
        <v>10000</v>
      </c>
      <c r="H97" s="69">
        <v>0</v>
      </c>
      <c r="I97" s="69">
        <v>10000</v>
      </c>
    </row>
    <row r="98" spans="1:9" ht="12.75">
      <c r="A98" s="83" t="s">
        <v>130</v>
      </c>
      <c r="B98" s="84"/>
      <c r="C98" s="85"/>
      <c r="D98" s="67">
        <f>SUM(E98)</f>
        <v>0</v>
      </c>
      <c r="E98" s="67">
        <f>SUM(E94)</f>
        <v>0</v>
      </c>
      <c r="F98" s="67">
        <v>0</v>
      </c>
      <c r="G98" s="67">
        <f>SUM(H98:I98)</f>
        <v>113002</v>
      </c>
      <c r="H98" s="66">
        <f>SUM(H94)</f>
        <v>103002</v>
      </c>
      <c r="I98" s="67">
        <f>SUM(I94)</f>
        <v>10000</v>
      </c>
    </row>
    <row r="99" spans="1:9" ht="12.75">
      <c r="A99" s="79" t="s">
        <v>26</v>
      </c>
      <c r="B99" s="80"/>
      <c r="C99" s="81"/>
      <c r="D99" s="67">
        <f>SUM(E99:F99)</f>
        <v>876109</v>
      </c>
      <c r="E99" s="67">
        <f>SUM(E13+E26+E60+E72+E90+E93+E98+E33+E38+E76)</f>
        <v>503109</v>
      </c>
      <c r="F99" s="67">
        <f>SUM(F13+F26+F60+F72+F90+F93+F98+F33+F38+F76)</f>
        <v>373000</v>
      </c>
      <c r="G99" s="67">
        <f>SUM(H99:I99)</f>
        <v>7168382.67</v>
      </c>
      <c r="H99" s="67">
        <f>SUM(H13+H26+H60+H72+H90+H93+H98+H38+H33+H43)</f>
        <v>1794734.12</v>
      </c>
      <c r="I99" s="67">
        <f>SUM(I13+I26+I60+I72+I90+I93+I98+I38+I33+I43)</f>
        <v>5373648.55</v>
      </c>
    </row>
    <row r="101" spans="1:9" s="54" customFormat="1" ht="12.75">
      <c r="A101" s="89" t="s">
        <v>139</v>
      </c>
      <c r="B101" s="89"/>
      <c r="C101" s="89"/>
      <c r="D101" s="64"/>
      <c r="G101" s="64"/>
      <c r="H101" s="64"/>
      <c r="I101" s="64"/>
    </row>
    <row r="103" ht="12.75">
      <c r="C103" s="72"/>
    </row>
  </sheetData>
  <mergeCells count="20">
    <mergeCell ref="A101:C101"/>
    <mergeCell ref="A6:I6"/>
    <mergeCell ref="A8:A9"/>
    <mergeCell ref="B8:B9"/>
    <mergeCell ref="C8:C9"/>
    <mergeCell ref="D8:D9"/>
    <mergeCell ref="E8:F8"/>
    <mergeCell ref="G8:G9"/>
    <mergeCell ref="A98:C98"/>
    <mergeCell ref="A60:C60"/>
    <mergeCell ref="A99:C99"/>
    <mergeCell ref="H8:I8"/>
    <mergeCell ref="A26:C26"/>
    <mergeCell ref="A72:C72"/>
    <mergeCell ref="A33:C33"/>
    <mergeCell ref="A38:C38"/>
    <mergeCell ref="A90:C90"/>
    <mergeCell ref="A93:C93"/>
    <mergeCell ref="A76:C76"/>
    <mergeCell ref="A43:C43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1">
      <selection activeCell="E611" sqref="E61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108" t="s">
        <v>3</v>
      </c>
      <c r="B7" s="108"/>
      <c r="C7" s="109"/>
      <c r="D7" s="109"/>
      <c r="E7" s="109"/>
      <c r="F7" s="109"/>
      <c r="G7" s="110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92" t="s">
        <v>6</v>
      </c>
      <c r="B9" s="92" t="s">
        <v>102</v>
      </c>
      <c r="C9" s="94" t="s">
        <v>5</v>
      </c>
      <c r="D9" s="96" t="s">
        <v>7</v>
      </c>
      <c r="E9" s="53"/>
      <c r="F9" s="79" t="s">
        <v>8</v>
      </c>
      <c r="G9" s="82"/>
    </row>
    <row r="10" spans="1:7" ht="21" customHeight="1">
      <c r="A10" s="93"/>
      <c r="B10" s="93"/>
      <c r="C10" s="95"/>
      <c r="D10" s="97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83" t="s">
        <v>27</v>
      </c>
      <c r="B43" s="84"/>
      <c r="C43" s="85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83" t="s">
        <v>11</v>
      </c>
      <c r="B74" s="84"/>
      <c r="C74" s="85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83" t="s">
        <v>12</v>
      </c>
      <c r="B95" s="84"/>
      <c r="C95" s="85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83" t="s">
        <v>15</v>
      </c>
      <c r="B106" s="84"/>
      <c r="C106" s="85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83" t="s">
        <v>16</v>
      </c>
      <c r="B157" s="84"/>
      <c r="C157" s="85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11" t="s">
        <v>14</v>
      </c>
      <c r="B168" s="112"/>
      <c r="C168" s="113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6" t="s">
        <v>13</v>
      </c>
      <c r="B229" s="87"/>
      <c r="C229" s="88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83" t="s">
        <v>17</v>
      </c>
      <c r="B240" s="84"/>
      <c r="C240" s="85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83" t="s">
        <v>18</v>
      </c>
      <c r="B261" s="84"/>
      <c r="C261" s="85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83" t="s">
        <v>19</v>
      </c>
      <c r="B352" s="84"/>
      <c r="C352" s="85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83" t="s">
        <v>2</v>
      </c>
      <c r="B363" s="84"/>
      <c r="C363" s="107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83" t="s">
        <v>20</v>
      </c>
      <c r="B384" s="84"/>
      <c r="C384" s="85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83" t="s">
        <v>21</v>
      </c>
      <c r="B465" s="84"/>
      <c r="C465" s="85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83" t="s">
        <v>22</v>
      </c>
      <c r="B496" s="84"/>
      <c r="C496" s="85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83" t="s">
        <v>23</v>
      </c>
      <c r="B547" s="84"/>
      <c r="C547" s="85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83" t="s">
        <v>24</v>
      </c>
      <c r="B578" s="84"/>
      <c r="C578" s="85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83" t="s">
        <v>25</v>
      </c>
      <c r="B599" s="84"/>
      <c r="C599" s="85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9" t="s">
        <v>26</v>
      </c>
      <c r="B600" s="80"/>
      <c r="C600" s="81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105" t="s">
        <v>99</v>
      </c>
      <c r="B602" s="106"/>
      <c r="C602" s="88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74" t="s">
        <v>94</v>
      </c>
      <c r="B603" s="75"/>
      <c r="C603" s="76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74" t="s">
        <v>95</v>
      </c>
      <c r="B604" s="75"/>
      <c r="C604" s="76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3" t="s">
        <v>96</v>
      </c>
      <c r="B605" s="77"/>
      <c r="C605" s="78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6" t="s">
        <v>97</v>
      </c>
      <c r="B606" s="101"/>
      <c r="C606" s="102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3" t="s">
        <v>98</v>
      </c>
      <c r="B607" s="104"/>
      <c r="C607" s="73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6" t="s">
        <v>100</v>
      </c>
      <c r="B608" s="101"/>
      <c r="C608" s="102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2012-07-05T10:46:25Z</cp:lastPrinted>
  <dcterms:created xsi:type="dcterms:W3CDTF">2001-08-02T07:18:30Z</dcterms:created>
  <dcterms:modified xsi:type="dcterms:W3CDTF">2012-07-05T10:46:29Z</dcterms:modified>
  <cp:category/>
  <cp:version/>
  <cp:contentType/>
  <cp:contentStatus/>
</cp:coreProperties>
</file>