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</sheets>
  <definedNames>
    <definedName name="_xlnm.Print_Area" localSheetId="0">'Arkusz1'!$A$1:$H$67</definedName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<sst xmlns="http://schemas.openxmlformats.org/spreadsheetml/2006/main" count="71" uniqueCount="43">
  <si>
    <t>Zadanie</t>
  </si>
  <si>
    <t>wynagrodzenia osobowe pracowników</t>
  </si>
  <si>
    <t>dodatkowe wynagrodzenia roczne</t>
  </si>
  <si>
    <t>składki na ubezpieczenia społeczne</t>
  </si>
  <si>
    <t>składki na Fundusz Pracy</t>
  </si>
  <si>
    <t>75011  Urzędy wojewódzkie : Razem</t>
  </si>
  <si>
    <t>750  Administracja publiczna - Razem</t>
  </si>
  <si>
    <t>75414  Obrona cywilna : Razem</t>
  </si>
  <si>
    <t>754  Bezpieczeństwo publiczne i ochrona przeciwpożarowa - Razem</t>
  </si>
  <si>
    <t>75101  Urzędy naczelnych organów władzy państwowej, kontroli i ochrony prawa : Razem</t>
  </si>
  <si>
    <t>751  Urzędy naczelnych organów władzy państwowej, kontroli i ochrony prawa oraz sądownictwa - Razem</t>
  </si>
  <si>
    <t>752  Obrona narodowa - Razem</t>
  </si>
  <si>
    <t>podróże służbowe krajowe</t>
  </si>
  <si>
    <t>zakup energii</t>
  </si>
  <si>
    <t>zakup usług pozostałych</t>
  </si>
  <si>
    <t>Suma            WYDATKI  OGÓŁEM :</t>
  </si>
  <si>
    <t>zakup usług remontowych</t>
  </si>
  <si>
    <t xml:space="preserve">zakup usług pozostałych </t>
  </si>
  <si>
    <t>świadczenia społeczne</t>
  </si>
  <si>
    <t>Dział</t>
  </si>
  <si>
    <t>Parag</t>
  </si>
  <si>
    <t xml:space="preserve">75212 Pozostałe wydatki obronne : Razem  </t>
  </si>
  <si>
    <t>Rozdz</t>
  </si>
  <si>
    <t>Plan pierwotny</t>
  </si>
  <si>
    <t>Plan po zmianach</t>
  </si>
  <si>
    <t>% wykonan</t>
  </si>
  <si>
    <t>różne wydatki na rzecz osób fizycznych</t>
  </si>
  <si>
    <t>zakup materiałów i wyposażenia</t>
  </si>
  <si>
    <t>Sprawozdanie</t>
  </si>
  <si>
    <t>Rady Gminy Michałowice</t>
  </si>
  <si>
    <t>składki na ubezpieczenia zdrowotne</t>
  </si>
  <si>
    <t>85214  Zasiłki i pomoc w naturze oraz składki na ubezpieczenia społeczne: Razem</t>
  </si>
  <si>
    <t>852  Pomoc społeczna - Razem</t>
  </si>
  <si>
    <t>85212  Świadczenia rodzinne oraz składki na ubezpieczenia emerytalne i rentowe z ubezpieczenia społecznego  : Razem</t>
  </si>
  <si>
    <t>Wykonanie zadań zleconych z zakresu administracji rządowej za 2005 rok</t>
  </si>
  <si>
    <t>Wykon. 2005 r</t>
  </si>
  <si>
    <t>wynagrodzenia bezosobowe</t>
  </si>
  <si>
    <t>75107 Wybory Prezydenta Rzeczpospolitej Polskiej: Razem</t>
  </si>
  <si>
    <t>75108 Wybory do Sejmu i Senatu : Razem</t>
  </si>
  <si>
    <t>75109 Wybory do rad powiatów i sejmików województw,wybory wójtów burmistrzów i prezydentów miast  : Razem</t>
  </si>
  <si>
    <t>85213  Składki na ubezpieczenia zdrowotne opłacone za osoby pobierające niektóre świadczenia z pomocy społecznej oraz niektóre świadczenia rodzinne : Razem</t>
  </si>
  <si>
    <t>do Uchwały Nr XL/349/2006</t>
  </si>
  <si>
    <t>z dnia 27 kwietnia 2006r.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</si>
</sst>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%"/>
  </numFmts>
  <fonts count="10">
    <font>
      <sz val="10"/>
      <name val="Arial CE"/>
      <family val="0"/>
    </font>
    <font>
      <sz val="8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 vertical="top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top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3" fontId="5" fillId="0" borderId="1" xfId="15" applyNumberFormat="1" applyFont="1" applyBorder="1" applyAlignment="1">
      <alignment horizontal="right" vertical="top" wrapText="1"/>
    </xf>
    <xf numFmtId="165" fontId="5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3" fontId="6" fillId="0" borderId="1" xfId="15" applyNumberFormat="1" applyFont="1" applyBorder="1" applyAlignment="1">
      <alignment horizontal="right" vertical="top" wrapText="1"/>
    </xf>
    <xf numFmtId="165" fontId="7" fillId="0" borderId="1" xfId="0" applyNumberFormat="1" applyFont="1" applyBorder="1" applyAlignment="1">
      <alignment vertical="top"/>
    </xf>
    <xf numFmtId="3" fontId="4" fillId="0" borderId="1" xfId="15" applyNumberFormat="1" applyFont="1" applyBorder="1" applyAlignment="1">
      <alignment horizontal="right" vertical="top" wrapText="1"/>
    </xf>
    <xf numFmtId="165" fontId="4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left"/>
    </xf>
    <xf numFmtId="165" fontId="9" fillId="0" borderId="0" xfId="0" applyNumberFormat="1" applyFont="1" applyAlignment="1">
      <alignment vertical="top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165" fontId="2" fillId="0" borderId="4" xfId="0" applyNumberFormat="1" applyFont="1" applyBorder="1" applyAlignment="1">
      <alignment vertical="top"/>
    </xf>
    <xf numFmtId="165" fontId="2" fillId="0" borderId="5" xfId="0" applyNumberFormat="1" applyFont="1" applyBorder="1" applyAlignment="1">
      <alignment vertical="top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view="pageBreakPreview" zoomScaleSheetLayoutView="100" workbookViewId="0" topLeftCell="A1">
      <selection activeCell="G30" sqref="G30"/>
    </sheetView>
  </sheetViews>
  <sheetFormatPr defaultColWidth="9.00390625" defaultRowHeight="12.75"/>
  <cols>
    <col min="1" max="1" width="5.00390625" style="2" customWidth="1"/>
    <col min="2" max="2" width="5.625" style="2" customWidth="1"/>
    <col min="3" max="3" width="4.75390625" style="2" customWidth="1"/>
    <col min="4" max="4" width="30.875" style="2" customWidth="1"/>
    <col min="5" max="5" width="10.25390625" style="2" customWidth="1"/>
    <col min="6" max="6" width="9.375" style="2" customWidth="1"/>
    <col min="7" max="7" width="9.125" style="2" customWidth="1"/>
    <col min="8" max="8" width="10.00390625" style="3" customWidth="1"/>
    <col min="9" max="16384" width="9.125" style="2" customWidth="1"/>
  </cols>
  <sheetData>
    <row r="1" spans="1:10" ht="12.75" customHeight="1">
      <c r="A1" s="22"/>
      <c r="B1" s="22"/>
      <c r="C1" s="22"/>
      <c r="D1" s="23"/>
      <c r="E1" s="35" t="s">
        <v>28</v>
      </c>
      <c r="F1" s="35"/>
      <c r="G1" s="35"/>
      <c r="H1" s="27"/>
      <c r="I1" s="1"/>
      <c r="J1" s="1"/>
    </row>
    <row r="2" spans="1:10" ht="12.75" customHeight="1">
      <c r="A2" s="22"/>
      <c r="B2" s="22"/>
      <c r="C2" s="22"/>
      <c r="D2" s="23"/>
      <c r="E2" s="35" t="s">
        <v>41</v>
      </c>
      <c r="F2" s="36"/>
      <c r="G2" s="36"/>
      <c r="H2" s="36"/>
      <c r="I2" s="1"/>
      <c r="J2" s="1"/>
    </row>
    <row r="3" spans="1:10" ht="12.75" customHeight="1">
      <c r="A3" s="22"/>
      <c r="B3" s="22"/>
      <c r="C3" s="22"/>
      <c r="D3" s="23"/>
      <c r="E3" s="35" t="s">
        <v>29</v>
      </c>
      <c r="F3" s="35"/>
      <c r="G3" s="35"/>
      <c r="H3" s="36"/>
      <c r="I3" s="1"/>
      <c r="J3" s="1"/>
    </row>
    <row r="4" spans="1:10" ht="12.75" customHeight="1">
      <c r="A4" s="22"/>
      <c r="B4" s="22"/>
      <c r="C4" s="22"/>
      <c r="D4" s="23"/>
      <c r="E4" s="35" t="s">
        <v>42</v>
      </c>
      <c r="F4" s="35"/>
      <c r="G4" s="35"/>
      <c r="H4" s="36"/>
      <c r="I4" s="1"/>
      <c r="J4" s="1"/>
    </row>
    <row r="5" spans="1:10" ht="12.75" customHeight="1">
      <c r="A5" s="22"/>
      <c r="B5" s="22"/>
      <c r="C5" s="22"/>
      <c r="D5" s="23"/>
      <c r="E5" s="26"/>
      <c r="F5" s="26"/>
      <c r="G5" s="26"/>
      <c r="H5" s="28"/>
      <c r="I5" s="1"/>
      <c r="J5" s="1"/>
    </row>
    <row r="6" spans="1:10" ht="29.25" customHeight="1">
      <c r="A6" s="42" t="s">
        <v>34</v>
      </c>
      <c r="B6" s="42"/>
      <c r="C6" s="42"/>
      <c r="D6" s="42"/>
      <c r="E6" s="42"/>
      <c r="F6" s="24"/>
      <c r="G6" s="24"/>
      <c r="H6" s="25"/>
      <c r="I6" s="1"/>
      <c r="J6" s="1"/>
    </row>
    <row r="7" spans="1:8" ht="12">
      <c r="A7" s="29" t="s">
        <v>19</v>
      </c>
      <c r="B7" s="29" t="s">
        <v>22</v>
      </c>
      <c r="C7" s="29" t="s">
        <v>20</v>
      </c>
      <c r="D7" s="29" t="s">
        <v>0</v>
      </c>
      <c r="E7" s="41" t="s">
        <v>23</v>
      </c>
      <c r="F7" s="39" t="s">
        <v>24</v>
      </c>
      <c r="G7" s="39" t="s">
        <v>35</v>
      </c>
      <c r="H7" s="37" t="s">
        <v>25</v>
      </c>
    </row>
    <row r="8" spans="1:8" ht="12">
      <c r="A8" s="30"/>
      <c r="B8" s="30"/>
      <c r="C8" s="30"/>
      <c r="D8" s="30"/>
      <c r="E8" s="41"/>
      <c r="F8" s="40"/>
      <c r="G8" s="40"/>
      <c r="H8" s="38"/>
    </row>
    <row r="9" spans="1:8" s="6" customFormat="1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5">
        <v>8</v>
      </c>
    </row>
    <row r="10" spans="1:8" s="6" customFormat="1" ht="16.5" customHeight="1">
      <c r="A10" s="7">
        <v>750</v>
      </c>
      <c r="B10" s="8">
        <v>75011</v>
      </c>
      <c r="C10" s="8">
        <v>4010</v>
      </c>
      <c r="D10" s="9" t="s">
        <v>1</v>
      </c>
      <c r="E10" s="10">
        <v>57324</v>
      </c>
      <c r="F10" s="10">
        <v>57324</v>
      </c>
      <c r="G10" s="10">
        <v>57324</v>
      </c>
      <c r="H10" s="11">
        <f aca="true" t="shared" si="0" ref="H10:H20">SUM(G10/F10)</f>
        <v>1</v>
      </c>
    </row>
    <row r="11" spans="1:8" s="6" customFormat="1" ht="12.75">
      <c r="A11" s="7"/>
      <c r="B11" s="8"/>
      <c r="C11" s="8">
        <v>4040</v>
      </c>
      <c r="D11" s="9" t="s">
        <v>2</v>
      </c>
      <c r="E11" s="10">
        <v>4600</v>
      </c>
      <c r="F11" s="10">
        <v>4600</v>
      </c>
      <c r="G11" s="10">
        <v>4600</v>
      </c>
      <c r="H11" s="11">
        <f t="shared" si="0"/>
        <v>1</v>
      </c>
    </row>
    <row r="12" spans="1:8" s="6" customFormat="1" ht="12.75">
      <c r="A12" s="7"/>
      <c r="B12" s="8"/>
      <c r="C12" s="8">
        <v>4110</v>
      </c>
      <c r="D12" s="9" t="s">
        <v>3</v>
      </c>
      <c r="E12" s="10">
        <v>11705</v>
      </c>
      <c r="F12" s="10">
        <v>11705</v>
      </c>
      <c r="G12" s="10">
        <v>11705</v>
      </c>
      <c r="H12" s="11">
        <f t="shared" si="0"/>
        <v>1</v>
      </c>
    </row>
    <row r="13" spans="1:8" s="6" customFormat="1" ht="12.75">
      <c r="A13" s="7"/>
      <c r="B13" s="8"/>
      <c r="C13" s="8">
        <v>4120</v>
      </c>
      <c r="D13" s="7" t="s">
        <v>4</v>
      </c>
      <c r="E13" s="10">
        <v>1515</v>
      </c>
      <c r="F13" s="10">
        <v>1515</v>
      </c>
      <c r="G13" s="10">
        <v>1515</v>
      </c>
      <c r="H13" s="11">
        <f t="shared" si="0"/>
        <v>1</v>
      </c>
    </row>
    <row r="14" spans="1:8" s="6" customFormat="1" ht="13.5">
      <c r="A14" s="12"/>
      <c r="B14" s="13"/>
      <c r="C14" s="31" t="s">
        <v>5</v>
      </c>
      <c r="D14" s="31"/>
      <c r="E14" s="14">
        <f>SUM(E10:E13)</f>
        <v>75144</v>
      </c>
      <c r="F14" s="14">
        <f>SUM(F10:F13)</f>
        <v>75144</v>
      </c>
      <c r="G14" s="14">
        <f>SUM(G10:G13)</f>
        <v>75144</v>
      </c>
      <c r="H14" s="15">
        <f t="shared" si="0"/>
        <v>1</v>
      </c>
    </row>
    <row r="15" spans="1:8" s="6" customFormat="1" ht="12.75">
      <c r="A15" s="34" t="s">
        <v>6</v>
      </c>
      <c r="B15" s="34"/>
      <c r="C15" s="34"/>
      <c r="D15" s="34"/>
      <c r="E15" s="16">
        <f>SUM(E14)</f>
        <v>75144</v>
      </c>
      <c r="F15" s="16">
        <f>SUM(F14)</f>
        <v>75144</v>
      </c>
      <c r="G15" s="16">
        <f>SUM(G14)</f>
        <v>75144</v>
      </c>
      <c r="H15" s="17">
        <f t="shared" si="0"/>
        <v>1</v>
      </c>
    </row>
    <row r="16" spans="1:8" s="6" customFormat="1" ht="12.75">
      <c r="A16" s="8">
        <v>751</v>
      </c>
      <c r="B16" s="8">
        <v>75101</v>
      </c>
      <c r="C16" s="8">
        <v>4110</v>
      </c>
      <c r="D16" s="9" t="s">
        <v>3</v>
      </c>
      <c r="E16" s="10">
        <v>320</v>
      </c>
      <c r="F16" s="10">
        <v>320</v>
      </c>
      <c r="G16" s="10">
        <v>310</v>
      </c>
      <c r="H16" s="11">
        <f t="shared" si="0"/>
        <v>0.96875</v>
      </c>
    </row>
    <row r="17" spans="1:8" s="6" customFormat="1" ht="12.75">
      <c r="A17" s="7"/>
      <c r="B17" s="7"/>
      <c r="C17" s="8">
        <v>4120</v>
      </c>
      <c r="D17" s="9" t="s">
        <v>4</v>
      </c>
      <c r="E17" s="10">
        <v>46</v>
      </c>
      <c r="F17" s="10">
        <v>46</v>
      </c>
      <c r="G17" s="10">
        <v>44</v>
      </c>
      <c r="H17" s="11">
        <f t="shared" si="0"/>
        <v>0.9565217391304348</v>
      </c>
    </row>
    <row r="18" spans="1:8" s="6" customFormat="1" ht="12.75">
      <c r="A18" s="7"/>
      <c r="B18" s="7"/>
      <c r="C18" s="8">
        <v>4170</v>
      </c>
      <c r="D18" s="9" t="s">
        <v>36</v>
      </c>
      <c r="E18" s="10">
        <v>0</v>
      </c>
      <c r="F18" s="10">
        <v>1890</v>
      </c>
      <c r="G18" s="10">
        <v>1800</v>
      </c>
      <c r="H18" s="11">
        <f t="shared" si="0"/>
        <v>0.9523809523809523</v>
      </c>
    </row>
    <row r="19" spans="1:8" s="6" customFormat="1" ht="12.75">
      <c r="A19" s="7"/>
      <c r="B19" s="7"/>
      <c r="C19" s="18">
        <v>4300</v>
      </c>
      <c r="D19" s="9" t="s">
        <v>14</v>
      </c>
      <c r="E19" s="10">
        <v>1890</v>
      </c>
      <c r="F19" s="10">
        <v>0</v>
      </c>
      <c r="G19" s="10">
        <v>0</v>
      </c>
      <c r="H19" s="11" t="e">
        <f t="shared" si="0"/>
        <v>#DIV/0!</v>
      </c>
    </row>
    <row r="20" spans="1:8" s="6" customFormat="1" ht="28.5" customHeight="1">
      <c r="A20" s="12"/>
      <c r="B20" s="12"/>
      <c r="C20" s="31" t="s">
        <v>9</v>
      </c>
      <c r="D20" s="31"/>
      <c r="E20" s="14">
        <f>SUM(E16:E19)</f>
        <v>2256</v>
      </c>
      <c r="F20" s="14">
        <f>SUM(F16:F19)</f>
        <v>2256</v>
      </c>
      <c r="G20" s="14">
        <f>SUM(G16:G19)</f>
        <v>2154</v>
      </c>
      <c r="H20" s="15">
        <f t="shared" si="0"/>
        <v>0.9547872340425532</v>
      </c>
    </row>
    <row r="21" spans="1:8" s="6" customFormat="1" ht="12.75" customHeight="1">
      <c r="A21" s="12"/>
      <c r="B21" s="7">
        <v>75107</v>
      </c>
      <c r="C21" s="8">
        <v>3030</v>
      </c>
      <c r="D21" s="19" t="s">
        <v>26</v>
      </c>
      <c r="E21" s="10">
        <v>0</v>
      </c>
      <c r="F21" s="10">
        <v>19890</v>
      </c>
      <c r="G21" s="10">
        <v>19755</v>
      </c>
      <c r="H21" s="11">
        <f aca="true" t="shared" si="1" ref="H21:H46">SUM(G21/F21)</f>
        <v>0.9932126696832579</v>
      </c>
    </row>
    <row r="22" spans="1:8" s="6" customFormat="1" ht="12.75" customHeight="1">
      <c r="A22" s="12"/>
      <c r="B22" s="7"/>
      <c r="C22" s="8">
        <v>4110</v>
      </c>
      <c r="D22" s="9" t="s">
        <v>3</v>
      </c>
      <c r="E22" s="10">
        <v>0</v>
      </c>
      <c r="F22" s="10">
        <v>714</v>
      </c>
      <c r="G22" s="10">
        <v>672</v>
      </c>
      <c r="H22" s="11">
        <f t="shared" si="1"/>
        <v>0.9411764705882353</v>
      </c>
    </row>
    <row r="23" spans="1:8" s="6" customFormat="1" ht="12.75" customHeight="1">
      <c r="A23" s="12"/>
      <c r="B23" s="7"/>
      <c r="C23" s="8">
        <v>4120</v>
      </c>
      <c r="D23" s="7" t="s">
        <v>4</v>
      </c>
      <c r="E23" s="10">
        <v>0</v>
      </c>
      <c r="F23" s="10">
        <v>107</v>
      </c>
      <c r="G23" s="10">
        <v>95</v>
      </c>
      <c r="H23" s="11">
        <f t="shared" si="1"/>
        <v>0.8878504672897196</v>
      </c>
    </row>
    <row r="24" spans="1:8" s="6" customFormat="1" ht="12.75" customHeight="1">
      <c r="A24" s="12"/>
      <c r="B24" s="7"/>
      <c r="C24" s="8">
        <v>4170</v>
      </c>
      <c r="D24" s="9" t="s">
        <v>36</v>
      </c>
      <c r="E24" s="10">
        <v>0</v>
      </c>
      <c r="F24" s="10">
        <v>5000</v>
      </c>
      <c r="G24" s="10">
        <v>5000</v>
      </c>
      <c r="H24" s="11">
        <f t="shared" si="1"/>
        <v>1</v>
      </c>
    </row>
    <row r="25" spans="1:8" s="6" customFormat="1" ht="12.75" customHeight="1">
      <c r="A25" s="12"/>
      <c r="B25" s="7"/>
      <c r="C25" s="20">
        <v>4210</v>
      </c>
      <c r="D25" s="9" t="s">
        <v>27</v>
      </c>
      <c r="E25" s="10">
        <v>0</v>
      </c>
      <c r="F25" s="10">
        <v>2982</v>
      </c>
      <c r="G25" s="10">
        <v>2982</v>
      </c>
      <c r="H25" s="11">
        <f t="shared" si="1"/>
        <v>1</v>
      </c>
    </row>
    <row r="26" spans="1:8" s="6" customFormat="1" ht="12.75" customHeight="1">
      <c r="A26" s="12"/>
      <c r="B26" s="7"/>
      <c r="C26" s="20">
        <v>4300</v>
      </c>
      <c r="D26" s="9" t="s">
        <v>14</v>
      </c>
      <c r="E26" s="10">
        <v>0</v>
      </c>
      <c r="F26" s="10">
        <v>3650</v>
      </c>
      <c r="G26" s="10">
        <v>3650</v>
      </c>
      <c r="H26" s="11">
        <f t="shared" si="1"/>
        <v>1</v>
      </c>
    </row>
    <row r="27" spans="1:8" s="6" customFormat="1" ht="12.75" customHeight="1">
      <c r="A27" s="12"/>
      <c r="B27" s="7"/>
      <c r="C27" s="8">
        <v>4410</v>
      </c>
      <c r="D27" s="21" t="s">
        <v>12</v>
      </c>
      <c r="E27" s="10">
        <v>0</v>
      </c>
      <c r="F27" s="10">
        <v>800</v>
      </c>
      <c r="G27" s="10">
        <v>800</v>
      </c>
      <c r="H27" s="11">
        <f t="shared" si="1"/>
        <v>1</v>
      </c>
    </row>
    <row r="28" spans="1:8" s="6" customFormat="1" ht="25.5" customHeight="1">
      <c r="A28" s="12"/>
      <c r="B28" s="7"/>
      <c r="C28" s="32" t="s">
        <v>37</v>
      </c>
      <c r="D28" s="33"/>
      <c r="E28" s="14">
        <f>SUM(E21:E25)</f>
        <v>0</v>
      </c>
      <c r="F28" s="14">
        <f>SUM(F21:F27)</f>
        <v>33143</v>
      </c>
      <c r="G28" s="14">
        <f>SUM(G21:G27)</f>
        <v>32954</v>
      </c>
      <c r="H28" s="17">
        <f t="shared" si="1"/>
        <v>0.9942974383731105</v>
      </c>
    </row>
    <row r="29" spans="1:8" s="6" customFormat="1" ht="12.75" customHeight="1">
      <c r="A29" s="12"/>
      <c r="B29" s="7">
        <v>75108</v>
      </c>
      <c r="C29" s="8">
        <v>3030</v>
      </c>
      <c r="D29" s="19" t="s">
        <v>26</v>
      </c>
      <c r="E29" s="10">
        <v>0</v>
      </c>
      <c r="F29" s="10">
        <v>11970</v>
      </c>
      <c r="G29" s="10">
        <v>11565</v>
      </c>
      <c r="H29" s="17">
        <f t="shared" si="1"/>
        <v>0.9661654135338346</v>
      </c>
    </row>
    <row r="30" spans="1:8" s="6" customFormat="1" ht="12.75" customHeight="1">
      <c r="A30" s="12"/>
      <c r="B30" s="7"/>
      <c r="C30" s="8">
        <v>4110</v>
      </c>
      <c r="D30" s="9" t="s">
        <v>3</v>
      </c>
      <c r="E30" s="10">
        <v>0</v>
      </c>
      <c r="F30" s="10">
        <v>423</v>
      </c>
      <c r="G30" s="10">
        <v>423</v>
      </c>
      <c r="H30" s="17">
        <f t="shared" si="1"/>
        <v>1</v>
      </c>
    </row>
    <row r="31" spans="1:8" s="6" customFormat="1" ht="12.75" customHeight="1">
      <c r="A31" s="12"/>
      <c r="B31" s="7"/>
      <c r="C31" s="8">
        <v>4120</v>
      </c>
      <c r="D31" s="7" t="s">
        <v>4</v>
      </c>
      <c r="E31" s="10">
        <v>0</v>
      </c>
      <c r="F31" s="10">
        <v>63</v>
      </c>
      <c r="G31" s="10">
        <v>63</v>
      </c>
      <c r="H31" s="17">
        <f t="shared" si="1"/>
        <v>1</v>
      </c>
    </row>
    <row r="32" spans="1:8" s="6" customFormat="1" ht="12.75" customHeight="1">
      <c r="A32" s="12"/>
      <c r="B32" s="7"/>
      <c r="C32" s="8">
        <v>4170</v>
      </c>
      <c r="D32" s="9" t="s">
        <v>36</v>
      </c>
      <c r="E32" s="10">
        <v>0</v>
      </c>
      <c r="F32" s="10">
        <v>3450</v>
      </c>
      <c r="G32" s="10">
        <v>3450</v>
      </c>
      <c r="H32" s="17">
        <f t="shared" si="1"/>
        <v>1</v>
      </c>
    </row>
    <row r="33" spans="1:8" s="6" customFormat="1" ht="12.75" customHeight="1">
      <c r="A33" s="12"/>
      <c r="B33" s="7"/>
      <c r="C33" s="20">
        <v>4210</v>
      </c>
      <c r="D33" s="9" t="s">
        <v>27</v>
      </c>
      <c r="E33" s="10">
        <v>0</v>
      </c>
      <c r="F33" s="10">
        <v>4217</v>
      </c>
      <c r="G33" s="10">
        <v>4217</v>
      </c>
      <c r="H33" s="17">
        <f t="shared" si="1"/>
        <v>1</v>
      </c>
    </row>
    <row r="34" spans="1:8" s="6" customFormat="1" ht="12.75" customHeight="1">
      <c r="A34" s="12"/>
      <c r="B34" s="7"/>
      <c r="C34" s="20">
        <v>4300</v>
      </c>
      <c r="D34" s="9" t="s">
        <v>14</v>
      </c>
      <c r="E34" s="10">
        <v>0</v>
      </c>
      <c r="F34" s="10">
        <v>555</v>
      </c>
      <c r="G34" s="10">
        <v>555</v>
      </c>
      <c r="H34" s="17">
        <f t="shared" si="1"/>
        <v>1</v>
      </c>
    </row>
    <row r="35" spans="1:8" s="6" customFormat="1" ht="12.75" customHeight="1">
      <c r="A35" s="12"/>
      <c r="B35" s="7"/>
      <c r="C35" s="8">
        <v>4410</v>
      </c>
      <c r="D35" s="21" t="s">
        <v>12</v>
      </c>
      <c r="E35" s="10">
        <v>0</v>
      </c>
      <c r="F35" s="10">
        <v>400</v>
      </c>
      <c r="G35" s="10">
        <v>400</v>
      </c>
      <c r="H35" s="17">
        <f t="shared" si="1"/>
        <v>1</v>
      </c>
    </row>
    <row r="36" spans="1:8" s="6" customFormat="1" ht="12.75" customHeight="1">
      <c r="A36" s="12"/>
      <c r="B36" s="7"/>
      <c r="C36" s="32" t="s">
        <v>38</v>
      </c>
      <c r="D36" s="33"/>
      <c r="E36" s="14"/>
      <c r="F36" s="14">
        <f>SUM(F29:F35)</f>
        <v>21078</v>
      </c>
      <c r="G36" s="14">
        <f>SUM(G29:G35)</f>
        <v>20673</v>
      </c>
      <c r="H36" s="17">
        <f t="shared" si="1"/>
        <v>0.9807856532877882</v>
      </c>
    </row>
    <row r="37" spans="1:8" s="6" customFormat="1" ht="12.75" customHeight="1">
      <c r="A37" s="12"/>
      <c r="B37" s="7">
        <v>75109</v>
      </c>
      <c r="C37" s="8">
        <v>3030</v>
      </c>
      <c r="D37" s="19" t="s">
        <v>26</v>
      </c>
      <c r="E37" s="10">
        <v>10108</v>
      </c>
      <c r="F37" s="10">
        <v>10108</v>
      </c>
      <c r="G37" s="10">
        <v>6879</v>
      </c>
      <c r="H37" s="17">
        <f t="shared" si="1"/>
        <v>0.6805500593589237</v>
      </c>
    </row>
    <row r="38" spans="1:8" s="6" customFormat="1" ht="12.75" customHeight="1">
      <c r="A38" s="12"/>
      <c r="B38" s="7"/>
      <c r="C38" s="8">
        <v>4110</v>
      </c>
      <c r="D38" s="9" t="s">
        <v>3</v>
      </c>
      <c r="E38" s="10">
        <v>276</v>
      </c>
      <c r="F38" s="10">
        <v>276</v>
      </c>
      <c r="G38" s="10">
        <v>276</v>
      </c>
      <c r="H38" s="17">
        <f t="shared" si="1"/>
        <v>1</v>
      </c>
    </row>
    <row r="39" spans="1:8" s="6" customFormat="1" ht="12.75" customHeight="1">
      <c r="A39" s="12"/>
      <c r="B39" s="7"/>
      <c r="C39" s="8">
        <v>4120</v>
      </c>
      <c r="D39" s="7" t="s">
        <v>4</v>
      </c>
      <c r="E39" s="10">
        <v>42</v>
      </c>
      <c r="F39" s="10">
        <v>42</v>
      </c>
      <c r="G39" s="10">
        <v>42</v>
      </c>
      <c r="H39" s="17">
        <f t="shared" si="1"/>
        <v>1</v>
      </c>
    </row>
    <row r="40" spans="1:8" s="6" customFormat="1" ht="12.75" customHeight="1">
      <c r="A40" s="12"/>
      <c r="B40" s="7"/>
      <c r="C40" s="8">
        <v>4170</v>
      </c>
      <c r="D40" s="9" t="s">
        <v>36</v>
      </c>
      <c r="E40" s="10">
        <v>1700</v>
      </c>
      <c r="F40" s="10">
        <v>1700</v>
      </c>
      <c r="G40" s="10">
        <v>1700</v>
      </c>
      <c r="H40" s="17">
        <f t="shared" si="1"/>
        <v>1</v>
      </c>
    </row>
    <row r="41" spans="1:8" s="6" customFormat="1" ht="12.75" customHeight="1">
      <c r="A41" s="12"/>
      <c r="B41" s="7"/>
      <c r="C41" s="20">
        <v>4210</v>
      </c>
      <c r="D41" s="9" t="s">
        <v>27</v>
      </c>
      <c r="E41" s="10">
        <v>3127</v>
      </c>
      <c r="F41" s="10">
        <v>3127</v>
      </c>
      <c r="G41" s="10">
        <v>3127</v>
      </c>
      <c r="H41" s="17">
        <f t="shared" si="1"/>
        <v>1</v>
      </c>
    </row>
    <row r="42" spans="1:8" s="6" customFormat="1" ht="12.75" customHeight="1">
      <c r="A42" s="12"/>
      <c r="B42" s="7"/>
      <c r="C42" s="20">
        <v>4260</v>
      </c>
      <c r="D42" s="9" t="s">
        <v>13</v>
      </c>
      <c r="E42" s="10">
        <v>300</v>
      </c>
      <c r="F42" s="10">
        <v>300</v>
      </c>
      <c r="G42" s="10">
        <v>300</v>
      </c>
      <c r="H42" s="17">
        <f t="shared" si="1"/>
        <v>1</v>
      </c>
    </row>
    <row r="43" spans="1:8" s="6" customFormat="1" ht="12.75" customHeight="1">
      <c r="A43" s="12"/>
      <c r="B43" s="7"/>
      <c r="C43" s="20">
        <v>4300</v>
      </c>
      <c r="D43" s="9" t="s">
        <v>14</v>
      </c>
      <c r="E43" s="10">
        <v>250</v>
      </c>
      <c r="F43" s="10">
        <v>250</v>
      </c>
      <c r="G43" s="10">
        <v>250</v>
      </c>
      <c r="H43" s="17">
        <f t="shared" si="1"/>
        <v>1</v>
      </c>
    </row>
    <row r="44" spans="1:8" s="6" customFormat="1" ht="12.75" customHeight="1">
      <c r="A44" s="12"/>
      <c r="B44" s="7"/>
      <c r="C44" s="8">
        <v>4410</v>
      </c>
      <c r="D44" s="21" t="s">
        <v>12</v>
      </c>
      <c r="E44" s="10">
        <v>350</v>
      </c>
      <c r="F44" s="10">
        <v>350</v>
      </c>
      <c r="G44" s="10">
        <v>350</v>
      </c>
      <c r="H44" s="17">
        <f t="shared" si="1"/>
        <v>1</v>
      </c>
    </row>
    <row r="45" spans="1:8" s="6" customFormat="1" ht="39.75" customHeight="1">
      <c r="A45" s="12"/>
      <c r="B45" s="7"/>
      <c r="C45" s="32" t="s">
        <v>39</v>
      </c>
      <c r="D45" s="33"/>
      <c r="E45" s="14">
        <f>SUM(E37:E44)</f>
        <v>16153</v>
      </c>
      <c r="F45" s="14">
        <f>SUM(F37:F44)</f>
        <v>16153</v>
      </c>
      <c r="G45" s="14">
        <f>SUM(G37:G44)</f>
        <v>12924</v>
      </c>
      <c r="H45" s="17">
        <f t="shared" si="1"/>
        <v>0.800099052807528</v>
      </c>
    </row>
    <row r="46" spans="1:8" s="6" customFormat="1" ht="27" customHeight="1">
      <c r="A46" s="34" t="s">
        <v>10</v>
      </c>
      <c r="B46" s="34"/>
      <c r="C46" s="34"/>
      <c r="D46" s="34"/>
      <c r="E46" s="16">
        <f>SUM(E20+E28+E36+E45)</f>
        <v>18409</v>
      </c>
      <c r="F46" s="16">
        <f>SUM(F20+F28+F36+F45)</f>
        <v>72630</v>
      </c>
      <c r="G46" s="16">
        <f>SUM(G20+G28+G36+G45)</f>
        <v>68705</v>
      </c>
      <c r="H46" s="11">
        <f t="shared" si="1"/>
        <v>0.9459589701225389</v>
      </c>
    </row>
    <row r="47" spans="1:8" s="6" customFormat="1" ht="12.75">
      <c r="A47" s="7">
        <v>752</v>
      </c>
      <c r="B47" s="8">
        <v>75212</v>
      </c>
      <c r="C47" s="8">
        <v>4270</v>
      </c>
      <c r="D47" s="9" t="s">
        <v>16</v>
      </c>
      <c r="E47" s="10">
        <v>600</v>
      </c>
      <c r="F47" s="10">
        <v>600</v>
      </c>
      <c r="G47" s="10">
        <v>600</v>
      </c>
      <c r="H47" s="11">
        <f aca="true" t="shared" si="2" ref="H47:H53">SUM(G47/F47)</f>
        <v>1</v>
      </c>
    </row>
    <row r="48" spans="1:8" s="6" customFormat="1" ht="13.5">
      <c r="A48" s="12"/>
      <c r="B48" s="12"/>
      <c r="C48" s="31" t="s">
        <v>21</v>
      </c>
      <c r="D48" s="31"/>
      <c r="E48" s="14">
        <f aca="true" t="shared" si="3" ref="E48:G49">SUM(E47)</f>
        <v>600</v>
      </c>
      <c r="F48" s="14">
        <f t="shared" si="3"/>
        <v>600</v>
      </c>
      <c r="G48" s="14">
        <f t="shared" si="3"/>
        <v>600</v>
      </c>
      <c r="H48" s="15">
        <f t="shared" si="2"/>
        <v>1</v>
      </c>
    </row>
    <row r="49" spans="1:8" s="6" customFormat="1" ht="12.75">
      <c r="A49" s="34" t="s">
        <v>11</v>
      </c>
      <c r="B49" s="34"/>
      <c r="C49" s="34"/>
      <c r="D49" s="34"/>
      <c r="E49" s="16">
        <f t="shared" si="3"/>
        <v>600</v>
      </c>
      <c r="F49" s="16">
        <f t="shared" si="3"/>
        <v>600</v>
      </c>
      <c r="G49" s="16">
        <f t="shared" si="3"/>
        <v>600</v>
      </c>
      <c r="H49" s="17">
        <f t="shared" si="2"/>
        <v>1</v>
      </c>
    </row>
    <row r="50" spans="1:8" s="6" customFormat="1" ht="12.75">
      <c r="A50" s="8">
        <v>754</v>
      </c>
      <c r="B50" s="8">
        <v>75414</v>
      </c>
      <c r="C50" s="8">
        <v>4300</v>
      </c>
      <c r="D50" s="9" t="s">
        <v>17</v>
      </c>
      <c r="E50" s="10">
        <v>400</v>
      </c>
      <c r="F50" s="10">
        <v>400</v>
      </c>
      <c r="G50" s="10">
        <v>400</v>
      </c>
      <c r="H50" s="11">
        <f t="shared" si="2"/>
        <v>1</v>
      </c>
    </row>
    <row r="51" spans="1:8" s="6" customFormat="1" ht="13.5" customHeight="1">
      <c r="A51" s="12"/>
      <c r="B51" s="13"/>
      <c r="C51" s="31" t="s">
        <v>7</v>
      </c>
      <c r="D51" s="31"/>
      <c r="E51" s="14">
        <f aca="true" t="shared" si="4" ref="E51:G52">SUM(E50)</f>
        <v>400</v>
      </c>
      <c r="F51" s="14">
        <f t="shared" si="4"/>
        <v>400</v>
      </c>
      <c r="G51" s="14">
        <f t="shared" si="4"/>
        <v>400</v>
      </c>
      <c r="H51" s="15">
        <f t="shared" si="2"/>
        <v>1</v>
      </c>
    </row>
    <row r="52" spans="1:8" s="6" customFormat="1" ht="24" customHeight="1">
      <c r="A52" s="34" t="s">
        <v>8</v>
      </c>
      <c r="B52" s="34"/>
      <c r="C52" s="34"/>
      <c r="D52" s="34"/>
      <c r="E52" s="16">
        <f t="shared" si="4"/>
        <v>400</v>
      </c>
      <c r="F52" s="16">
        <f t="shared" si="4"/>
        <v>400</v>
      </c>
      <c r="G52" s="16">
        <f t="shared" si="4"/>
        <v>400</v>
      </c>
      <c r="H52" s="17">
        <f t="shared" si="2"/>
        <v>1</v>
      </c>
    </row>
    <row r="53" spans="1:8" s="6" customFormat="1" ht="12.75" customHeight="1">
      <c r="A53" s="7">
        <v>852</v>
      </c>
      <c r="B53" s="8">
        <v>85212</v>
      </c>
      <c r="C53" s="8">
        <v>3110</v>
      </c>
      <c r="D53" s="7" t="s">
        <v>18</v>
      </c>
      <c r="E53" s="10">
        <v>1940400</v>
      </c>
      <c r="F53" s="10">
        <v>866496</v>
      </c>
      <c r="G53" s="10">
        <v>794038</v>
      </c>
      <c r="H53" s="11">
        <f t="shared" si="2"/>
        <v>0.916378148312283</v>
      </c>
    </row>
    <row r="54" spans="1:8" s="6" customFormat="1" ht="12.75" customHeight="1">
      <c r="A54" s="7"/>
      <c r="B54" s="8"/>
      <c r="C54" s="8">
        <v>4010</v>
      </c>
      <c r="D54" s="7" t="s">
        <v>4</v>
      </c>
      <c r="E54" s="10">
        <v>11500</v>
      </c>
      <c r="F54" s="10">
        <v>16226</v>
      </c>
      <c r="G54" s="10">
        <v>14414</v>
      </c>
      <c r="H54" s="11">
        <f aca="true" t="shared" si="5" ref="H54:H60">SUM(G54/F54)</f>
        <v>0.8883273758165906</v>
      </c>
    </row>
    <row r="55" spans="1:8" s="6" customFormat="1" ht="12.75" customHeight="1">
      <c r="A55" s="7"/>
      <c r="B55" s="8"/>
      <c r="C55" s="8">
        <v>4040</v>
      </c>
      <c r="D55" s="7" t="s">
        <v>2</v>
      </c>
      <c r="E55" s="10">
        <v>1000</v>
      </c>
      <c r="F55" s="10">
        <v>0</v>
      </c>
      <c r="G55" s="10">
        <v>0</v>
      </c>
      <c r="H55" s="11" t="e">
        <f t="shared" si="5"/>
        <v>#DIV/0!</v>
      </c>
    </row>
    <row r="56" spans="1:8" s="6" customFormat="1" ht="12.75" customHeight="1">
      <c r="A56" s="7"/>
      <c r="B56" s="8"/>
      <c r="C56" s="8">
        <v>4110</v>
      </c>
      <c r="D56" s="7" t="s">
        <v>4</v>
      </c>
      <c r="E56" s="10">
        <v>3300</v>
      </c>
      <c r="F56" s="10">
        <v>2958</v>
      </c>
      <c r="G56" s="10">
        <v>2622</v>
      </c>
      <c r="H56" s="11">
        <f t="shared" si="5"/>
        <v>0.8864097363083164</v>
      </c>
    </row>
    <row r="57" spans="1:8" s="6" customFormat="1" ht="12.75" customHeight="1">
      <c r="A57" s="7"/>
      <c r="B57" s="8"/>
      <c r="C57" s="8">
        <v>4120</v>
      </c>
      <c r="D57" s="7" t="s">
        <v>4</v>
      </c>
      <c r="E57" s="10">
        <v>500</v>
      </c>
      <c r="F57" s="10">
        <v>396</v>
      </c>
      <c r="G57" s="10">
        <v>353</v>
      </c>
      <c r="H57" s="11">
        <f t="shared" si="5"/>
        <v>0.8914141414141414</v>
      </c>
    </row>
    <row r="58" spans="1:8" s="6" customFormat="1" ht="12.75" customHeight="1">
      <c r="A58" s="7"/>
      <c r="B58" s="8"/>
      <c r="C58" s="8">
        <v>4170</v>
      </c>
      <c r="D58" s="9" t="s">
        <v>36</v>
      </c>
      <c r="E58" s="10">
        <v>5400</v>
      </c>
      <c r="F58" s="10">
        <v>0</v>
      </c>
      <c r="G58" s="10">
        <v>0</v>
      </c>
      <c r="H58" s="11" t="e">
        <f t="shared" si="5"/>
        <v>#DIV/0!</v>
      </c>
    </row>
    <row r="59" spans="1:8" s="6" customFormat="1" ht="12.75" customHeight="1">
      <c r="A59" s="7"/>
      <c r="B59" s="8"/>
      <c r="C59" s="8">
        <v>4210</v>
      </c>
      <c r="D59" s="9" t="s">
        <v>27</v>
      </c>
      <c r="E59" s="10">
        <v>1900</v>
      </c>
      <c r="F59" s="10">
        <v>0</v>
      </c>
      <c r="G59" s="10">
        <v>0</v>
      </c>
      <c r="H59" s="11" t="e">
        <f t="shared" si="5"/>
        <v>#DIV/0!</v>
      </c>
    </row>
    <row r="60" spans="1:8" s="6" customFormat="1" ht="12.75" customHeight="1">
      <c r="A60" s="7"/>
      <c r="B60" s="8"/>
      <c r="C60" s="8">
        <v>4300</v>
      </c>
      <c r="D60" s="9" t="s">
        <v>14</v>
      </c>
      <c r="E60" s="10">
        <v>16000</v>
      </c>
      <c r="F60" s="10">
        <v>7219</v>
      </c>
      <c r="G60" s="10">
        <v>6432</v>
      </c>
      <c r="H60" s="11">
        <f t="shared" si="5"/>
        <v>0.8909821304889874</v>
      </c>
    </row>
    <row r="61" spans="1:8" s="6" customFormat="1" ht="42" customHeight="1">
      <c r="A61" s="12"/>
      <c r="B61" s="13"/>
      <c r="C61" s="31" t="s">
        <v>33</v>
      </c>
      <c r="D61" s="31"/>
      <c r="E61" s="14">
        <f>SUM(E53:E60)</f>
        <v>1980000</v>
      </c>
      <c r="F61" s="14">
        <f>SUM(F53:F60)</f>
        <v>893295</v>
      </c>
      <c r="G61" s="14">
        <f>SUM(G53:G60)</f>
        <v>817859</v>
      </c>
      <c r="H61" s="15">
        <f aca="true" t="shared" si="6" ref="H61:H67">SUM(G61/F61)</f>
        <v>0.9155530927633089</v>
      </c>
    </row>
    <row r="62" spans="1:8" s="6" customFormat="1" ht="12.75">
      <c r="A62" s="7"/>
      <c r="B62" s="8">
        <v>85213</v>
      </c>
      <c r="C62" s="8">
        <v>4130</v>
      </c>
      <c r="D62" s="7" t="s">
        <v>30</v>
      </c>
      <c r="E62" s="10">
        <v>8500</v>
      </c>
      <c r="F62" s="10">
        <v>9916</v>
      </c>
      <c r="G62" s="10">
        <v>9661</v>
      </c>
      <c r="H62" s="11">
        <f t="shared" si="6"/>
        <v>0.9742839854780153</v>
      </c>
    </row>
    <row r="63" spans="1:8" s="6" customFormat="1" ht="51.75" customHeight="1">
      <c r="A63" s="12"/>
      <c r="B63" s="13"/>
      <c r="C63" s="31" t="s">
        <v>40</v>
      </c>
      <c r="D63" s="31"/>
      <c r="E63" s="14">
        <f>SUM(E62:E62)</f>
        <v>8500</v>
      </c>
      <c r="F63" s="14">
        <f>SUM(F62:F62)</f>
        <v>9916</v>
      </c>
      <c r="G63" s="14">
        <f>SUM(G62:G62)</f>
        <v>9661</v>
      </c>
      <c r="H63" s="15">
        <f t="shared" si="6"/>
        <v>0.9742839854780153</v>
      </c>
    </row>
    <row r="64" spans="1:8" s="6" customFormat="1" ht="12.75">
      <c r="A64" s="12"/>
      <c r="B64" s="8">
        <v>85214</v>
      </c>
      <c r="C64" s="8">
        <v>3110</v>
      </c>
      <c r="D64" s="9" t="s">
        <v>18</v>
      </c>
      <c r="E64" s="10">
        <v>97000</v>
      </c>
      <c r="F64" s="10">
        <v>116233</v>
      </c>
      <c r="G64" s="10">
        <v>112917</v>
      </c>
      <c r="H64" s="11">
        <f t="shared" si="6"/>
        <v>0.9714710968485714</v>
      </c>
    </row>
    <row r="65" spans="1:8" s="6" customFormat="1" ht="26.25" customHeight="1">
      <c r="A65" s="12"/>
      <c r="B65" s="13"/>
      <c r="C65" s="31" t="s">
        <v>31</v>
      </c>
      <c r="D65" s="31"/>
      <c r="E65" s="14">
        <f>SUM(E64)</f>
        <v>97000</v>
      </c>
      <c r="F65" s="14">
        <f>SUM(F64)</f>
        <v>116233</v>
      </c>
      <c r="G65" s="14">
        <f>SUM(G64)</f>
        <v>112917</v>
      </c>
      <c r="H65" s="15">
        <f t="shared" si="6"/>
        <v>0.9714710968485714</v>
      </c>
    </row>
    <row r="66" spans="1:8" s="6" customFormat="1" ht="12.75">
      <c r="A66" s="34" t="s">
        <v>32</v>
      </c>
      <c r="B66" s="34"/>
      <c r="C66" s="34"/>
      <c r="D66" s="34"/>
      <c r="E66" s="16">
        <f>SUM(E63+E65+E61)</f>
        <v>2085500</v>
      </c>
      <c r="F66" s="16">
        <f>SUM(F61+F63+F65)</f>
        <v>1019444</v>
      </c>
      <c r="G66" s="16">
        <f>SUM(G61+G63+G65)</f>
        <v>940437</v>
      </c>
      <c r="H66" s="17">
        <f t="shared" si="6"/>
        <v>0.9224999117165827</v>
      </c>
    </row>
    <row r="67" spans="1:8" s="6" customFormat="1" ht="12.75">
      <c r="A67" s="43" t="s">
        <v>15</v>
      </c>
      <c r="B67" s="44"/>
      <c r="C67" s="44"/>
      <c r="D67" s="44"/>
      <c r="E67" s="16">
        <f>SUM(E15+E46+E49+E52+E66)</f>
        <v>2180053</v>
      </c>
      <c r="F67" s="16">
        <f>SUM(F15+F46+F49+F52+F66)</f>
        <v>1168218</v>
      </c>
      <c r="G67" s="16">
        <f>SUM(G15+G46+G49+G52+G66)</f>
        <v>1085286</v>
      </c>
      <c r="H67" s="17">
        <f t="shared" si="6"/>
        <v>0.9290098252209776</v>
      </c>
    </row>
  </sheetData>
  <mergeCells count="29">
    <mergeCell ref="C65:D65"/>
    <mergeCell ref="E2:H2"/>
    <mergeCell ref="D7:D8"/>
    <mergeCell ref="A67:D67"/>
    <mergeCell ref="A66:D66"/>
    <mergeCell ref="C14:D14"/>
    <mergeCell ref="A49:D49"/>
    <mergeCell ref="A46:D46"/>
    <mergeCell ref="A15:D15"/>
    <mergeCell ref="C20:D20"/>
    <mergeCell ref="E1:G1"/>
    <mergeCell ref="E3:H3"/>
    <mergeCell ref="E4:H4"/>
    <mergeCell ref="H7:H8"/>
    <mergeCell ref="F7:F8"/>
    <mergeCell ref="G7:G8"/>
    <mergeCell ref="E7:E8"/>
    <mergeCell ref="A6:E6"/>
    <mergeCell ref="C7:C8"/>
    <mergeCell ref="B7:B8"/>
    <mergeCell ref="A7:A8"/>
    <mergeCell ref="C63:D63"/>
    <mergeCell ref="C61:D61"/>
    <mergeCell ref="C28:D28"/>
    <mergeCell ref="A52:D52"/>
    <mergeCell ref="C36:D36"/>
    <mergeCell ref="C45:D45"/>
    <mergeCell ref="C48:D48"/>
    <mergeCell ref="C51:D51"/>
  </mergeCells>
  <printOptions horizontalCentered="1"/>
  <pageMargins left="0.7874015748031497" right="0.7874015748031497" top="0.984251968503937" bottom="0.984251968503937" header="0.5118110236220472" footer="0.5118110236220472"/>
  <pageSetup horizontalDpi="144" verticalDpi="144" orientation="portrait" paperSize="12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Gmina Michałowice</cp:lastModifiedBy>
  <cp:lastPrinted>2006-05-04T08:14:00Z</cp:lastPrinted>
  <dcterms:created xsi:type="dcterms:W3CDTF">2000-09-08T10:36:35Z</dcterms:created>
  <dcterms:modified xsi:type="dcterms:W3CDTF">2006-05-08T12:34:57Z</dcterms:modified>
  <cp:category/>
  <cp:version/>
  <cp:contentType/>
  <cp:contentStatus/>
</cp:coreProperties>
</file>