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firstSheet="1" activeTab="1"/>
  </bookViews>
  <sheets>
    <sheet name="Arkusz1" sheetId="1" state="hidden" r:id="rId1"/>
    <sheet name="projekt" sheetId="2" r:id="rId2"/>
    <sheet name="Arkusz3" sheetId="3" r:id="rId3"/>
  </sheets>
  <definedNames>
    <definedName name="_xlnm.Print_Area" localSheetId="0">'Arkusz1'!$A$1:$L$250</definedName>
    <definedName name="_xlnm.Print_Area" localSheetId="1">'projekt'!$A$1:$L$999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<sst xmlns="http://schemas.openxmlformats.org/spreadsheetml/2006/main" count="1725" uniqueCount="248">
  <si>
    <t>Program inwestycyjny: BUDOWA KANALIZACJI SANITARNEJ W GMINIE MICHAŁOWICE</t>
  </si>
  <si>
    <t>Wschodnia część gminy</t>
  </si>
  <si>
    <t>Michałowice Osiedle</t>
  </si>
  <si>
    <t>Michałowice Wieś</t>
  </si>
  <si>
    <t xml:space="preserve">Opacz Kolonia </t>
  </si>
  <si>
    <t>Opacz Mała</t>
  </si>
  <si>
    <t>Reguły</t>
  </si>
  <si>
    <t>Razem wschodnia część gminy</t>
  </si>
  <si>
    <t>Środkowa część gminy</t>
  </si>
  <si>
    <t xml:space="preserve">Pęcice </t>
  </si>
  <si>
    <t>Pęcice Małe</t>
  </si>
  <si>
    <t>Sokołów</t>
  </si>
  <si>
    <t>Suchy Las</t>
  </si>
  <si>
    <t>Razem środkowa część gminy</t>
  </si>
  <si>
    <t>Zachodnia część gminy</t>
  </si>
  <si>
    <t>Granica</t>
  </si>
  <si>
    <t xml:space="preserve">Komorów </t>
  </si>
  <si>
    <t>Komorów Wieś</t>
  </si>
  <si>
    <t>Nowa Wieś</t>
  </si>
  <si>
    <t>Razem zachodnia część gminy</t>
  </si>
  <si>
    <t>Wspólne części gminy</t>
  </si>
  <si>
    <t>Gmina</t>
  </si>
  <si>
    <t>Razem wspólna część gminy</t>
  </si>
  <si>
    <t>RAZEM PROGRAM</t>
  </si>
  <si>
    <t>Program inwestycyjny: BUDOWA SIECI WODOCIĄGOWEJ W GMINIE MICHAŁOWICE</t>
  </si>
  <si>
    <t>Michałowice Wieś + Opacz Mała</t>
  </si>
  <si>
    <t>Pęcice</t>
  </si>
  <si>
    <t>Komorów</t>
  </si>
  <si>
    <t>Połączenie sieci wodoc. Pęcic z Regułami i Michałowicami</t>
  </si>
  <si>
    <t>Program inwestycyjny: BUDOWA URZĄDZEŃ ODWADNIAJĄCYCH I MAŁEJ RETENCJI W GMINIE MICHAŁOWICE</t>
  </si>
  <si>
    <t>Opacz Kolonia</t>
  </si>
  <si>
    <t>Program inwestycyjny: BUDOWA DRÓG W GMINIE MICHAŁOWICE</t>
  </si>
  <si>
    <t>Pecice Małe</t>
  </si>
  <si>
    <t>Budowa ciągu pieszo-jezdnego w ul. Bursztynowej na odcinku od wjazdu do Przychodni do ul. Ryszarda</t>
  </si>
  <si>
    <t>Modernizacja ul. Dębowej</t>
  </si>
  <si>
    <t>Modernizacja ul. Kredytowej</t>
  </si>
  <si>
    <t>Budowa ścieżki rowerowej wzdłuż kolejki WKD (od granic Warszawy do Reguł)</t>
  </si>
  <si>
    <t>Budowa ścieżki rowerowej Reguły - Malichy</t>
  </si>
  <si>
    <t>Budowa ścieżki rowerowej od stacji Nowa Wieś do granicy Gminy</t>
  </si>
  <si>
    <t>Budowa ścieżki rowerowej wzdłuż ul. Sokołowskiej (od ul. Parkowej do granicy Gminy)</t>
  </si>
  <si>
    <t>Budowa ścieżki rowerowej od Al. Kasztanowej do Pęcic (droga polna)</t>
  </si>
  <si>
    <t>Budowa ścieżki rowerowej w ul. Kolejowej od ul. Szkolnej do majątku Michałowice</t>
  </si>
  <si>
    <t>Budowa ścieżki rowerowej ze stacji WKD w Nowej Wsi  ul. Rekreacyjnej</t>
  </si>
  <si>
    <t>RAZEM</t>
  </si>
  <si>
    <t>Program inwestycyjny: BUDOWA OŚRODKÓW SPORTU I REKREACJI W GMINIE MICHAŁOWICE</t>
  </si>
  <si>
    <t xml:space="preserve">Nowa Wieś </t>
  </si>
  <si>
    <t>Budowa boiska przy Szkole (pod warunkiem uzyskania dofinansowania tego zdania z funduszy Unii Europejskiej)</t>
  </si>
  <si>
    <t>Program inwestycyjny: BUDOWA BUDYNKÓW UŻYTECZNOŚCI PUBLICZNEJ W GMINIE MICHAŁOWICE</t>
  </si>
  <si>
    <t>Budowa Gminnego Przedszkola w Komorowie</t>
  </si>
  <si>
    <t>Rozbudowa Szkoły</t>
  </si>
  <si>
    <t>WSZYSTKIE PROGRAMY INWESTYCYJNE - OGÓŁEM</t>
  </si>
  <si>
    <t>Program inwestycyjny: BUDOWA CENTRUM ADMINISTRACYJNEGO WRAZ Z INFRASTRUKTURĄ TOWARZYSZĄCĄ W GMINIE MICHAŁOWICE</t>
  </si>
  <si>
    <t>Modernizacja ul. Leśnej w Pęcicach Małych</t>
  </si>
  <si>
    <t>Budowa budynku Urzędu Gminy wraz z infrastrukturą techniczną(dok proj i wyk)</t>
  </si>
  <si>
    <t xml:space="preserve">Budowa i adaptacja budynku przy ul. Wiejskiej na potrzeby mieszkańców Komorowa Wsi i Komorowa </t>
  </si>
  <si>
    <t>Modernizacja ul. Kolejowej wraz z budową urządzeń odwadniających i małej retencji-zlewnia nr 11M-ce ul. Kolejowa (str.zachodnia)</t>
  </si>
  <si>
    <t>Lp.</t>
  </si>
  <si>
    <t xml:space="preserve">Budowa kanalizacji sanitarnej do budynku w Pęcicach(majątek) i w ul.Kamień Polny </t>
  </si>
  <si>
    <t xml:space="preserve">Budowa boiska w Pęcicach Małych </t>
  </si>
  <si>
    <t xml:space="preserve">Budowa ogródka Jordanowski w Sokołowie </t>
  </si>
  <si>
    <t>Budowa ogródka Jordanowskiego -w Nowej Wsi</t>
  </si>
  <si>
    <t>"Promowanie zdrowego trybu życia wśród dzieci i młodzieży w Gminie Michałowice poprzez budowę otwartych stref rekreacji" w  parku w Michałowicach (strefa rekreacji w Michałowicach), przy Zalewie w Komorowe Wsi (strefa rekreacji przy Zalewie), przy ul Kolejowej w Komorowe (strefa rekreacji przy ul Kolejowej w Komorowe), w Regułach (strefa rekreacji i sportu w Regułach)</t>
  </si>
  <si>
    <t>"Ochrona środowiska ludzkiego poprzez budowę systemu kanalizacji sanitarnej w Gminie Michałowice"  w ulicach:Czystej, Borowskiego w Opaczy Małej,  Środkowej w Opaczy Kol, Komorowskiej, Kuropatwy, Bażantów, Leśnej, Parkowej, Przepiórki w Pęcicach Małych, Ks.Wożniaka w Suchym Lesie.</t>
  </si>
  <si>
    <t>Budowa sieci wodociągowej w ul. Ireny w Komorowe</t>
  </si>
  <si>
    <t>Przewody tłoczne</t>
  </si>
  <si>
    <t>Budowa przykanalików sanitarnych w ulicach gdzie kanalizacja została wykonana w latach ubiegłych</t>
  </si>
  <si>
    <t>Opracowanie dokum. proj. kanał. sanit. dla ulic Gminy Michałowice zgodnie z zatwierdzoną koncepcją</t>
  </si>
  <si>
    <t>Budowa sieci wodociągowej w ul. Kuklińskiego i Żwirki Wigury, w bok od Jesionowej</t>
  </si>
  <si>
    <t>Budowa kanalizacji sanitarnej w  ul. Pruszkowskiej, Poprzecznej, Skośnej, Kochanowskiego, Podleśnej w Granicy</t>
  </si>
  <si>
    <t>Odwodnienie na terenie Gminy</t>
  </si>
  <si>
    <t>Modernizacja ul. Jodłowej w Granicy</t>
  </si>
  <si>
    <t xml:space="preserve">Modernizacja ul. Ireny i Podhalańskiej w Komorowie </t>
  </si>
  <si>
    <t>Bud. ciągu pieszo-rowerowego Etap II - Reguły - Pęcice ul. Parkowa w Pecicach</t>
  </si>
  <si>
    <t xml:space="preserve"> Budowa kanalizacji sanitarnej w ul. Badylarskiej i ul. Górnej</t>
  </si>
  <si>
    <t>Budowa Al. Jana Pawła II w Komorowie</t>
  </si>
  <si>
    <t>dochody własne jst</t>
  </si>
  <si>
    <t>kredyty i pożyczki</t>
  </si>
  <si>
    <t>środki pochodzące z innych źródeł</t>
  </si>
  <si>
    <t>Jednostka organizacyjna realizująca program lub koordynująca wykonanie programu</t>
  </si>
  <si>
    <t>Budowa kanalizacji sanitarnej w ul. Gościnnej, Sabały, Dębowej w Granicy, Granickiej, Ciszy Leśnej w Komorowie-Granicy</t>
  </si>
  <si>
    <t>Budowa kanalizacji sanitarnej ul. Kalinowej, Nałkowskiej i Modrzejewskiej w Granicy</t>
  </si>
  <si>
    <t xml:space="preserve">Budowa kanalizacji sanitarnejw ul. Filmowej </t>
  </si>
  <si>
    <t>Budowa kanalizacji sanitarnej w ul. Cisowej</t>
  </si>
  <si>
    <t>Budowa kanlizacji sanitarnej w ul. Jedliny</t>
  </si>
  <si>
    <t>Budowa kanalizacji sanitarnej w ul. Kubusia Puchatka</t>
  </si>
  <si>
    <t>Budowa kanalizacji sanitarnej w ul. Orzechowej</t>
  </si>
  <si>
    <t>Budowa kanalizacji sanitarnej w ul. Osieckiej</t>
  </si>
  <si>
    <t>Budowa kanalizacji sanitarnej w ul. w bok od ul. Reja</t>
  </si>
  <si>
    <t>Budowa kanalizacji sanitarnej w ul. Wendy</t>
  </si>
  <si>
    <t>Budowa kanalizacji sanitarnej w ul. Słonecznej, Polnej, Wrzosowej, Kaliszany, Różanej, Stara Droga, Tęczowej</t>
  </si>
  <si>
    <t xml:space="preserve">Budowa kanalizacji sanitarnej w ul. Głównej i sieci wodociągowej </t>
  </si>
  <si>
    <t>Budowa kanalizacji sanitarnej w ul. Miłej i Granicznej</t>
  </si>
  <si>
    <t>Budowa kanalizacji sanitarnej w ul. Heleny, Wandy, Stokrotek</t>
  </si>
  <si>
    <t>Budowa kanalizacji sanitarnej wraz z niezbędną infrastrukturą w ul. Wąskiej, Rodzinnej, Sokołowskiej w Sokołowie, Pęcicach</t>
  </si>
  <si>
    <t>Wykonanie koncepcji kanalizacji, wykonanie ekspertyz i badań</t>
  </si>
  <si>
    <t>Budowa sieci wodociągowej w ul. Radosnej</t>
  </si>
  <si>
    <t>Budowa sieci wodociągowej w ul. Spacerowej (od Szkolnej do 3-go Maja)</t>
  </si>
  <si>
    <t>Budowa sieci wodociągowej w ul. Kolejowej (od ul. Wesołej do Kasztanowej)</t>
  </si>
  <si>
    <t>Budowa sieci wodociągowej w ul. Szarej (od ul. Poniatowskiego do granic z Opaczą)</t>
  </si>
  <si>
    <t>Budowa sieci wodociągowej w ul. Środkowej (od ul. Jesiono-wej do torów  i od torów WKD do ostatniego hydrantu oraz połączenie z ul. Bodycha</t>
  </si>
  <si>
    <t>Budowa sieci widociągowej w ul.Mokrej</t>
  </si>
  <si>
    <t xml:space="preserve">Budowa sieci wodociągowej w Al. Powstańców Warszawskich od torów kolejki WKD do ul. Pęcickiej i od ul.Pęcickiej do Pomnika Powstańców Warszawskich lub drogą polną </t>
  </si>
  <si>
    <t>Budowa sieci wodociągowej w ul. Topolowej (od ostatniego hydrantu do granic z Michałowicami)</t>
  </si>
  <si>
    <t>Budowa sieci wodociągowej w ul. Granicznej</t>
  </si>
  <si>
    <t>Budowa sieci wodociągowej ul. Wąska od końcówki sieci do ul. Sokołowskiej</t>
  </si>
  <si>
    <t xml:space="preserve">Budowa sieci wodociągowej w ul. Kochanowskiego (od ul. Reja do ul. Poprzecznej) </t>
  </si>
  <si>
    <t>Budowa sieci wodociągowej w ul. Konopnickiej (od ul. Nadarzyńskiej do ul.Wiejskiej)</t>
  </si>
  <si>
    <t>Budow sieci wodociągowej w ul. Osieckiej (od ul. Pruszkowskiej do ul. Kochanowskiego)</t>
  </si>
  <si>
    <t>Budowa sieci wodociągowej w ul. Skośnej (od ul. Reja do ul. Dębowej)</t>
  </si>
  <si>
    <t>Budowa sieci wodociągowej w ul. Prusa (między końcówkami)</t>
  </si>
  <si>
    <t>Budow asieci wodociągowej w ul. Stara Droga</t>
  </si>
  <si>
    <t>Budowa sieci wodociągowej w ul. Tulipanów</t>
  </si>
  <si>
    <t>Sieć wodociągowa na terenie Gminy (obsługa geodezyjna, opracowanie dok. Proj)</t>
  </si>
  <si>
    <t>Budowa zbiornika retencyjnego w dolinie rzeki Raszynki wraz z moderni- zacją Rowów meliora-cyjnych (R-11, R-17)</t>
  </si>
  <si>
    <t>środki wymienione w art. 5 ust. 1 pkt 2 i 3 u.f.p.</t>
  </si>
  <si>
    <t>Budowa odwodnienia w Osiedlu "Domeczek" (ulice: Kaszubska, Kurpiowska, Lubuska, Mazurska, Podhalańska, Śląska)</t>
  </si>
  <si>
    <t>Budowa odwodnienia w Osiedlu "Ostoja" (ulice: Agatowa, Berylowa, Bursztynowa, Jaspisowa, Koralowa, Kujawska, Mazurska, Mieczysława, Opalowa, Rubinowa, Ryszarda, Szmaragdowa, Topazowa, Turkusowa, Waldemara) - udział gminy</t>
  </si>
  <si>
    <t xml:space="preserve">Odwodnienie  ul. Jesiennej w Nowej Wsi </t>
  </si>
  <si>
    <t>Przebudowa rowu U-1</t>
  </si>
  <si>
    <t>Modernizacja ul. Słowackiego, Parkowej, Sportowej, 3 Maja, Kościuszki, Mickiewicza, Partyzantów, Ogrodowej, Woj.. Polskiego, Rumuńskiej, Żytniej, Ks. Popiełuszki, Raszyńskiej</t>
  </si>
  <si>
    <t>Modernizacja ul. Centralnej, Różana, Akacjowa</t>
  </si>
  <si>
    <t>Modernizacja ul. Niecałej</t>
  </si>
  <si>
    <t>Modernizacja ul. Studziennej</t>
  </si>
  <si>
    <t>Modernizacja ul. Środkowej</t>
  </si>
  <si>
    <t>Modernizacja ul. Granicznej</t>
  </si>
  <si>
    <t>Modernizacja ul. Dzikiej, Konopnickiej, Kamień Polny, Przepiórki, Ks. Woźniaka, Leśnej</t>
  </si>
  <si>
    <t>Modernizacja ul. Warszawskiej (str. Północna i Południowa) w Granicy</t>
  </si>
  <si>
    <t>Modernizacja ul. Jedliny</t>
  </si>
  <si>
    <t>M odernizacja ul. Kubusia Puchatka</t>
  </si>
  <si>
    <t>Modernizacja ul. Nałkowskiej</t>
  </si>
  <si>
    <t>Modernizacja ul. Orzechowej</t>
  </si>
  <si>
    <t>Modrnizacja ul. Osieckiej</t>
  </si>
  <si>
    <t>Modernizacja ul. Podleśnej</t>
  </si>
  <si>
    <t>Modernizacja ul. Okrężnej od Nowowiejskiej do Harcerskiej</t>
  </si>
  <si>
    <t>Modernizacja ul. Szerokiej</t>
  </si>
  <si>
    <t>Modernizacja w ul. Koralowej</t>
  </si>
  <si>
    <t xml:space="preserve">Modernizacja ul. Turkusowej </t>
  </si>
  <si>
    <t>Modernizacja ul.Kurpińskiego,Sobieskiego, Zamoyskiego, Chopina, Wiejskiej, Kotońskiego, Leśnej, Ks. Skorupki, Moniuszki, Poniatowskiego</t>
  </si>
  <si>
    <t>Modernizacja ul. Kraszewskiego</t>
  </si>
  <si>
    <t>Budowa ścieżki rowerowej w ul. M. Dąbrowskiej</t>
  </si>
  <si>
    <t>Modernizacja ul. Polnej, Bugaj, Turystycznej, Słonecznej</t>
  </si>
  <si>
    <t>Modernizacja ul. Jesiennej, Polnej, Kamelskiego, Jaśminowej, Miłej, Gwiaździstej, Różanej, Tulipanów, Granicznej, Wspólnej</t>
  </si>
  <si>
    <t>Budowa ścieżki rowerowej Al. Kasztanowej</t>
  </si>
  <si>
    <t xml:space="preserve">Budowa ścieżki rowerowej w ul. Turystycznej w Komorowie Wsi </t>
  </si>
  <si>
    <t>Modernizacja ul. Bodycha w Regułach i Opaczy Kol.</t>
  </si>
  <si>
    <t>Modernizacja ul. Kasztanowej, Poniatowskiego w M-cach Wsi, Wesołej, 11 Listopada, Cichej, Regulskiej, Kolejowej, Topolowej w M-cach, Kuchy w Regułach</t>
  </si>
  <si>
    <t>Budowa Zespołu Szkolno-Przedszkolnego w Regułach</t>
  </si>
  <si>
    <t>Budowa kanalizacji sanitarnej w ul. Jałowcowej</t>
  </si>
  <si>
    <t>Gmina Michałowice</t>
  </si>
  <si>
    <t>010</t>
  </si>
  <si>
    <t xml:space="preserve"> Modernizacja SUW Komorów + połączenie z Pęcicacmi</t>
  </si>
  <si>
    <t>600</t>
  </si>
  <si>
    <t>Modernizacja ul. Kwiatowej</t>
  </si>
  <si>
    <t>Modernizacja ul. Szkolnej i Kwiatowej wraz z odwodnieniem w M-ch</t>
  </si>
  <si>
    <t>Modernizacja ul. B. Prusa i Kraszewskiego</t>
  </si>
  <si>
    <t>Modernizacja ul. Krótkiej i Orzeszkowej</t>
  </si>
  <si>
    <t>Opracowanie dok proj dla ulic objętych planem WPI na rok 2008 i kolejne lata oraz rozlicznie dok drogowej wykonanej w 2007</t>
  </si>
  <si>
    <t>Modernizacja ul. w bok od ul. Polnej w Opaczy Kol. i Klonowej w M-cach</t>
  </si>
  <si>
    <t>Opracowanie dokumentacji projektowej dla dróg w ul: Kasztanowej, Ks. Poniatowskiego, Wesołej, 11 Listopada, Topolowej, Szkolnej, Kuchy, Granicznej, Cichej i Regulskiej w Michałowicach, Michałowicach Wsi i Regułach</t>
  </si>
  <si>
    <t>Zagospodarowanie terenu przy ul. Kraszewskiego w Komorowie (utworzenie terenów zieleni)</t>
  </si>
  <si>
    <t>Budowa ogródka jordanowskiego w Komorowie Wsi</t>
  </si>
  <si>
    <t>Termin realizacji</t>
  </si>
  <si>
    <t>Rok rozpoczęcia</t>
  </si>
  <si>
    <t>Rok zakończenia</t>
  </si>
  <si>
    <t>Rodzaj planu</t>
  </si>
  <si>
    <t>Nakłady finansowe i struktura finansowa w poszczególnych latach</t>
  </si>
  <si>
    <t>Nakłady finansowe na dane zadanie</t>
  </si>
  <si>
    <t>Plan pierwotny</t>
  </si>
  <si>
    <t>zmiany</t>
  </si>
  <si>
    <t>Klasyfikacja budżetowa</t>
  </si>
  <si>
    <t>Nazwa zadania inwestycyjnego</t>
  </si>
  <si>
    <t>Opacz Kol.</t>
  </si>
  <si>
    <t>Razem program</t>
  </si>
  <si>
    <t>Budowa kanalizacji sanitarnej w ul. Kalinowej, Nałkowskiej i Modrzejewskiej w Granicy</t>
  </si>
  <si>
    <t>Budowa kanalizacji sanitarnej w ul. Pruszkowskiej, Poprzecznej, Skośnej, Kochanowskiego, Podleśnej w Granicy</t>
  </si>
  <si>
    <t>Opracowanie dok. proj. kanal. sanit. dla ulic Gminy Michałowice zgodnie z zatwierdzoną koncepcją</t>
  </si>
  <si>
    <t>Pecice</t>
  </si>
  <si>
    <t xml:space="preserve">  Budowa sieci wodociągowej w ul. Ireny</t>
  </si>
  <si>
    <t>Sieć wodociągowa na terenie Gminy (obsługa geodezyjna, opracowanie dok. projektowej)</t>
  </si>
  <si>
    <t>750-75023-6050</t>
  </si>
  <si>
    <t>600-60016-6050</t>
  </si>
  <si>
    <t>Wschodnia części gminy</t>
  </si>
  <si>
    <t>926-92605-6050</t>
  </si>
  <si>
    <t>Budowa boiska w Pęcicach Małych</t>
  </si>
  <si>
    <t>Budowa ogódka Jordanowskiego w Sokołowie</t>
  </si>
  <si>
    <t>921-92109-6050</t>
  </si>
  <si>
    <t>801-80104-6050</t>
  </si>
  <si>
    <t>Budowa i adaptacjia budynku przy ul. Wiejskiej na potrzeby mieszkańców Komorowa Wsi i Komorowa</t>
  </si>
  <si>
    <t>RAZEM WSZYSTKIE PROGRAMY INWESTYCYJNE</t>
  </si>
  <si>
    <t>Rady Gminy Michałowice</t>
  </si>
  <si>
    <t>Wykonanie koncepcji kanalizacji, wykonanie ekspertyz, badań i modernizacja sieci gazowych</t>
  </si>
  <si>
    <t>Budowa ogródka Jordanowskiego przy przedszkolu w Michałowicach</t>
  </si>
  <si>
    <t>010-01010-6050</t>
  </si>
  <si>
    <t>600-60095-6050</t>
  </si>
  <si>
    <t>"Ochrona środowiska ludzkiego poprzez budowę systemu kanalizacji sanitarnej w Gminie Michałowice" w ulicach: Parkowej, Bez Nazwy (w bok od Parkowej) w Pęcicach Małych, Ks. Woźniaka w Suchym Lesie</t>
  </si>
  <si>
    <t>Modernizacja SUW Komorów</t>
  </si>
  <si>
    <t>Modernizacja ul. Szkolnej wraz z odwodnieniem w M-cah</t>
  </si>
  <si>
    <t>"Promowanie zdrowego trybu życia wśród dzieci i młodzieży w Gminie Michałowice poprzez budowę otwartych stref rekreacji" w parku w Michałowicach (strefa rekreacji w Michałowicach, przy zalewie w Komorowie Wsi (strefa rekreacji przy zalewie), przy ul. Kolejowej w Komorowie (strefa rekreacji przy ul. Kolejowej w Komorowie), w Regułąch (strefa rekreacji i sportu w Regułach)</t>
  </si>
  <si>
    <t>Limity wydatków na wieloletnie programy inwestycyjne w latach 2009 - 2011</t>
  </si>
  <si>
    <t>Załącznik nr 5</t>
  </si>
  <si>
    <t>do Uchwały Nr …../…./</t>
  </si>
  <si>
    <t>z dnia ………...r.</t>
  </si>
  <si>
    <t>"Ochrona środowiska ludzkiego poprzez budowę systemu kanalizacji sanitarnej w Gminie Michałowice" w ulicy Kasztanowej w M-cach Wsi</t>
  </si>
  <si>
    <t>Budowa kanalizacji sanitarnej w ul. Przytorowej, Calineczki, Baśniowej i Małego Księcia w Regułach</t>
  </si>
  <si>
    <t>Budowa kanalizacji sanitarnej w ul. Jałowcowej w Opaczy Małej</t>
  </si>
  <si>
    <t>"Ochrona środowiska ludzkiego poprzez budowę systemu kanalizacji sanitarnej w Gminie Michałowice" w ulicach: Komorowskiej, Kuropatwy, Bażantów, Leśnej, Przepiórki w Pęcicach Małych, Czystej, Borowskiego w Opaczy Małej, Środkowej w Opaczy Kol.</t>
  </si>
  <si>
    <t>Budowa kanalizacji sanitarnej wraz z niezbedną infrastrukturą w ul. Wąskiej, Rodzinnej, Sokołowskiej w Sokołowie, Pęcicach (etap I)</t>
  </si>
  <si>
    <t>Budowa kanalizacji sanitarnej w ul. Słonecznej, Polnej, Kaliszany, Stara Droga, Tęczowa w Komorowie Wsi (etap I)</t>
  </si>
  <si>
    <t>Budowa kanalizacji sanitarnej w ul. Wrzosowej i Różanej w Komorowie Wsi</t>
  </si>
  <si>
    <t>Przebudowa rowu U-1 odwodniającego wraz z budową zbiornika retencyjnego w dolinie rzeki Raszynki</t>
  </si>
  <si>
    <t>Odwodnienie na terenie Gminy (dok. proj. i wyk.)</t>
  </si>
  <si>
    <t>Modernizacja ul. Kasztanowej, Poniatowskiego w M-cach Wsi, Wesołej, 11Listopada, Cichej, Regulskiej, Kolejowej, Topolowej w M-cach, Kuchy w Regułach (dok. proj. oraz wykonanie ul. Kuchy, Cichej , 11-Listopada, Wesołej, Poniatowskiego oraz Kasztanowej)</t>
  </si>
  <si>
    <t>Modernizacja ul. Słowackiego, Ogrodowej w Michałowicach</t>
  </si>
  <si>
    <t>Modernizacja ul. Parkowej, Sportowej, 3Maja, Kościuszki, Mickiewicza, Partyzantów, Woj. Polskiego, Rumuńskiej, Żytniej, Ks. Popiełuszki, Raszyńskiej, Lotniczej, Kwiatowej w Michałowicach (w tym dok. proj. i wyk. w ul. Parkowej i Kwiatowej)</t>
  </si>
  <si>
    <t>Budowa parkingów ul. Kuklińskiego (dok. proj. i wyk.)</t>
  </si>
  <si>
    <t>Modernizacja ul. Centralnej, Różanej, Akacjowej w Opaczy</t>
  </si>
  <si>
    <t>Modernizacja ul. Środkowej w Opaczy Kolonii</t>
  </si>
  <si>
    <t>Modernizacja ul. Krótkiej, Orzeszkowej i Daniłowskiego w Regułach</t>
  </si>
  <si>
    <t>Modernizacja ul. Dzikiej, Konopnickiej w Pęcicach Małych</t>
  </si>
  <si>
    <t>Modernizacja ul. Szerokiej w Granicy</t>
  </si>
  <si>
    <t>Modernizacja ul. Bursztynowej, Topazowej i Koralowej w Komorowie</t>
  </si>
  <si>
    <t>Modernizacja ul. Polnej, Bugaj, Turystycznej, Słonecznej w Komorowie Wsi (dok. proj. oraz wykonanie ul. Turystycznej)</t>
  </si>
  <si>
    <t>Modernizacja ul. Polnej, Kamelskiego, Wspólnej w Nowej Wsi</t>
  </si>
  <si>
    <t>Modernizacja ul. Jaśminowej, Różanej, Tulipanów, Granicznej, Słonecznej (dok. proj. i wykonanie ul. Słonecznej)</t>
  </si>
  <si>
    <t>Budowa ogródka Jordanowskiego w Nowej Wsi etap I</t>
  </si>
  <si>
    <t>Rozbudowa Szkoły w Nowej Wsi</t>
  </si>
  <si>
    <t>Budowa mediateki w Michałowicach</t>
  </si>
  <si>
    <t>921-92116-6050</t>
  </si>
  <si>
    <t>Budowa centrum kultury wraz z teatrem w Komorowie</t>
  </si>
  <si>
    <t>Wspólna część gminy</t>
  </si>
  <si>
    <t>Budowa Domu Spokojnej Starości</t>
  </si>
  <si>
    <t>852-85202-6050</t>
  </si>
  <si>
    <t xml:space="preserve">Budowa SUW Michałowice-Reguły oraz sieć wodociągowa w ul. Kolejowej </t>
  </si>
  <si>
    <t>Nakłady do poniesienia do końca 2009</t>
  </si>
  <si>
    <t>Nakłady do poniesienia do końca 2010</t>
  </si>
  <si>
    <t>Nakłady do poniesienia do końca 2011</t>
  </si>
  <si>
    <t>Nakłady do poniesienia do końca 2008</t>
  </si>
  <si>
    <t>Opracowanie dok. proj. dla ulic objętych planem WPI na rok 2009 oraz rozliczenie dok. drogowej wykonanej w 2008r.</t>
  </si>
  <si>
    <t>Budowa ciągu pieszo-rowerowego Etap II I Reguły - Pęcice ul. Powstańców Warszawy</t>
  </si>
  <si>
    <t>Modernizacja ul. Kamień Polny, Przepiórki, Ks. Woźniaka, Leśnej, Brzozowej w Pęcicach Małych (dok. proj.)</t>
  </si>
  <si>
    <t>Budowa budynku Urzędu Gminy wraz z infrastrukturą techniczną (koncepcja, dok. proj. i wyk.)</t>
  </si>
  <si>
    <t>Budowa świelticy wiejskiej w Opaczy Kol. wraz z zagospodarowaniem terenu przyległego</t>
  </si>
  <si>
    <t>Budowa lodowiska w Komorowie</t>
  </si>
  <si>
    <t>Budowa ścieżki rowerowej w ul. Turystycznej w Komorowie Wsi (dok. proj.)</t>
  </si>
  <si>
    <t xml:space="preserve">Modernizacja ul. Kolejowej wraz z budową urządzeń odwadniających i małej retencji - zlewnia nr 11 M-ce </t>
  </si>
  <si>
    <t>801-80101-6050</t>
  </si>
  <si>
    <t>Budowa kanalizacji sanitarnej w ul. Gościnnej, Sabały w Granicy, Granickiej,  w Komorowie-Granicy</t>
  </si>
  <si>
    <t>Modernizacja ul. Kurpińskiego, Sobieskiego, Zamoyskiego, Chopina, Wiejskiej, Kotońskiego, Leśnej, Ks. Skorupki, Moniuszki, Poniatowskiego w Komorowie i ul. Kraszewskiego (dok. proj. i wykonanie ul. Zamoyskiego i Chopina)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</si>
</sst>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0"/>
      <name val="Arial Narrow"/>
      <family val="2"/>
    </font>
    <font>
      <sz val="9"/>
      <name val="Arial CE"/>
      <family val="2"/>
    </font>
    <font>
      <sz val="9"/>
      <color indexed="8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center" wrapText="1"/>
    </xf>
    <xf numFmtId="4" fontId="13" fillId="0" borderId="0" xfId="0" applyNumberFormat="1" applyFont="1" applyBorder="1" applyAlignment="1">
      <alignment wrapText="1"/>
    </xf>
    <xf numFmtId="0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 quotePrefix="1">
      <alignment horizontal="center" wrapText="1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right" vertical="top" wrapText="1"/>
    </xf>
    <xf numFmtId="0" fontId="18" fillId="33" borderId="14" xfId="0" applyFont="1" applyFill="1" applyBorder="1" applyAlignment="1">
      <alignment horizontal="right" vertical="top" wrapText="1"/>
    </xf>
    <xf numFmtId="0" fontId="18" fillId="33" borderId="19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8" fillId="33" borderId="0" xfId="0" applyFont="1" applyFill="1" applyBorder="1" applyAlignment="1">
      <alignment horizontal="right" vertical="top" wrapText="1"/>
    </xf>
    <xf numFmtId="0" fontId="18" fillId="33" borderId="20" xfId="0" applyFont="1" applyFill="1" applyBorder="1" applyAlignment="1">
      <alignment horizontal="right" vertical="top" wrapText="1"/>
    </xf>
    <xf numFmtId="0" fontId="18" fillId="33" borderId="13" xfId="0" applyFont="1" applyFill="1" applyBorder="1" applyAlignment="1">
      <alignment horizontal="right" vertical="top" wrapText="1"/>
    </xf>
    <xf numFmtId="0" fontId="18" fillId="33" borderId="21" xfId="0" applyFont="1" applyFill="1" applyBorder="1" applyAlignment="1">
      <alignment horizontal="right" vertical="top" wrapText="1"/>
    </xf>
    <xf numFmtId="0" fontId="18" fillId="33" borderId="22" xfId="0" applyFont="1" applyFill="1" applyBorder="1" applyAlignment="1">
      <alignment horizontal="right" vertical="top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 quotePrefix="1">
      <alignment horizontal="center" vertical="center" wrapText="1"/>
    </xf>
    <xf numFmtId="0" fontId="18" fillId="33" borderId="25" xfId="0" applyFont="1" applyFill="1" applyBorder="1" applyAlignment="1" quotePrefix="1">
      <alignment horizontal="center" vertical="center" wrapText="1"/>
    </xf>
    <xf numFmtId="0" fontId="20" fillId="33" borderId="18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8" fillId="33" borderId="23" xfId="0" applyFont="1" applyFill="1" applyBorder="1" applyAlignment="1" quotePrefix="1">
      <alignment horizontal="center" vertical="center" wrapText="1"/>
    </xf>
    <xf numFmtId="0" fontId="21" fillId="33" borderId="18" xfId="0" applyFont="1" applyFill="1" applyBorder="1" applyAlignment="1">
      <alignment horizontal="right" vertical="top" wrapText="1"/>
    </xf>
    <xf numFmtId="0" fontId="21" fillId="33" borderId="14" xfId="0" applyFont="1" applyFill="1" applyBorder="1" applyAlignment="1">
      <alignment horizontal="right" vertical="top" wrapText="1"/>
    </xf>
    <xf numFmtId="0" fontId="21" fillId="33" borderId="19" xfId="0" applyFont="1" applyFill="1" applyBorder="1" applyAlignment="1">
      <alignment horizontal="right" vertical="top" wrapText="1"/>
    </xf>
    <xf numFmtId="0" fontId="21" fillId="33" borderId="12" xfId="0" applyFont="1" applyFill="1" applyBorder="1" applyAlignment="1">
      <alignment horizontal="right" vertical="top" wrapText="1"/>
    </xf>
    <xf numFmtId="0" fontId="21" fillId="33" borderId="0" xfId="0" applyFont="1" applyFill="1" applyBorder="1" applyAlignment="1">
      <alignment horizontal="right" vertical="top" wrapText="1"/>
    </xf>
    <xf numFmtId="0" fontId="21" fillId="33" borderId="20" xfId="0" applyFont="1" applyFill="1" applyBorder="1" applyAlignment="1">
      <alignment horizontal="right" vertical="top" wrapText="1"/>
    </xf>
    <xf numFmtId="0" fontId="21" fillId="33" borderId="13" xfId="0" applyFont="1" applyFill="1" applyBorder="1" applyAlignment="1">
      <alignment horizontal="right" vertical="top" wrapText="1"/>
    </xf>
    <xf numFmtId="0" fontId="21" fillId="33" borderId="21" xfId="0" applyFont="1" applyFill="1" applyBorder="1" applyAlignment="1">
      <alignment horizontal="right" vertical="top" wrapText="1"/>
    </xf>
    <xf numFmtId="0" fontId="21" fillId="33" borderId="22" xfId="0" applyFont="1" applyFill="1" applyBorder="1" applyAlignment="1">
      <alignment horizontal="right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9" fontId="18" fillId="33" borderId="18" xfId="54" applyFont="1" applyFill="1" applyBorder="1" applyAlignment="1">
      <alignment horizontal="right" vertical="top" wrapText="1"/>
    </xf>
    <xf numFmtId="9" fontId="18" fillId="33" borderId="14" xfId="54" applyFont="1" applyFill="1" applyBorder="1" applyAlignment="1">
      <alignment horizontal="right" vertical="top" wrapText="1"/>
    </xf>
    <xf numFmtId="9" fontId="18" fillId="33" borderId="19" xfId="54" applyFont="1" applyFill="1" applyBorder="1" applyAlignment="1">
      <alignment horizontal="right" vertical="top" wrapText="1"/>
    </xf>
    <xf numFmtId="9" fontId="18" fillId="33" borderId="12" xfId="54" applyFont="1" applyFill="1" applyBorder="1" applyAlignment="1">
      <alignment horizontal="right" vertical="top" wrapText="1"/>
    </xf>
    <xf numFmtId="9" fontId="18" fillId="33" borderId="0" xfId="54" applyFont="1" applyFill="1" applyBorder="1" applyAlignment="1">
      <alignment horizontal="right" vertical="top" wrapText="1"/>
    </xf>
    <xf numFmtId="9" fontId="18" fillId="33" borderId="20" xfId="54" applyFont="1" applyFill="1" applyBorder="1" applyAlignment="1">
      <alignment horizontal="right" vertical="top" wrapText="1"/>
    </xf>
    <xf numFmtId="9" fontId="18" fillId="33" borderId="13" xfId="54" applyFont="1" applyFill="1" applyBorder="1" applyAlignment="1">
      <alignment horizontal="right" vertical="top" wrapText="1"/>
    </xf>
    <xf numFmtId="9" fontId="18" fillId="33" borderId="21" xfId="54" applyFont="1" applyFill="1" applyBorder="1" applyAlignment="1">
      <alignment horizontal="right" vertical="top" wrapText="1"/>
    </xf>
    <xf numFmtId="9" fontId="18" fillId="33" borderId="22" xfId="54" applyFont="1" applyFill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zoomScaleSheetLayoutView="100" zoomScalePageLayoutView="0" workbookViewId="0" topLeftCell="A1">
      <selection activeCell="A6" sqref="A6:L20"/>
    </sheetView>
  </sheetViews>
  <sheetFormatPr defaultColWidth="9.140625" defaultRowHeight="12.75"/>
  <cols>
    <col min="1" max="1" width="4.8515625" style="14" customWidth="1"/>
    <col min="2" max="2" width="16.140625" style="8" customWidth="1"/>
    <col min="3" max="3" width="31.421875" style="0" customWidth="1"/>
    <col min="4" max="4" width="18.421875" style="0" customWidth="1"/>
    <col min="5" max="5" width="11.7109375" style="0" customWidth="1"/>
    <col min="6" max="6" width="11.421875" style="0" customWidth="1"/>
    <col min="7" max="7" width="13.140625" style="0" customWidth="1"/>
    <col min="8" max="8" width="11.8515625" style="0" customWidth="1"/>
    <col min="9" max="9" width="11.7109375" style="0" customWidth="1"/>
    <col min="10" max="11" width="11.8515625" style="0" customWidth="1"/>
    <col min="12" max="12" width="12.00390625" style="0" customWidth="1"/>
    <col min="14" max="16" width="11.7109375" style="0" bestFit="1" customWidth="1"/>
  </cols>
  <sheetData>
    <row r="1" spans="1:7" ht="12.75">
      <c r="A1" s="8"/>
      <c r="C1" s="6"/>
      <c r="D1" s="6"/>
      <c r="E1" s="6"/>
      <c r="F1" s="6"/>
      <c r="G1" s="6"/>
    </row>
    <row r="2" ht="12.75">
      <c r="A2" s="8"/>
    </row>
    <row r="3" ht="12.75">
      <c r="A3" s="8"/>
    </row>
    <row r="4" ht="12.75">
      <c r="A4" s="8"/>
    </row>
    <row r="5" ht="12.75">
      <c r="A5" s="8"/>
    </row>
    <row r="6" ht="25.5" customHeight="1"/>
    <row r="7" ht="16.5" customHeight="1"/>
    <row r="8" ht="30" customHeight="1"/>
    <row r="9" ht="63" customHeight="1"/>
    <row r="10" ht="18.75" customHeight="1"/>
    <row r="11" ht="15.75" customHeight="1"/>
    <row r="12" ht="19.5" customHeight="1"/>
    <row r="15" s="16" customFormat="1" ht="20.25" customHeight="1"/>
    <row r="16" s="16" customFormat="1" ht="20.25" customHeight="1"/>
    <row r="17" s="16" customFormat="1" ht="20.25" customHeight="1"/>
    <row r="18" s="16" customFormat="1" ht="20.25" customHeight="1"/>
    <row r="19" s="16" customFormat="1" ht="20.25" customHeight="1"/>
    <row r="20" s="16" customFormat="1" ht="20.25" customHeight="1"/>
    <row r="21" spans="1:12" s="16" customFormat="1" ht="12.75">
      <c r="A21" s="19">
        <v>2</v>
      </c>
      <c r="B21" s="53" t="s">
        <v>149</v>
      </c>
      <c r="C21" s="29" t="s">
        <v>64</v>
      </c>
      <c r="D21" s="29"/>
      <c r="E21" s="29"/>
      <c r="F21" s="29"/>
      <c r="G21" s="29"/>
      <c r="H21" s="28">
        <f>I21+J21+K21+L21</f>
        <v>0</v>
      </c>
      <c r="I21" s="28">
        <f>J21+K21</f>
        <v>0</v>
      </c>
      <c r="J21" s="28">
        <v>0</v>
      </c>
      <c r="K21" s="28">
        <v>0</v>
      </c>
      <c r="L21" s="28">
        <v>0</v>
      </c>
    </row>
    <row r="22" spans="1:12" ht="12.75">
      <c r="A22" s="19"/>
      <c r="B22" s="49"/>
      <c r="C22" s="26" t="s">
        <v>4</v>
      </c>
      <c r="D22" s="26"/>
      <c r="E22" s="26"/>
      <c r="F22" s="26"/>
      <c r="G22" s="26"/>
      <c r="H22" s="28"/>
      <c r="I22" s="28"/>
      <c r="J22" s="28"/>
      <c r="K22" s="28"/>
      <c r="L22" s="28"/>
    </row>
    <row r="23" spans="1:12" ht="25.5">
      <c r="A23" s="19">
        <v>3</v>
      </c>
      <c r="B23" s="53" t="s">
        <v>149</v>
      </c>
      <c r="C23" s="29" t="s">
        <v>73</v>
      </c>
      <c r="D23" s="29"/>
      <c r="E23" s="29"/>
      <c r="F23" s="29"/>
      <c r="G23" s="29"/>
      <c r="H23" s="28">
        <f>I23+J23+K23+L23</f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19"/>
      <c r="B24" s="49"/>
      <c r="C24" s="26" t="s">
        <v>5</v>
      </c>
      <c r="D24" s="26"/>
      <c r="E24" s="26"/>
      <c r="F24" s="26"/>
      <c r="G24" s="26"/>
      <c r="H24" s="28"/>
      <c r="I24" s="28"/>
      <c r="J24" s="28"/>
      <c r="K24" s="28"/>
      <c r="L24" s="28"/>
    </row>
    <row r="25" spans="1:12" ht="25.5">
      <c r="A25" s="19">
        <v>4</v>
      </c>
      <c r="B25" s="53" t="s">
        <v>149</v>
      </c>
      <c r="C25" s="29" t="s">
        <v>147</v>
      </c>
      <c r="D25" s="29"/>
      <c r="E25" s="29"/>
      <c r="F25" s="29"/>
      <c r="G25" s="29"/>
      <c r="H25" s="28">
        <f>I25+J25+K25+L25</f>
        <v>20</v>
      </c>
      <c r="I25" s="28">
        <v>20</v>
      </c>
      <c r="J25" s="28">
        <v>0</v>
      </c>
      <c r="K25" s="28">
        <v>0</v>
      </c>
      <c r="L25" s="28">
        <v>0</v>
      </c>
    </row>
    <row r="26" spans="1:12" ht="12.75">
      <c r="A26" s="19"/>
      <c r="B26" s="49"/>
      <c r="C26" s="26" t="s">
        <v>6</v>
      </c>
      <c r="D26" s="26"/>
      <c r="E26" s="26"/>
      <c r="F26" s="26"/>
      <c r="G26" s="26"/>
      <c r="H26" s="28"/>
      <c r="I26" s="28"/>
      <c r="J26" s="28"/>
      <c r="K26" s="28"/>
      <c r="L26" s="28"/>
    </row>
    <row r="27" spans="1:12" ht="12.75">
      <c r="A27" s="19"/>
      <c r="B27" s="49"/>
      <c r="C27" s="26" t="s">
        <v>7</v>
      </c>
      <c r="D27" s="26"/>
      <c r="E27" s="26"/>
      <c r="F27" s="26"/>
      <c r="G27" s="26"/>
      <c r="H27" s="30">
        <f>SUM(H21:H26)</f>
        <v>20</v>
      </c>
      <c r="I27" s="30">
        <f>SUM(I21:I26)</f>
        <v>20</v>
      </c>
      <c r="J27" s="30">
        <f>SUM(J21:J26)</f>
        <v>0</v>
      </c>
      <c r="K27" s="30">
        <f>SUM(K21:K26)</f>
        <v>0</v>
      </c>
      <c r="L27" s="30">
        <f>SUM(L21:L26)</f>
        <v>0</v>
      </c>
    </row>
    <row r="28" spans="1:12" ht="12.75">
      <c r="A28" s="9"/>
      <c r="B28" s="50"/>
      <c r="C28" s="65" t="s">
        <v>8</v>
      </c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27" customHeight="1">
      <c r="A29" s="9"/>
      <c r="B29" s="50"/>
      <c r="C29" s="26" t="s">
        <v>9</v>
      </c>
      <c r="D29" s="26"/>
      <c r="E29" s="26"/>
      <c r="F29" s="26"/>
      <c r="G29" s="26"/>
      <c r="H29" s="28"/>
      <c r="I29" s="28"/>
      <c r="J29" s="28"/>
      <c r="K29" s="28"/>
      <c r="L29" s="28"/>
    </row>
    <row r="30" spans="1:12" ht="27" customHeight="1">
      <c r="A30" s="9"/>
      <c r="B30" s="50"/>
      <c r="C30" s="26" t="s">
        <v>10</v>
      </c>
      <c r="D30" s="26"/>
      <c r="E30" s="26"/>
      <c r="F30" s="26"/>
      <c r="G30" s="26"/>
      <c r="H30" s="28"/>
      <c r="I30" s="28"/>
      <c r="J30" s="28"/>
      <c r="K30" s="28"/>
      <c r="L30" s="28"/>
    </row>
    <row r="31" spans="1:12" ht="27" customHeight="1">
      <c r="A31" s="9">
        <v>5</v>
      </c>
      <c r="B31" s="54" t="s">
        <v>149</v>
      </c>
      <c r="C31" s="29" t="s">
        <v>57</v>
      </c>
      <c r="D31" s="29"/>
      <c r="E31" s="29"/>
      <c r="F31" s="29"/>
      <c r="G31" s="29"/>
      <c r="H31" s="28">
        <f>I31+J31+K31+L31</f>
        <v>760</v>
      </c>
      <c r="I31" s="31">
        <v>260</v>
      </c>
      <c r="J31" s="28">
        <v>500</v>
      </c>
      <c r="K31" s="28">
        <v>0</v>
      </c>
      <c r="L31" s="28">
        <v>0</v>
      </c>
    </row>
    <row r="32" spans="1:12" ht="27" customHeight="1">
      <c r="A32" s="9"/>
      <c r="B32" s="50"/>
      <c r="C32" s="26" t="s">
        <v>11</v>
      </c>
      <c r="D32" s="26"/>
      <c r="E32" s="26"/>
      <c r="F32" s="26"/>
      <c r="G32" s="26"/>
      <c r="H32" s="28"/>
      <c r="I32" s="28"/>
      <c r="J32" s="28"/>
      <c r="K32" s="28"/>
      <c r="L32" s="28"/>
    </row>
    <row r="33" spans="1:12" ht="27" customHeight="1">
      <c r="A33" s="9"/>
      <c r="B33" s="50"/>
      <c r="C33" s="26" t="s">
        <v>12</v>
      </c>
      <c r="D33" s="26"/>
      <c r="E33" s="26"/>
      <c r="F33" s="26"/>
      <c r="G33" s="26"/>
      <c r="H33" s="28"/>
      <c r="I33" s="28"/>
      <c r="J33" s="28"/>
      <c r="K33" s="28"/>
      <c r="L33" s="28"/>
    </row>
    <row r="34" spans="1:12" ht="27" customHeight="1">
      <c r="A34" s="9"/>
      <c r="B34" s="50"/>
      <c r="C34" s="26" t="s">
        <v>13</v>
      </c>
      <c r="D34" s="26"/>
      <c r="E34" s="26"/>
      <c r="F34" s="26"/>
      <c r="G34" s="26"/>
      <c r="H34" s="28">
        <f>I34+J34+K34+L34</f>
        <v>760</v>
      </c>
      <c r="I34" s="30">
        <f>SUM(I30:I33)</f>
        <v>260</v>
      </c>
      <c r="J34" s="30">
        <f>SUM(J30:J33)</f>
        <v>500</v>
      </c>
      <c r="K34" s="30">
        <f>SUM(K30:K33)</f>
        <v>0</v>
      </c>
      <c r="L34" s="30">
        <f>SUM(L30:L33)</f>
        <v>0</v>
      </c>
    </row>
    <row r="35" spans="1:12" ht="12.75">
      <c r="A35" s="9"/>
      <c r="B35" s="50"/>
      <c r="C35" s="65" t="s">
        <v>14</v>
      </c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9"/>
      <c r="B36" s="50"/>
      <c r="C36" s="26" t="s">
        <v>15</v>
      </c>
      <c r="D36" s="26"/>
      <c r="E36" s="26"/>
      <c r="F36" s="26"/>
      <c r="G36" s="26"/>
      <c r="H36" s="28"/>
      <c r="I36" s="28"/>
      <c r="J36" s="28"/>
      <c r="K36" s="28"/>
      <c r="L36" s="28"/>
    </row>
    <row r="37" spans="1:12" s="4" customFormat="1" ht="42.75" customHeight="1">
      <c r="A37" s="9">
        <v>6</v>
      </c>
      <c r="B37" s="54" t="s">
        <v>149</v>
      </c>
      <c r="C37" s="29" t="s">
        <v>79</v>
      </c>
      <c r="D37" s="29"/>
      <c r="E37" s="29"/>
      <c r="F37" s="29"/>
      <c r="G37" s="29"/>
      <c r="H37" s="28">
        <f>I37+J37+K37+L37</f>
        <v>600</v>
      </c>
      <c r="I37" s="28">
        <v>100</v>
      </c>
      <c r="J37" s="28">
        <v>500</v>
      </c>
      <c r="K37" s="28">
        <v>0</v>
      </c>
      <c r="L37" s="28">
        <v>0</v>
      </c>
    </row>
    <row r="38" spans="1:12" s="4" customFormat="1" ht="25.5">
      <c r="A38" s="9">
        <v>7</v>
      </c>
      <c r="B38" s="54" t="s">
        <v>149</v>
      </c>
      <c r="C38" s="29" t="s">
        <v>90</v>
      </c>
      <c r="D38" s="29"/>
      <c r="E38" s="29"/>
      <c r="F38" s="29"/>
      <c r="G38" s="29"/>
      <c r="H38" s="28">
        <f aca="true" t="shared" si="0" ref="H38:H48">I38+J38+K38+L38</f>
        <v>500</v>
      </c>
      <c r="I38" s="28">
        <v>500</v>
      </c>
      <c r="J38" s="28">
        <v>0</v>
      </c>
      <c r="K38" s="28">
        <v>0</v>
      </c>
      <c r="L38" s="28">
        <v>0</v>
      </c>
    </row>
    <row r="39" spans="1:12" s="5" customFormat="1" ht="27" customHeight="1">
      <c r="A39" s="9">
        <v>8</v>
      </c>
      <c r="B39" s="54" t="s">
        <v>149</v>
      </c>
      <c r="C39" s="29" t="s">
        <v>80</v>
      </c>
      <c r="D39" s="29"/>
      <c r="E39" s="29"/>
      <c r="F39" s="29"/>
      <c r="G39" s="29"/>
      <c r="H39" s="28">
        <f t="shared" si="0"/>
        <v>400</v>
      </c>
      <c r="I39" s="28">
        <v>200</v>
      </c>
      <c r="J39" s="28">
        <v>200</v>
      </c>
      <c r="K39" s="28">
        <v>0</v>
      </c>
      <c r="L39" s="28">
        <v>0</v>
      </c>
    </row>
    <row r="40" spans="1:12" ht="44.25" customHeight="1">
      <c r="A40" s="9">
        <v>9</v>
      </c>
      <c r="B40" s="54" t="s">
        <v>149</v>
      </c>
      <c r="C40" s="29" t="s">
        <v>68</v>
      </c>
      <c r="D40" s="29"/>
      <c r="E40" s="29"/>
      <c r="F40" s="29"/>
      <c r="G40" s="29"/>
      <c r="H40" s="28">
        <f t="shared" si="0"/>
        <v>800</v>
      </c>
      <c r="I40" s="28">
        <v>200</v>
      </c>
      <c r="J40" s="28">
        <v>600</v>
      </c>
      <c r="K40" s="28">
        <v>0</v>
      </c>
      <c r="L40" s="28">
        <v>0</v>
      </c>
    </row>
    <row r="41" spans="1:12" ht="27" customHeight="1">
      <c r="A41" s="9">
        <v>10</v>
      </c>
      <c r="B41" s="54" t="s">
        <v>149</v>
      </c>
      <c r="C41" s="29" t="s">
        <v>82</v>
      </c>
      <c r="D41" s="29"/>
      <c r="E41" s="29"/>
      <c r="F41" s="29"/>
      <c r="G41" s="29"/>
      <c r="H41" s="28">
        <f t="shared" si="0"/>
        <v>0</v>
      </c>
      <c r="I41" s="28">
        <f aca="true" t="shared" si="1" ref="I41:I54">J41+K41</f>
        <v>0</v>
      </c>
      <c r="J41" s="28">
        <v>0</v>
      </c>
      <c r="K41" s="28">
        <v>0</v>
      </c>
      <c r="L41" s="28">
        <v>0</v>
      </c>
    </row>
    <row r="42" spans="1:12" ht="27" customHeight="1">
      <c r="A42" s="9">
        <v>11</v>
      </c>
      <c r="B42" s="54" t="s">
        <v>149</v>
      </c>
      <c r="C42" s="29" t="s">
        <v>81</v>
      </c>
      <c r="D42" s="29"/>
      <c r="E42" s="29"/>
      <c r="F42" s="29"/>
      <c r="G42" s="29"/>
      <c r="H42" s="28">
        <f t="shared" si="0"/>
        <v>0</v>
      </c>
      <c r="I42" s="28">
        <f t="shared" si="1"/>
        <v>0</v>
      </c>
      <c r="J42" s="28">
        <v>0</v>
      </c>
      <c r="K42" s="28">
        <v>0</v>
      </c>
      <c r="L42" s="28">
        <v>0</v>
      </c>
    </row>
    <row r="43" spans="1:12" ht="27" customHeight="1">
      <c r="A43" s="9">
        <v>12</v>
      </c>
      <c r="B43" s="54" t="s">
        <v>149</v>
      </c>
      <c r="C43" s="29" t="s">
        <v>83</v>
      </c>
      <c r="D43" s="29"/>
      <c r="E43" s="29"/>
      <c r="F43" s="29"/>
      <c r="G43" s="29"/>
      <c r="H43" s="28">
        <f t="shared" si="0"/>
        <v>0</v>
      </c>
      <c r="I43" s="28">
        <f t="shared" si="1"/>
        <v>0</v>
      </c>
      <c r="J43" s="28">
        <v>0</v>
      </c>
      <c r="K43" s="28">
        <v>0</v>
      </c>
      <c r="L43" s="28">
        <v>0</v>
      </c>
    </row>
    <row r="44" spans="1:12" ht="27" customHeight="1">
      <c r="A44" s="9">
        <v>13</v>
      </c>
      <c r="B44" s="54" t="s">
        <v>149</v>
      </c>
      <c r="C44" s="29" t="s">
        <v>84</v>
      </c>
      <c r="D44" s="29"/>
      <c r="E44" s="29"/>
      <c r="F44" s="29"/>
      <c r="G44" s="29"/>
      <c r="H44" s="28">
        <f t="shared" si="0"/>
        <v>0</v>
      </c>
      <c r="I44" s="28">
        <f t="shared" si="1"/>
        <v>0</v>
      </c>
      <c r="J44" s="28">
        <v>0</v>
      </c>
      <c r="K44" s="28">
        <v>0</v>
      </c>
      <c r="L44" s="28">
        <v>0</v>
      </c>
    </row>
    <row r="45" spans="1:12" ht="27" customHeight="1">
      <c r="A45" s="9">
        <v>14</v>
      </c>
      <c r="B45" s="54" t="s">
        <v>149</v>
      </c>
      <c r="C45" s="29" t="s">
        <v>85</v>
      </c>
      <c r="D45" s="29"/>
      <c r="E45" s="29"/>
      <c r="F45" s="29"/>
      <c r="G45" s="29"/>
      <c r="H45" s="28">
        <f t="shared" si="0"/>
        <v>0</v>
      </c>
      <c r="I45" s="28">
        <f t="shared" si="1"/>
        <v>0</v>
      </c>
      <c r="J45" s="28">
        <v>0</v>
      </c>
      <c r="K45" s="28">
        <v>0</v>
      </c>
      <c r="L45" s="28">
        <v>0</v>
      </c>
    </row>
    <row r="46" spans="1:12" ht="27" customHeight="1">
      <c r="A46" s="9">
        <v>15</v>
      </c>
      <c r="B46" s="54" t="s">
        <v>149</v>
      </c>
      <c r="C46" s="29" t="s">
        <v>86</v>
      </c>
      <c r="D46" s="29"/>
      <c r="E46" s="29"/>
      <c r="F46" s="29"/>
      <c r="G46" s="29"/>
      <c r="H46" s="28">
        <f t="shared" si="0"/>
        <v>0</v>
      </c>
      <c r="I46" s="28">
        <f t="shared" si="1"/>
        <v>0</v>
      </c>
      <c r="J46" s="28">
        <v>0</v>
      </c>
      <c r="K46" s="28">
        <v>0</v>
      </c>
      <c r="L46" s="28">
        <v>0</v>
      </c>
    </row>
    <row r="47" spans="1:12" ht="27" customHeight="1">
      <c r="A47" s="9">
        <v>16</v>
      </c>
      <c r="B47" s="54" t="s">
        <v>149</v>
      </c>
      <c r="C47" s="29" t="s">
        <v>87</v>
      </c>
      <c r="D47" s="29"/>
      <c r="E47" s="29"/>
      <c r="F47" s="29"/>
      <c r="G47" s="29"/>
      <c r="H47" s="28">
        <f t="shared" si="0"/>
        <v>0</v>
      </c>
      <c r="I47" s="28">
        <f t="shared" si="1"/>
        <v>0</v>
      </c>
      <c r="J47" s="28">
        <v>0</v>
      </c>
      <c r="K47" s="28">
        <v>0</v>
      </c>
      <c r="L47" s="28">
        <v>0</v>
      </c>
    </row>
    <row r="48" spans="1:12" ht="27" customHeight="1">
      <c r="A48" s="9">
        <v>17</v>
      </c>
      <c r="B48" s="54" t="s">
        <v>149</v>
      </c>
      <c r="C48" s="29" t="s">
        <v>88</v>
      </c>
      <c r="D48" s="29"/>
      <c r="E48" s="29"/>
      <c r="F48" s="29"/>
      <c r="G48" s="29"/>
      <c r="H48" s="28">
        <f t="shared" si="0"/>
        <v>0</v>
      </c>
      <c r="I48" s="28">
        <f t="shared" si="1"/>
        <v>0</v>
      </c>
      <c r="J48" s="28">
        <v>0</v>
      </c>
      <c r="K48" s="28">
        <v>0</v>
      </c>
      <c r="L48" s="28">
        <v>0</v>
      </c>
    </row>
    <row r="49" spans="1:12" ht="27" customHeight="1">
      <c r="A49" s="9"/>
      <c r="B49" s="50"/>
      <c r="C49" s="26" t="s">
        <v>16</v>
      </c>
      <c r="D49" s="26"/>
      <c r="E49" s="26"/>
      <c r="F49" s="26"/>
      <c r="G49" s="26"/>
      <c r="H49" s="28"/>
      <c r="I49" s="28"/>
      <c r="J49" s="28"/>
      <c r="K49" s="28"/>
      <c r="L49" s="28"/>
    </row>
    <row r="50" spans="1:12" ht="27" customHeight="1">
      <c r="A50" s="9"/>
      <c r="B50" s="50"/>
      <c r="C50" s="26" t="s">
        <v>17</v>
      </c>
      <c r="D50" s="26"/>
      <c r="E50" s="26"/>
      <c r="F50" s="26"/>
      <c r="G50" s="26"/>
      <c r="H50" s="28"/>
      <c r="I50" s="28"/>
      <c r="J50" s="28"/>
      <c r="K50" s="28"/>
      <c r="L50" s="28"/>
    </row>
    <row r="51" spans="1:12" ht="43.5" customHeight="1">
      <c r="A51" s="9">
        <v>18</v>
      </c>
      <c r="B51" s="54" t="s">
        <v>149</v>
      </c>
      <c r="C51" s="29" t="s">
        <v>89</v>
      </c>
      <c r="D51" s="29"/>
      <c r="E51" s="29"/>
      <c r="F51" s="29"/>
      <c r="G51" s="29"/>
      <c r="H51" s="28">
        <f>I51+J51+K51+L51</f>
        <v>1500</v>
      </c>
      <c r="I51" s="28">
        <v>180</v>
      </c>
      <c r="J51" s="28">
        <v>1320</v>
      </c>
      <c r="K51" s="28">
        <v>0</v>
      </c>
      <c r="L51" s="28">
        <v>0</v>
      </c>
    </row>
    <row r="52" spans="1:12" ht="27" customHeight="1">
      <c r="A52" s="9"/>
      <c r="B52" s="50"/>
      <c r="C52" s="26" t="s">
        <v>18</v>
      </c>
      <c r="D52" s="26"/>
      <c r="E52" s="26"/>
      <c r="F52" s="26"/>
      <c r="G52" s="26"/>
      <c r="H52" s="28"/>
      <c r="I52" s="28"/>
      <c r="J52" s="28"/>
      <c r="K52" s="28"/>
      <c r="L52" s="28"/>
    </row>
    <row r="53" spans="1:12" ht="27" customHeight="1">
      <c r="A53" s="9">
        <v>19</v>
      </c>
      <c r="B53" s="54" t="s">
        <v>149</v>
      </c>
      <c r="C53" s="29" t="s">
        <v>91</v>
      </c>
      <c r="D53" s="29"/>
      <c r="E53" s="29"/>
      <c r="F53" s="29"/>
      <c r="G53" s="29"/>
      <c r="H53" s="28">
        <f>I53+J53+K53+L53</f>
        <v>280</v>
      </c>
      <c r="I53" s="28">
        <v>100</v>
      </c>
      <c r="J53" s="28">
        <v>180</v>
      </c>
      <c r="K53" s="28">
        <v>0</v>
      </c>
      <c r="L53" s="28">
        <v>0</v>
      </c>
    </row>
    <row r="54" spans="1:12" ht="25.5">
      <c r="A54" s="9">
        <v>20</v>
      </c>
      <c r="B54" s="54" t="s">
        <v>149</v>
      </c>
      <c r="C54" s="29" t="s">
        <v>92</v>
      </c>
      <c r="D54" s="29"/>
      <c r="E54" s="29"/>
      <c r="F54" s="29"/>
      <c r="G54" s="29"/>
      <c r="H54" s="28">
        <f>I54+J54+K54+L54</f>
        <v>0</v>
      </c>
      <c r="I54" s="28">
        <f t="shared" si="1"/>
        <v>0</v>
      </c>
      <c r="J54" s="28">
        <v>0</v>
      </c>
      <c r="K54" s="28">
        <v>0</v>
      </c>
      <c r="L54" s="28">
        <v>0</v>
      </c>
    </row>
    <row r="55" spans="1:12" ht="27" customHeight="1">
      <c r="A55" s="9"/>
      <c r="B55" s="50"/>
      <c r="C55" s="26" t="s">
        <v>19</v>
      </c>
      <c r="D55" s="26"/>
      <c r="E55" s="26"/>
      <c r="F55" s="26"/>
      <c r="G55" s="26"/>
      <c r="H55" s="30"/>
      <c r="I55" s="30">
        <f>SUM(I36:I54)</f>
        <v>1280</v>
      </c>
      <c r="J55" s="30">
        <f>SUM(J36:J54)</f>
        <v>2800</v>
      </c>
      <c r="K55" s="30">
        <f>SUM(K36:K54)</f>
        <v>0</v>
      </c>
      <c r="L55" s="30">
        <f>SUM(L36:L54)</f>
        <v>0</v>
      </c>
    </row>
    <row r="56" spans="1:12" ht="12.75">
      <c r="A56" s="9"/>
      <c r="B56" s="50"/>
      <c r="C56" s="65" t="s">
        <v>20</v>
      </c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9"/>
      <c r="B57" s="50"/>
      <c r="C57" s="26" t="s">
        <v>21</v>
      </c>
      <c r="D57" s="26"/>
      <c r="E57" s="26"/>
      <c r="F57" s="26"/>
      <c r="G57" s="26"/>
      <c r="H57" s="28"/>
      <c r="I57" s="28"/>
      <c r="J57" s="28"/>
      <c r="K57" s="28"/>
      <c r="L57" s="28"/>
    </row>
    <row r="58" spans="1:12" s="17" customFormat="1" ht="38.25">
      <c r="A58" s="10">
        <v>21</v>
      </c>
      <c r="B58" s="55" t="s">
        <v>149</v>
      </c>
      <c r="C58" s="27" t="s">
        <v>65</v>
      </c>
      <c r="D58" s="27"/>
      <c r="E58" s="27"/>
      <c r="F58" s="27"/>
      <c r="G58" s="27"/>
      <c r="H58" s="28">
        <f>I58+J58+K58+L58</f>
        <v>400</v>
      </c>
      <c r="I58" s="28">
        <v>400</v>
      </c>
      <c r="J58" s="28">
        <v>0</v>
      </c>
      <c r="K58" s="28">
        <v>0</v>
      </c>
      <c r="L58" s="28">
        <v>0</v>
      </c>
    </row>
    <row r="59" spans="1:12" ht="38.25">
      <c r="A59" s="10">
        <v>22</v>
      </c>
      <c r="B59" s="55" t="s">
        <v>149</v>
      </c>
      <c r="C59" s="27" t="s">
        <v>66</v>
      </c>
      <c r="D59" s="27"/>
      <c r="E59" s="27"/>
      <c r="F59" s="27"/>
      <c r="G59" s="27"/>
      <c r="H59" s="28">
        <f>I59+J59+K59+L59</f>
        <v>100</v>
      </c>
      <c r="I59" s="31">
        <v>100</v>
      </c>
      <c r="J59" s="28">
        <v>0</v>
      </c>
      <c r="K59" s="28">
        <v>0</v>
      </c>
      <c r="L59" s="28">
        <v>0</v>
      </c>
    </row>
    <row r="60" spans="1:12" ht="101.25" customHeight="1">
      <c r="A60" s="10">
        <v>23</v>
      </c>
      <c r="B60" s="55" t="s">
        <v>149</v>
      </c>
      <c r="C60" s="27" t="s">
        <v>62</v>
      </c>
      <c r="D60" s="27"/>
      <c r="E60" s="27"/>
      <c r="F60" s="27"/>
      <c r="G60" s="27"/>
      <c r="H60" s="28">
        <f>I60+J60+K60+L60</f>
        <v>652</v>
      </c>
      <c r="I60" s="33">
        <v>252</v>
      </c>
      <c r="J60" s="33">
        <v>400</v>
      </c>
      <c r="K60" s="33">
        <v>0</v>
      </c>
      <c r="L60" s="33">
        <v>0</v>
      </c>
    </row>
    <row r="61" spans="1:12" ht="33" customHeight="1">
      <c r="A61" s="10">
        <v>24</v>
      </c>
      <c r="B61" s="55" t="s">
        <v>149</v>
      </c>
      <c r="C61" s="27" t="s">
        <v>94</v>
      </c>
      <c r="D61" s="27"/>
      <c r="E61" s="27"/>
      <c r="F61" s="27"/>
      <c r="G61" s="27"/>
      <c r="H61" s="28">
        <f>I61+J61+K61+L61</f>
        <v>30</v>
      </c>
      <c r="I61" s="33">
        <v>30</v>
      </c>
      <c r="J61" s="33">
        <v>0</v>
      </c>
      <c r="K61" s="33">
        <v>0</v>
      </c>
      <c r="L61" s="33">
        <v>0</v>
      </c>
    </row>
    <row r="62" spans="1:12" ht="54" customHeight="1">
      <c r="A62" s="10">
        <v>25</v>
      </c>
      <c r="B62" s="55" t="s">
        <v>149</v>
      </c>
      <c r="C62" s="27" t="s">
        <v>93</v>
      </c>
      <c r="D62" s="27"/>
      <c r="E62" s="27"/>
      <c r="F62" s="27"/>
      <c r="G62" s="27"/>
      <c r="H62" s="28">
        <f>I62+J62+K62+L62</f>
        <v>2300</v>
      </c>
      <c r="I62" s="33">
        <v>700</v>
      </c>
      <c r="J62" s="33">
        <v>1600</v>
      </c>
      <c r="K62" s="33">
        <v>0</v>
      </c>
      <c r="L62" s="33">
        <v>0</v>
      </c>
    </row>
    <row r="63" spans="1:12" ht="12.75">
      <c r="A63" s="9"/>
      <c r="B63" s="50"/>
      <c r="C63" s="26" t="s">
        <v>22</v>
      </c>
      <c r="D63" s="26"/>
      <c r="E63" s="26"/>
      <c r="F63" s="26"/>
      <c r="G63" s="26"/>
      <c r="H63" s="30">
        <f>SUM(H58:H62)</f>
        <v>3482</v>
      </c>
      <c r="I63" s="30">
        <f>SUM(I58:I62)</f>
        <v>1482</v>
      </c>
      <c r="J63" s="30">
        <f>SUM(J58:J62)</f>
        <v>2000</v>
      </c>
      <c r="K63" s="30">
        <f>SUM(K58:K59)</f>
        <v>0</v>
      </c>
      <c r="L63" s="30">
        <f>SUM(L58:L62)</f>
        <v>0</v>
      </c>
    </row>
    <row r="64" spans="1:12" ht="12.75">
      <c r="A64" s="9"/>
      <c r="B64" s="50"/>
      <c r="C64" s="26" t="s">
        <v>23</v>
      </c>
      <c r="D64" s="26"/>
      <c r="E64" s="26"/>
      <c r="F64" s="26"/>
      <c r="G64" s="26"/>
      <c r="H64" s="30">
        <f>I64+J64+K64+L64</f>
        <v>8342</v>
      </c>
      <c r="I64" s="30">
        <f>I27+I34+I55+I63</f>
        <v>3042</v>
      </c>
      <c r="J64" s="30">
        <f>J27+J34+J55+J63</f>
        <v>5300</v>
      </c>
      <c r="K64" s="30">
        <f>K27+K34+K55+K63</f>
        <v>0</v>
      </c>
      <c r="L64" s="30">
        <f>L27+L34+L55+L63</f>
        <v>0</v>
      </c>
    </row>
    <row r="65" spans="1:12" ht="28.5" customHeight="1">
      <c r="A65" s="9"/>
      <c r="B65" s="50"/>
      <c r="C65" s="63" t="s">
        <v>24</v>
      </c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2.75">
      <c r="A66" s="9"/>
      <c r="B66" s="50"/>
      <c r="C66" s="65" t="s">
        <v>1</v>
      </c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27" customHeight="1">
      <c r="A67" s="9"/>
      <c r="B67" s="50"/>
      <c r="C67" s="26" t="s">
        <v>2</v>
      </c>
      <c r="D67" s="26"/>
      <c r="E67" s="26"/>
      <c r="F67" s="26"/>
      <c r="G67" s="26"/>
      <c r="H67" s="28"/>
      <c r="I67" s="28"/>
      <c r="J67" s="28"/>
      <c r="K67" s="28"/>
      <c r="L67" s="28"/>
    </row>
    <row r="68" spans="1:12" ht="39.75" customHeight="1">
      <c r="A68" s="9">
        <v>26</v>
      </c>
      <c r="B68" s="54" t="s">
        <v>149</v>
      </c>
      <c r="C68" s="29" t="s">
        <v>67</v>
      </c>
      <c r="D68" s="29"/>
      <c r="E68" s="29"/>
      <c r="F68" s="29"/>
      <c r="G68" s="29"/>
      <c r="H68" s="28">
        <f>I68+J68+K68+L68</f>
        <v>155</v>
      </c>
      <c r="I68" s="28">
        <v>55</v>
      </c>
      <c r="J68" s="28">
        <v>100</v>
      </c>
      <c r="K68" s="28">
        <v>0</v>
      </c>
      <c r="L68" s="28">
        <v>0</v>
      </c>
    </row>
    <row r="69" spans="1:12" ht="20.25" customHeight="1">
      <c r="A69" s="9">
        <v>27</v>
      </c>
      <c r="B69" s="54" t="s">
        <v>149</v>
      </c>
      <c r="C69" s="29" t="s">
        <v>95</v>
      </c>
      <c r="D69" s="29"/>
      <c r="E69" s="29"/>
      <c r="F69" s="29"/>
      <c r="G69" s="29"/>
      <c r="H69" s="28">
        <f>I69+J69+K69+L69</f>
        <v>0</v>
      </c>
      <c r="I69" s="28">
        <f>J69+K69</f>
        <v>0</v>
      </c>
      <c r="J69" s="28">
        <v>0</v>
      </c>
      <c r="K69" s="28">
        <v>0</v>
      </c>
      <c r="L69" s="28">
        <v>0</v>
      </c>
    </row>
    <row r="70" spans="1:12" ht="27" customHeight="1">
      <c r="A70" s="9">
        <v>28</v>
      </c>
      <c r="B70" s="54" t="s">
        <v>149</v>
      </c>
      <c r="C70" s="29" t="s">
        <v>96</v>
      </c>
      <c r="D70" s="29"/>
      <c r="E70" s="29"/>
      <c r="F70" s="29"/>
      <c r="G70" s="29"/>
      <c r="H70" s="28">
        <f>I70+J70+K70+L70</f>
        <v>0</v>
      </c>
      <c r="I70" s="28">
        <f>J70+K70</f>
        <v>0</v>
      </c>
      <c r="J70" s="28">
        <v>0</v>
      </c>
      <c r="K70" s="28">
        <v>0</v>
      </c>
      <c r="L70" s="28">
        <v>0</v>
      </c>
    </row>
    <row r="71" spans="1:12" ht="27" customHeight="1">
      <c r="A71" s="9"/>
      <c r="B71" s="50"/>
      <c r="C71" s="26" t="s">
        <v>25</v>
      </c>
      <c r="D71" s="26"/>
      <c r="E71" s="26"/>
      <c r="F71" s="26"/>
      <c r="G71" s="26"/>
      <c r="H71" s="28"/>
      <c r="I71" s="28"/>
      <c r="J71" s="28"/>
      <c r="K71" s="28"/>
      <c r="L71" s="28"/>
    </row>
    <row r="72" spans="1:12" ht="27" customHeight="1">
      <c r="A72" s="9">
        <v>29</v>
      </c>
      <c r="B72" s="54" t="s">
        <v>149</v>
      </c>
      <c r="C72" s="29" t="s">
        <v>97</v>
      </c>
      <c r="D72" s="29"/>
      <c r="E72" s="29"/>
      <c r="F72" s="29"/>
      <c r="G72" s="29"/>
      <c r="H72" s="28">
        <f>I72+J72+K72+L72</f>
        <v>0</v>
      </c>
      <c r="I72" s="28">
        <f>J72+K72</f>
        <v>0</v>
      </c>
      <c r="J72" s="28">
        <v>0</v>
      </c>
      <c r="K72" s="28">
        <v>0</v>
      </c>
      <c r="L72" s="28">
        <v>0</v>
      </c>
    </row>
    <row r="73" spans="1:12" s="16" customFormat="1" ht="27" customHeight="1">
      <c r="A73" s="9">
        <v>30</v>
      </c>
      <c r="B73" s="54" t="s">
        <v>149</v>
      </c>
      <c r="C73" s="29" t="s">
        <v>98</v>
      </c>
      <c r="D73" s="29"/>
      <c r="E73" s="29"/>
      <c r="F73" s="29"/>
      <c r="G73" s="29"/>
      <c r="H73" s="28"/>
      <c r="I73" s="28">
        <f>J73+K73</f>
        <v>0</v>
      </c>
      <c r="J73" s="28">
        <v>0</v>
      </c>
      <c r="K73" s="28">
        <v>0</v>
      </c>
      <c r="L73" s="28">
        <v>0</v>
      </c>
    </row>
    <row r="74" spans="1:12" ht="27" customHeight="1">
      <c r="A74" s="9"/>
      <c r="B74" s="50"/>
      <c r="C74" s="26" t="s">
        <v>4</v>
      </c>
      <c r="D74" s="26"/>
      <c r="E74" s="26"/>
      <c r="F74" s="26"/>
      <c r="G74" s="26"/>
      <c r="H74" s="28"/>
      <c r="I74" s="28"/>
      <c r="J74" s="28"/>
      <c r="K74" s="28"/>
      <c r="L74" s="28"/>
    </row>
    <row r="75" spans="1:12" ht="53.25" customHeight="1">
      <c r="A75" s="10">
        <v>31</v>
      </c>
      <c r="B75" s="54" t="s">
        <v>149</v>
      </c>
      <c r="C75" s="29" t="s">
        <v>99</v>
      </c>
      <c r="D75" s="29"/>
      <c r="E75" s="29"/>
      <c r="F75" s="29"/>
      <c r="G75" s="29"/>
      <c r="H75" s="28">
        <f>I75+J75+K75+L75</f>
        <v>0</v>
      </c>
      <c r="I75" s="28">
        <f>J75+K75</f>
        <v>0</v>
      </c>
      <c r="J75" s="28">
        <v>0</v>
      </c>
      <c r="K75" s="28">
        <v>0</v>
      </c>
      <c r="L75" s="28">
        <v>0</v>
      </c>
    </row>
    <row r="76" spans="1:12" ht="27" customHeight="1">
      <c r="A76" s="10">
        <v>32</v>
      </c>
      <c r="B76" s="54" t="s">
        <v>149</v>
      </c>
      <c r="C76" s="29" t="s">
        <v>100</v>
      </c>
      <c r="D76" s="29"/>
      <c r="E76" s="29"/>
      <c r="F76" s="29"/>
      <c r="G76" s="29"/>
      <c r="H76" s="28">
        <f>I76+J76+K76+L76</f>
        <v>80</v>
      </c>
      <c r="I76" s="31">
        <v>80</v>
      </c>
      <c r="J76" s="28">
        <v>0</v>
      </c>
      <c r="K76" s="28">
        <v>0</v>
      </c>
      <c r="L76" s="28">
        <v>0</v>
      </c>
    </row>
    <row r="77" spans="1:12" ht="27" customHeight="1">
      <c r="A77" s="9"/>
      <c r="B77" s="50"/>
      <c r="C77" s="26" t="s">
        <v>6</v>
      </c>
      <c r="D77" s="26"/>
      <c r="E77" s="26"/>
      <c r="F77" s="26"/>
      <c r="G77" s="26"/>
      <c r="H77" s="28"/>
      <c r="I77" s="28"/>
      <c r="J77" s="28"/>
      <c r="K77" s="28"/>
      <c r="L77" s="28"/>
    </row>
    <row r="78" spans="1:12" ht="66" customHeight="1">
      <c r="A78" s="10">
        <v>33</v>
      </c>
      <c r="B78" s="54" t="s">
        <v>149</v>
      </c>
      <c r="C78" s="29" t="s">
        <v>101</v>
      </c>
      <c r="D78" s="29"/>
      <c r="E78" s="29"/>
      <c r="F78" s="29"/>
      <c r="G78" s="29"/>
      <c r="H78" s="28">
        <f>I78+J78+K78+L78</f>
        <v>0</v>
      </c>
      <c r="I78" s="28">
        <v>0</v>
      </c>
      <c r="J78" s="28">
        <v>0</v>
      </c>
      <c r="K78" s="28">
        <v>0</v>
      </c>
      <c r="L78" s="28">
        <v>0</v>
      </c>
    </row>
    <row r="79" spans="1:12" ht="39.75" customHeight="1">
      <c r="A79" s="10">
        <v>34</v>
      </c>
      <c r="B79" s="54" t="s">
        <v>149</v>
      </c>
      <c r="C79" s="29" t="s">
        <v>102</v>
      </c>
      <c r="D79" s="29"/>
      <c r="E79" s="29"/>
      <c r="F79" s="29"/>
      <c r="G79" s="29"/>
      <c r="H79" s="28">
        <f>I79+J79+K79+L79</f>
        <v>0</v>
      </c>
      <c r="I79" s="28">
        <f>J79+K79</f>
        <v>0</v>
      </c>
      <c r="J79" s="28">
        <v>0</v>
      </c>
      <c r="K79" s="28">
        <v>0</v>
      </c>
      <c r="L79" s="28">
        <v>0</v>
      </c>
    </row>
    <row r="80" spans="1:12" s="16" customFormat="1" ht="27" customHeight="1">
      <c r="A80" s="10">
        <v>35</v>
      </c>
      <c r="B80" s="54" t="s">
        <v>149</v>
      </c>
      <c r="C80" s="29" t="s">
        <v>103</v>
      </c>
      <c r="D80" s="29"/>
      <c r="E80" s="29"/>
      <c r="F80" s="29"/>
      <c r="G80" s="29"/>
      <c r="H80" s="28">
        <f>I80+J80+K80+L80</f>
        <v>0</v>
      </c>
      <c r="I80" s="28">
        <f>J80+K80</f>
        <v>0</v>
      </c>
      <c r="J80" s="28">
        <v>0</v>
      </c>
      <c r="K80" s="28">
        <v>0</v>
      </c>
      <c r="L80" s="28">
        <v>0</v>
      </c>
    </row>
    <row r="81" spans="1:12" ht="27" customHeight="1">
      <c r="A81" s="9"/>
      <c r="B81" s="50"/>
      <c r="C81" s="26" t="s">
        <v>7</v>
      </c>
      <c r="D81" s="26"/>
      <c r="E81" s="26"/>
      <c r="F81" s="26"/>
      <c r="G81" s="26"/>
      <c r="H81" s="30"/>
      <c r="I81" s="30">
        <f>SUM(I68:I80)</f>
        <v>135</v>
      </c>
      <c r="J81" s="30">
        <f>SUM(J68:J80)</f>
        <v>100</v>
      </c>
      <c r="K81" s="30">
        <f>SUM(K68:K80)</f>
        <v>0</v>
      </c>
      <c r="L81" s="30">
        <f>SUM(L68:L80)</f>
        <v>0</v>
      </c>
    </row>
    <row r="82" spans="1:12" ht="27" customHeight="1">
      <c r="A82" s="9"/>
      <c r="B82" s="50"/>
      <c r="C82" s="65" t="s">
        <v>8</v>
      </c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27" customHeight="1">
      <c r="A83" s="9"/>
      <c r="B83" s="50"/>
      <c r="C83" s="26" t="s">
        <v>26</v>
      </c>
      <c r="D83" s="26"/>
      <c r="E83" s="26"/>
      <c r="F83" s="26"/>
      <c r="G83" s="26"/>
      <c r="H83" s="28"/>
      <c r="I83" s="28"/>
      <c r="J83" s="28"/>
      <c r="K83" s="28"/>
      <c r="L83" s="28"/>
    </row>
    <row r="84" spans="1:12" ht="27" customHeight="1">
      <c r="A84" s="9">
        <v>36</v>
      </c>
      <c r="B84" s="54" t="s">
        <v>149</v>
      </c>
      <c r="C84" s="29" t="s">
        <v>104</v>
      </c>
      <c r="D84" s="29"/>
      <c r="E84" s="29"/>
      <c r="F84" s="29"/>
      <c r="G84" s="29"/>
      <c r="H84" s="28">
        <f>I84+J84+K84+L84</f>
        <v>0</v>
      </c>
      <c r="I84" s="28">
        <f>J84+K84</f>
        <v>0</v>
      </c>
      <c r="J84" s="28">
        <v>0</v>
      </c>
      <c r="K84" s="28">
        <v>0</v>
      </c>
      <c r="L84" s="28">
        <v>0</v>
      </c>
    </row>
    <row r="85" spans="1:12" ht="27" customHeight="1">
      <c r="A85" s="9"/>
      <c r="B85" s="50"/>
      <c r="C85" s="26" t="s">
        <v>13</v>
      </c>
      <c r="D85" s="26"/>
      <c r="E85" s="26"/>
      <c r="F85" s="26"/>
      <c r="G85" s="26"/>
      <c r="H85" s="28">
        <f>I85+J85+K85+L85</f>
        <v>0</v>
      </c>
      <c r="I85" s="30">
        <f>SUM(I82:I84)</f>
        <v>0</v>
      </c>
      <c r="J85" s="30">
        <f>SUM(J82:J84)</f>
        <v>0</v>
      </c>
      <c r="K85" s="30">
        <f>SUM(K82:K84)</f>
        <v>0</v>
      </c>
      <c r="L85" s="30">
        <f>SUM(L82:L84)</f>
        <v>0</v>
      </c>
    </row>
    <row r="86" spans="1:12" ht="27" customHeight="1">
      <c r="A86" s="9"/>
      <c r="B86" s="50"/>
      <c r="C86" s="65" t="s">
        <v>14</v>
      </c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27" customHeight="1">
      <c r="A87" s="9"/>
      <c r="B87" s="50"/>
      <c r="C87" s="26" t="s">
        <v>15</v>
      </c>
      <c r="D87" s="26"/>
      <c r="E87" s="26"/>
      <c r="F87" s="26"/>
      <c r="G87" s="26"/>
      <c r="H87" s="28"/>
      <c r="I87" s="28"/>
      <c r="J87" s="28"/>
      <c r="K87" s="28"/>
      <c r="L87" s="28"/>
    </row>
    <row r="88" spans="1:12" ht="27" customHeight="1">
      <c r="A88" s="10">
        <v>37</v>
      </c>
      <c r="B88" s="54" t="s">
        <v>149</v>
      </c>
      <c r="C88" s="29" t="s">
        <v>105</v>
      </c>
      <c r="D88" s="29"/>
      <c r="E88" s="29"/>
      <c r="F88" s="29"/>
      <c r="G88" s="29"/>
      <c r="H88" s="28">
        <f>I88+J88+K88+L88</f>
        <v>0</v>
      </c>
      <c r="I88" s="28">
        <f>J88+K88</f>
        <v>0</v>
      </c>
      <c r="J88" s="28">
        <v>0</v>
      </c>
      <c r="K88" s="28">
        <v>0</v>
      </c>
      <c r="L88" s="28">
        <v>0</v>
      </c>
    </row>
    <row r="89" spans="1:12" ht="27" customHeight="1">
      <c r="A89" s="10">
        <v>38</v>
      </c>
      <c r="B89" s="54" t="s">
        <v>149</v>
      </c>
      <c r="C89" s="29" t="s">
        <v>106</v>
      </c>
      <c r="D89" s="29"/>
      <c r="E89" s="29"/>
      <c r="F89" s="29"/>
      <c r="G89" s="29"/>
      <c r="H89" s="28">
        <f>I89+J89+K89+L89</f>
        <v>0</v>
      </c>
      <c r="I89" s="28">
        <f>J89+K89</f>
        <v>0</v>
      </c>
      <c r="J89" s="28">
        <v>0</v>
      </c>
      <c r="K89" s="28">
        <v>0</v>
      </c>
      <c r="L89" s="28">
        <v>0</v>
      </c>
    </row>
    <row r="90" spans="1:12" s="16" customFormat="1" ht="27" customHeight="1">
      <c r="A90" s="10">
        <v>39</v>
      </c>
      <c r="B90" s="54" t="s">
        <v>149</v>
      </c>
      <c r="C90" s="29" t="s">
        <v>107</v>
      </c>
      <c r="D90" s="29"/>
      <c r="E90" s="29"/>
      <c r="F90" s="29"/>
      <c r="G90" s="29"/>
      <c r="H90" s="28">
        <f>I90+J90+K90+L90</f>
        <v>0</v>
      </c>
      <c r="I90" s="28">
        <f>J90+K90</f>
        <v>0</v>
      </c>
      <c r="J90" s="28">
        <v>0</v>
      </c>
      <c r="K90" s="28">
        <v>0</v>
      </c>
      <c r="L90" s="28">
        <v>0</v>
      </c>
    </row>
    <row r="91" spans="1:12" ht="27" customHeight="1">
      <c r="A91" s="10">
        <v>40</v>
      </c>
      <c r="B91" s="54" t="s">
        <v>149</v>
      </c>
      <c r="C91" s="29" t="s">
        <v>109</v>
      </c>
      <c r="D91" s="29"/>
      <c r="E91" s="29"/>
      <c r="F91" s="29"/>
      <c r="G91" s="29"/>
      <c r="H91" s="28">
        <f>I91+J91+K91+L91</f>
        <v>0</v>
      </c>
      <c r="I91" s="28">
        <f>J91+K91</f>
        <v>0</v>
      </c>
      <c r="J91" s="28">
        <v>0</v>
      </c>
      <c r="K91" s="28">
        <v>0</v>
      </c>
      <c r="L91" s="28">
        <v>0</v>
      </c>
    </row>
    <row r="92" spans="1:12" ht="27" customHeight="1">
      <c r="A92" s="10">
        <v>41</v>
      </c>
      <c r="B92" s="54" t="s">
        <v>149</v>
      </c>
      <c r="C92" s="29" t="s">
        <v>108</v>
      </c>
      <c r="D92" s="29"/>
      <c r="E92" s="29"/>
      <c r="F92" s="29"/>
      <c r="G92" s="29"/>
      <c r="H92" s="28">
        <f>I92+J92+K92+L92</f>
        <v>0</v>
      </c>
      <c r="I92" s="28">
        <f>J92+K92</f>
        <v>0</v>
      </c>
      <c r="J92" s="28">
        <v>0</v>
      </c>
      <c r="K92" s="28">
        <v>0</v>
      </c>
      <c r="L92" s="28">
        <v>0</v>
      </c>
    </row>
    <row r="93" spans="1:12" ht="27" customHeight="1">
      <c r="A93" s="9"/>
      <c r="B93" s="50"/>
      <c r="C93" s="26" t="s">
        <v>27</v>
      </c>
      <c r="D93" s="26"/>
      <c r="E93" s="26"/>
      <c r="F93" s="26"/>
      <c r="G93" s="26"/>
      <c r="H93" s="28"/>
      <c r="I93" s="28"/>
      <c r="J93" s="28"/>
      <c r="K93" s="28"/>
      <c r="L93" s="28"/>
    </row>
    <row r="94" spans="1:12" ht="27" customHeight="1">
      <c r="A94" s="10">
        <v>42</v>
      </c>
      <c r="B94" s="54" t="s">
        <v>149</v>
      </c>
      <c r="C94" s="29" t="s">
        <v>63</v>
      </c>
      <c r="D94" s="29"/>
      <c r="E94" s="29"/>
      <c r="F94" s="29"/>
      <c r="G94" s="29"/>
      <c r="H94" s="28">
        <f>I94+J94+K94+L94</f>
        <v>300</v>
      </c>
      <c r="I94" s="31">
        <v>100</v>
      </c>
      <c r="J94" s="28">
        <v>200</v>
      </c>
      <c r="K94" s="28">
        <v>0</v>
      </c>
      <c r="L94" s="28">
        <v>0</v>
      </c>
    </row>
    <row r="95" spans="1:12" ht="27" customHeight="1">
      <c r="A95" s="9"/>
      <c r="B95" s="50"/>
      <c r="C95" s="26" t="s">
        <v>17</v>
      </c>
      <c r="D95" s="26"/>
      <c r="E95" s="26"/>
      <c r="F95" s="26"/>
      <c r="G95" s="26"/>
      <c r="H95" s="28"/>
      <c r="I95" s="28"/>
      <c r="J95" s="28"/>
      <c r="K95" s="28"/>
      <c r="L95" s="28"/>
    </row>
    <row r="96" spans="1:12" ht="27" customHeight="1">
      <c r="A96" s="9">
        <v>43</v>
      </c>
      <c r="B96" s="54" t="s">
        <v>149</v>
      </c>
      <c r="C96" s="29" t="s">
        <v>110</v>
      </c>
      <c r="D96" s="29"/>
      <c r="E96" s="29"/>
      <c r="F96" s="29"/>
      <c r="G96" s="29"/>
      <c r="H96" s="28">
        <f>I96+J96+K96+L96</f>
        <v>0</v>
      </c>
      <c r="I96" s="28">
        <f>J96+K96</f>
        <v>0</v>
      </c>
      <c r="J96" s="28">
        <v>0</v>
      </c>
      <c r="K96" s="28">
        <v>0</v>
      </c>
      <c r="L96" s="28">
        <v>0</v>
      </c>
    </row>
    <row r="97" spans="1:12" ht="27" customHeight="1">
      <c r="A97" s="9"/>
      <c r="B97" s="50"/>
      <c r="C97" s="26" t="s">
        <v>18</v>
      </c>
      <c r="D97" s="26"/>
      <c r="E97" s="26"/>
      <c r="F97" s="26"/>
      <c r="G97" s="26"/>
      <c r="H97" s="28"/>
      <c r="I97" s="28"/>
      <c r="J97" s="28"/>
      <c r="K97" s="28"/>
      <c r="L97" s="28"/>
    </row>
    <row r="98" spans="1:12" ht="27" customHeight="1">
      <c r="A98" s="9">
        <v>44</v>
      </c>
      <c r="B98" s="54" t="s">
        <v>149</v>
      </c>
      <c r="C98" s="29" t="s">
        <v>111</v>
      </c>
      <c r="D98" s="29"/>
      <c r="E98" s="29"/>
      <c r="F98" s="29"/>
      <c r="G98" s="29"/>
      <c r="H98" s="28">
        <f>I98+J98+K98+L98</f>
        <v>0</v>
      </c>
      <c r="I98" s="28">
        <f>J98+K98</f>
        <v>0</v>
      </c>
      <c r="J98" s="28">
        <v>0</v>
      </c>
      <c r="K98" s="28">
        <v>0</v>
      </c>
      <c r="L98" s="28">
        <v>0</v>
      </c>
    </row>
    <row r="99" spans="1:12" ht="27" customHeight="1">
      <c r="A99" s="9"/>
      <c r="B99" s="50"/>
      <c r="C99" s="26" t="s">
        <v>19</v>
      </c>
      <c r="D99" s="26"/>
      <c r="E99" s="26"/>
      <c r="F99" s="26"/>
      <c r="G99" s="26"/>
      <c r="H99" s="28">
        <f>I99+J99+K99+L99</f>
        <v>300</v>
      </c>
      <c r="I99" s="30">
        <f>SUM(I86:I98)</f>
        <v>100</v>
      </c>
      <c r="J99" s="30">
        <f>SUM(J86:J98)</f>
        <v>200</v>
      </c>
      <c r="K99" s="30">
        <f>SUM(K86:K98)</f>
        <v>0</v>
      </c>
      <c r="L99" s="30">
        <f>SUM(L86:L98)</f>
        <v>0</v>
      </c>
    </row>
    <row r="100" spans="1:12" ht="27" customHeight="1">
      <c r="A100" s="9"/>
      <c r="B100" s="50"/>
      <c r="C100" s="65" t="s">
        <v>20</v>
      </c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27" customHeight="1">
      <c r="A101" s="9"/>
      <c r="B101" s="50"/>
      <c r="C101" s="26" t="s">
        <v>21</v>
      </c>
      <c r="D101" s="26"/>
      <c r="E101" s="26"/>
      <c r="F101" s="26"/>
      <c r="G101" s="26"/>
      <c r="H101" s="28"/>
      <c r="I101" s="28"/>
      <c r="J101" s="28"/>
      <c r="K101" s="28"/>
      <c r="L101" s="28"/>
    </row>
    <row r="102" spans="1:12" s="16" customFormat="1" ht="27" customHeight="1">
      <c r="A102" s="9">
        <v>45</v>
      </c>
      <c r="B102" s="54" t="s">
        <v>149</v>
      </c>
      <c r="C102" s="29" t="s">
        <v>150</v>
      </c>
      <c r="D102" s="29"/>
      <c r="E102" s="29"/>
      <c r="F102" s="29"/>
      <c r="G102" s="29"/>
      <c r="H102" s="28">
        <f>I102+J102+K102+L102</f>
        <v>60</v>
      </c>
      <c r="I102" s="28">
        <v>60</v>
      </c>
      <c r="J102" s="28">
        <v>0</v>
      </c>
      <c r="K102" s="28">
        <v>0</v>
      </c>
      <c r="L102" s="28">
        <v>0</v>
      </c>
    </row>
    <row r="103" spans="1:12" ht="27" customHeight="1">
      <c r="A103" s="9">
        <v>46</v>
      </c>
      <c r="B103" s="54" t="s">
        <v>149</v>
      </c>
      <c r="C103" s="29" t="s">
        <v>28</v>
      </c>
      <c r="D103" s="29"/>
      <c r="E103" s="29"/>
      <c r="F103" s="29"/>
      <c r="G103" s="29"/>
      <c r="H103" s="28">
        <f>I103+J103+K103+L103</f>
        <v>0</v>
      </c>
      <c r="I103" s="28">
        <f>J103+K103</f>
        <v>0</v>
      </c>
      <c r="J103" s="28">
        <v>0</v>
      </c>
      <c r="K103" s="28">
        <v>0</v>
      </c>
      <c r="L103" s="28">
        <v>0</v>
      </c>
    </row>
    <row r="104" spans="1:12" ht="27" customHeight="1">
      <c r="A104" s="9">
        <v>47</v>
      </c>
      <c r="B104" s="54" t="s">
        <v>149</v>
      </c>
      <c r="C104" s="29" t="s">
        <v>112</v>
      </c>
      <c r="D104" s="29"/>
      <c r="E104" s="29"/>
      <c r="F104" s="29"/>
      <c r="G104" s="29"/>
      <c r="H104" s="28">
        <f>I104+J104+K104+L104</f>
        <v>120</v>
      </c>
      <c r="I104" s="28">
        <v>120</v>
      </c>
      <c r="J104" s="28">
        <v>0</v>
      </c>
      <c r="K104" s="28">
        <v>0</v>
      </c>
      <c r="L104" s="28">
        <v>0</v>
      </c>
    </row>
    <row r="105" spans="1:12" ht="27" customHeight="1">
      <c r="A105" s="9"/>
      <c r="B105" s="50"/>
      <c r="C105" s="26" t="s">
        <v>22</v>
      </c>
      <c r="D105" s="26"/>
      <c r="E105" s="26"/>
      <c r="F105" s="26"/>
      <c r="G105" s="26"/>
      <c r="H105" s="28">
        <f>I105+J105+K105+L105</f>
        <v>180</v>
      </c>
      <c r="I105" s="30">
        <f>SUM(I102:I104)</f>
        <v>180</v>
      </c>
      <c r="J105" s="30">
        <f>SUM(J102:J103)</f>
        <v>0</v>
      </c>
      <c r="K105" s="30">
        <f>SUM(K102:K103)</f>
        <v>0</v>
      </c>
      <c r="L105" s="30">
        <f>SUM(L102:L103)</f>
        <v>0</v>
      </c>
    </row>
    <row r="106" spans="1:12" ht="27" customHeight="1">
      <c r="A106" s="9"/>
      <c r="B106" s="50"/>
      <c r="C106" s="26" t="s">
        <v>23</v>
      </c>
      <c r="D106" s="26"/>
      <c r="E106" s="26"/>
      <c r="F106" s="26"/>
      <c r="G106" s="26"/>
      <c r="H106" s="28">
        <f>I106+J106+K106+L106</f>
        <v>715</v>
      </c>
      <c r="I106" s="30">
        <f>I81+I85+I99+I105</f>
        <v>415</v>
      </c>
      <c r="J106" s="30">
        <f>J81+J85+J99+J105</f>
        <v>300</v>
      </c>
      <c r="K106" s="30">
        <f>K81+K85+K99+K105</f>
        <v>0</v>
      </c>
      <c r="L106" s="30">
        <f>L81+L85+L99+L105</f>
        <v>0</v>
      </c>
    </row>
    <row r="107" spans="1:12" ht="21.75" customHeight="1">
      <c r="A107" s="9"/>
      <c r="B107" s="50"/>
      <c r="C107" s="63" t="s">
        <v>29</v>
      </c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2.75">
      <c r="A108" s="9"/>
      <c r="B108" s="50"/>
      <c r="C108" s="65" t="s">
        <v>1</v>
      </c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27" customHeight="1">
      <c r="A109" s="9"/>
      <c r="B109" s="50"/>
      <c r="C109" s="26" t="s">
        <v>2</v>
      </c>
      <c r="D109" s="26"/>
      <c r="E109" s="26"/>
      <c r="F109" s="26"/>
      <c r="G109" s="26"/>
      <c r="H109" s="2"/>
      <c r="I109" s="2"/>
      <c r="J109" s="2"/>
      <c r="K109" s="2"/>
      <c r="L109" s="2"/>
    </row>
    <row r="110" spans="1:12" s="16" customFormat="1" ht="38.25">
      <c r="A110" s="9">
        <v>48</v>
      </c>
      <c r="B110" s="54" t="s">
        <v>151</v>
      </c>
      <c r="C110" s="29" t="s">
        <v>113</v>
      </c>
      <c r="D110" s="29"/>
      <c r="E110" s="29"/>
      <c r="F110" s="29"/>
      <c r="G110" s="29"/>
      <c r="H110" s="28">
        <f>I110+J110+K110+L110</f>
        <v>100</v>
      </c>
      <c r="I110" s="33">
        <v>100</v>
      </c>
      <c r="J110" s="33">
        <v>0</v>
      </c>
      <c r="K110" s="33">
        <v>0</v>
      </c>
      <c r="L110" s="33"/>
    </row>
    <row r="111" spans="1:12" ht="55.5" customHeight="1">
      <c r="A111" s="9">
        <v>49</v>
      </c>
      <c r="B111" s="50">
        <v>600</v>
      </c>
      <c r="C111" s="29" t="s">
        <v>55</v>
      </c>
      <c r="D111" s="29"/>
      <c r="E111" s="29"/>
      <c r="F111" s="29"/>
      <c r="G111" s="29"/>
      <c r="H111" s="28">
        <f>I111+J111+K111+L111</f>
        <v>0</v>
      </c>
      <c r="I111" s="34">
        <v>0</v>
      </c>
      <c r="J111" s="33">
        <v>0</v>
      </c>
      <c r="K111" s="33">
        <v>0</v>
      </c>
      <c r="L111" s="33">
        <v>0</v>
      </c>
    </row>
    <row r="112" spans="1:12" ht="27" customHeight="1">
      <c r="A112" s="9"/>
      <c r="B112" s="50"/>
      <c r="C112" s="26" t="s">
        <v>6</v>
      </c>
      <c r="D112" s="26"/>
      <c r="E112" s="26"/>
      <c r="F112" s="26"/>
      <c r="G112" s="26"/>
      <c r="H112" s="28"/>
      <c r="I112" s="28"/>
      <c r="J112" s="28"/>
      <c r="K112" s="28"/>
      <c r="L112" s="28"/>
    </row>
    <row r="113" spans="1:12" ht="27" customHeight="1">
      <c r="A113" s="9"/>
      <c r="B113" s="50"/>
      <c r="C113" s="26" t="s">
        <v>7</v>
      </c>
      <c r="D113" s="26"/>
      <c r="E113" s="26"/>
      <c r="F113" s="26"/>
      <c r="G113" s="26"/>
      <c r="H113" s="28">
        <f>I113+J113+K113+L113</f>
        <v>100</v>
      </c>
      <c r="I113" s="30">
        <f>SUM(I110:I112)</f>
        <v>100</v>
      </c>
      <c r="J113" s="30">
        <f>SUM(J110:J112)</f>
        <v>0</v>
      </c>
      <c r="K113" s="30">
        <f>SUM(K110:K112)</f>
        <v>0</v>
      </c>
      <c r="L113" s="30">
        <f>SUM(L110:L112)</f>
        <v>0</v>
      </c>
    </row>
    <row r="114" spans="1:12" ht="27" customHeight="1">
      <c r="A114" s="9"/>
      <c r="B114" s="50"/>
      <c r="C114" s="65" t="s">
        <v>8</v>
      </c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27" customHeight="1">
      <c r="A115" s="9"/>
      <c r="B115" s="50"/>
      <c r="C115" s="26" t="s">
        <v>10</v>
      </c>
      <c r="D115" s="26"/>
      <c r="E115" s="26"/>
      <c r="F115" s="26"/>
      <c r="G115" s="26"/>
      <c r="H115" s="28"/>
      <c r="I115" s="28"/>
      <c r="J115" s="28"/>
      <c r="K115" s="28"/>
      <c r="L115" s="28"/>
    </row>
    <row r="116" spans="1:12" ht="27" customHeight="1">
      <c r="A116" s="9"/>
      <c r="B116" s="50"/>
      <c r="C116" s="26" t="s">
        <v>13</v>
      </c>
      <c r="D116" s="26"/>
      <c r="E116" s="26"/>
      <c r="F116" s="26"/>
      <c r="G116" s="26"/>
      <c r="H116" s="28">
        <f>I116+J116+K116+L116</f>
        <v>0</v>
      </c>
      <c r="I116" s="30">
        <f>SUM(I114:I115)</f>
        <v>0</v>
      </c>
      <c r="J116" s="30">
        <f>SUM(J114:J115)</f>
        <v>0</v>
      </c>
      <c r="K116" s="30">
        <f>SUM(K114:K115)</f>
        <v>0</v>
      </c>
      <c r="L116" s="30">
        <f>SUM(L114:L115)</f>
        <v>0</v>
      </c>
    </row>
    <row r="117" spans="1:12" ht="27" customHeight="1">
      <c r="A117" s="9"/>
      <c r="B117" s="50"/>
      <c r="C117" s="65" t="s">
        <v>14</v>
      </c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27" customHeight="1">
      <c r="A118" s="9"/>
      <c r="B118" s="50"/>
      <c r="C118" s="26" t="s">
        <v>27</v>
      </c>
      <c r="D118" s="26"/>
      <c r="E118" s="26"/>
      <c r="F118" s="26"/>
      <c r="G118" s="26"/>
      <c r="H118" s="28"/>
      <c r="I118" s="28"/>
      <c r="J118" s="28"/>
      <c r="K118" s="28"/>
      <c r="L118" s="28"/>
    </row>
    <row r="119" spans="1:12" ht="47.25" customHeight="1">
      <c r="A119" s="10">
        <v>50</v>
      </c>
      <c r="B119" s="11">
        <v>600</v>
      </c>
      <c r="C119" s="29" t="s">
        <v>115</v>
      </c>
      <c r="D119" s="29"/>
      <c r="E119" s="29"/>
      <c r="F119" s="29"/>
      <c r="G119" s="29"/>
      <c r="H119" s="28">
        <f>I119+J119+K119+L119</f>
        <v>0</v>
      </c>
      <c r="I119" s="33">
        <f>J119+K119</f>
        <v>0</v>
      </c>
      <c r="J119" s="35">
        <v>0</v>
      </c>
      <c r="K119" s="35">
        <v>0</v>
      </c>
      <c r="L119" s="33">
        <v>0</v>
      </c>
    </row>
    <row r="120" spans="1:12" ht="81.75" customHeight="1">
      <c r="A120" s="10">
        <v>51</v>
      </c>
      <c r="B120" s="11">
        <v>600</v>
      </c>
      <c r="C120" s="29" t="s">
        <v>116</v>
      </c>
      <c r="D120" s="29"/>
      <c r="E120" s="29"/>
      <c r="F120" s="29"/>
      <c r="G120" s="29"/>
      <c r="H120" s="28">
        <f>I120+J120+K120+L120</f>
        <v>50</v>
      </c>
      <c r="I120" s="33">
        <v>50</v>
      </c>
      <c r="J120" s="35">
        <v>0</v>
      </c>
      <c r="K120" s="35">
        <v>0</v>
      </c>
      <c r="L120" s="33">
        <v>0</v>
      </c>
    </row>
    <row r="121" spans="1:12" ht="27" customHeight="1">
      <c r="A121" s="9"/>
      <c r="B121" s="50"/>
      <c r="C121" s="26" t="s">
        <v>17</v>
      </c>
      <c r="D121" s="26"/>
      <c r="E121" s="26"/>
      <c r="F121" s="26"/>
      <c r="G121" s="26"/>
      <c r="H121" s="28"/>
      <c r="I121" s="28"/>
      <c r="J121" s="28"/>
      <c r="K121" s="28"/>
      <c r="L121" s="28"/>
    </row>
    <row r="122" spans="1:12" ht="27" customHeight="1">
      <c r="A122" s="9"/>
      <c r="B122" s="50"/>
      <c r="C122" s="26" t="s">
        <v>18</v>
      </c>
      <c r="D122" s="26"/>
      <c r="E122" s="26"/>
      <c r="F122" s="26"/>
      <c r="G122" s="26"/>
      <c r="H122" s="28"/>
      <c r="I122" s="28"/>
      <c r="J122" s="28"/>
      <c r="K122" s="28"/>
      <c r="L122" s="28"/>
    </row>
    <row r="123" spans="1:12" s="4" customFormat="1" ht="27" customHeight="1">
      <c r="A123" s="9">
        <v>52</v>
      </c>
      <c r="B123" s="50">
        <v>600</v>
      </c>
      <c r="C123" s="29" t="s">
        <v>117</v>
      </c>
      <c r="D123" s="29"/>
      <c r="E123" s="29"/>
      <c r="F123" s="29"/>
      <c r="G123" s="29"/>
      <c r="H123" s="28">
        <f>I123+J123+K123+L123</f>
        <v>68</v>
      </c>
      <c r="I123" s="28">
        <v>68</v>
      </c>
      <c r="J123" s="28">
        <v>0</v>
      </c>
      <c r="K123" s="28">
        <v>0</v>
      </c>
      <c r="L123" s="28">
        <v>0</v>
      </c>
    </row>
    <row r="124" spans="1:12" ht="27" customHeight="1">
      <c r="A124" s="9"/>
      <c r="B124" s="50"/>
      <c r="C124" s="26" t="s">
        <v>19</v>
      </c>
      <c r="D124" s="26"/>
      <c r="E124" s="26"/>
      <c r="F124" s="26"/>
      <c r="G124" s="26"/>
      <c r="H124" s="28">
        <f>I124+J124+K124+L124</f>
        <v>118</v>
      </c>
      <c r="I124" s="30">
        <f>SUM(I118:I123)</f>
        <v>118</v>
      </c>
      <c r="J124" s="30">
        <f>SUM(J118:J123)</f>
        <v>0</v>
      </c>
      <c r="K124" s="30">
        <f>SUM(K118:K123)</f>
        <v>0</v>
      </c>
      <c r="L124" s="30">
        <f>SUM(L118:L123)</f>
        <v>0</v>
      </c>
    </row>
    <row r="125" spans="1:12" ht="27" customHeight="1">
      <c r="A125" s="9"/>
      <c r="B125" s="50"/>
      <c r="C125" s="65" t="s">
        <v>20</v>
      </c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27" customHeight="1">
      <c r="A126" s="9"/>
      <c r="B126" s="50"/>
      <c r="C126" s="26" t="s">
        <v>21</v>
      </c>
      <c r="D126" s="26"/>
      <c r="E126" s="26"/>
      <c r="F126" s="26"/>
      <c r="G126" s="26"/>
      <c r="H126" s="28"/>
      <c r="I126" s="28"/>
      <c r="J126" s="28"/>
      <c r="K126" s="28"/>
      <c r="L126" s="28"/>
    </row>
    <row r="127" spans="1:12" ht="27" customHeight="1">
      <c r="A127" s="9">
        <v>53</v>
      </c>
      <c r="B127" s="50">
        <v>600</v>
      </c>
      <c r="C127" s="29" t="s">
        <v>69</v>
      </c>
      <c r="D127" s="29"/>
      <c r="E127" s="29"/>
      <c r="F127" s="29"/>
      <c r="G127" s="29"/>
      <c r="H127" s="28">
        <f>I127+J127+K127+L127</f>
        <v>200</v>
      </c>
      <c r="I127" s="31">
        <v>200</v>
      </c>
      <c r="J127" s="28">
        <v>0</v>
      </c>
      <c r="K127" s="28">
        <v>0</v>
      </c>
      <c r="L127" s="28">
        <v>0</v>
      </c>
    </row>
    <row r="128" spans="1:12" ht="27" customHeight="1">
      <c r="A128" s="9">
        <v>54</v>
      </c>
      <c r="B128" s="50">
        <v>600</v>
      </c>
      <c r="C128" s="29" t="s">
        <v>118</v>
      </c>
      <c r="D128" s="29"/>
      <c r="E128" s="29"/>
      <c r="F128" s="29"/>
      <c r="G128" s="29"/>
      <c r="H128" s="28">
        <f>I128+J128+K128+L128</f>
        <v>100</v>
      </c>
      <c r="I128" s="31">
        <v>100</v>
      </c>
      <c r="J128" s="28">
        <v>0</v>
      </c>
      <c r="K128" s="28">
        <v>0</v>
      </c>
      <c r="L128" s="28">
        <v>0</v>
      </c>
    </row>
    <row r="129" spans="1:12" ht="27" customHeight="1">
      <c r="A129" s="9"/>
      <c r="B129" s="50"/>
      <c r="C129" s="26" t="s">
        <v>22</v>
      </c>
      <c r="D129" s="26"/>
      <c r="E129" s="26"/>
      <c r="F129" s="26"/>
      <c r="G129" s="26"/>
      <c r="H129" s="28">
        <f>I129+J129+K129+L129</f>
        <v>300</v>
      </c>
      <c r="I129" s="30">
        <f>SUM(I125:I128)</f>
        <v>300</v>
      </c>
      <c r="J129" s="30">
        <f>SUM(J125:J127)</f>
        <v>0</v>
      </c>
      <c r="K129" s="30">
        <f>SUM(K125:K127)</f>
        <v>0</v>
      </c>
      <c r="L129" s="30">
        <f>SUM(L125:L127)</f>
        <v>0</v>
      </c>
    </row>
    <row r="130" spans="1:12" ht="27" customHeight="1">
      <c r="A130" s="9"/>
      <c r="B130" s="50"/>
      <c r="C130" s="26" t="s">
        <v>23</v>
      </c>
      <c r="D130" s="26"/>
      <c r="E130" s="26"/>
      <c r="F130" s="26"/>
      <c r="G130" s="26"/>
      <c r="H130" s="28">
        <f>I130+J130+K130+L130</f>
        <v>518</v>
      </c>
      <c r="I130" s="30">
        <f>I113+I116+I124+I129</f>
        <v>518</v>
      </c>
      <c r="J130" s="30">
        <f>J113+J116+J124+J129</f>
        <v>0</v>
      </c>
      <c r="K130" s="30">
        <f>K113+K116+K124+K129</f>
        <v>0</v>
      </c>
      <c r="L130" s="30">
        <f>L113+L116+L124+L129</f>
        <v>0</v>
      </c>
    </row>
    <row r="131" spans="1:12" ht="16.5" customHeight="1">
      <c r="A131" s="9"/>
      <c r="B131" s="50"/>
      <c r="C131" s="63" t="s">
        <v>31</v>
      </c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1:12" ht="12.75">
      <c r="A132" s="9"/>
      <c r="B132" s="50"/>
      <c r="C132" s="65" t="s">
        <v>1</v>
      </c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27" customHeight="1">
      <c r="A133" s="9"/>
      <c r="B133" s="50"/>
      <c r="C133" s="26" t="s">
        <v>2</v>
      </c>
      <c r="D133" s="26"/>
      <c r="E133" s="26"/>
      <c r="F133" s="26"/>
      <c r="G133" s="26"/>
      <c r="H133" s="28"/>
      <c r="I133" s="28"/>
      <c r="J133" s="28"/>
      <c r="K133" s="28"/>
      <c r="L133" s="28"/>
    </row>
    <row r="134" spans="1:12" ht="27" customHeight="1">
      <c r="A134" s="9">
        <v>55</v>
      </c>
      <c r="B134" s="50">
        <v>600</v>
      </c>
      <c r="C134" s="29" t="s">
        <v>153</v>
      </c>
      <c r="D134" s="29"/>
      <c r="E134" s="29"/>
      <c r="F134" s="29"/>
      <c r="G134" s="29"/>
      <c r="H134" s="28">
        <f>I134+J134+K134+L134</f>
        <v>0</v>
      </c>
      <c r="I134" s="31">
        <v>0</v>
      </c>
      <c r="J134" s="36">
        <v>0</v>
      </c>
      <c r="K134" s="28">
        <v>0</v>
      </c>
      <c r="L134" s="28">
        <v>0</v>
      </c>
    </row>
    <row r="135" spans="1:12" ht="65.25" customHeight="1">
      <c r="A135" s="9">
        <v>56</v>
      </c>
      <c r="B135" s="50">
        <v>600</v>
      </c>
      <c r="C135" s="29" t="s">
        <v>119</v>
      </c>
      <c r="D135" s="29"/>
      <c r="E135" s="29"/>
      <c r="F135" s="29"/>
      <c r="G135" s="29"/>
      <c r="H135" s="28">
        <f>I135+J135+K135+L135</f>
        <v>1430</v>
      </c>
      <c r="I135" s="28">
        <v>1430</v>
      </c>
      <c r="J135" s="36">
        <v>0</v>
      </c>
      <c r="K135" s="28">
        <v>0</v>
      </c>
      <c r="L135" s="28">
        <v>0</v>
      </c>
    </row>
    <row r="136" spans="1:12" ht="27" customHeight="1">
      <c r="A136" s="9"/>
      <c r="B136" s="50"/>
      <c r="C136" s="26" t="s">
        <v>3</v>
      </c>
      <c r="D136" s="26"/>
      <c r="E136" s="26"/>
      <c r="F136" s="26"/>
      <c r="G136" s="26"/>
      <c r="H136" s="28"/>
      <c r="I136" s="28"/>
      <c r="J136" s="28"/>
      <c r="K136" s="28"/>
      <c r="L136" s="28"/>
    </row>
    <row r="137" spans="1:12" ht="27" customHeight="1">
      <c r="A137" s="10"/>
      <c r="B137" s="11"/>
      <c r="C137" s="26" t="s">
        <v>30</v>
      </c>
      <c r="D137" s="26"/>
      <c r="E137" s="26"/>
      <c r="F137" s="26"/>
      <c r="G137" s="26"/>
      <c r="H137" s="28"/>
      <c r="I137" s="28"/>
      <c r="J137" s="28"/>
      <c r="K137" s="28"/>
      <c r="L137" s="28"/>
    </row>
    <row r="138" spans="1:12" s="16" customFormat="1" ht="27" customHeight="1">
      <c r="A138" s="9">
        <v>57</v>
      </c>
      <c r="B138" s="50">
        <v>600</v>
      </c>
      <c r="C138" s="29" t="s">
        <v>120</v>
      </c>
      <c r="D138" s="29"/>
      <c r="E138" s="29"/>
      <c r="F138" s="29"/>
      <c r="G138" s="29"/>
      <c r="H138" s="28">
        <f aca="true" t="shared" si="2" ref="H138:H147">I138+J138+K138+L138</f>
        <v>1450</v>
      </c>
      <c r="I138" s="28">
        <v>1450</v>
      </c>
      <c r="J138" s="28">
        <v>0</v>
      </c>
      <c r="K138" s="28">
        <v>0</v>
      </c>
      <c r="L138" s="28">
        <v>0</v>
      </c>
    </row>
    <row r="139" spans="1:12" ht="27" customHeight="1">
      <c r="A139" s="9">
        <v>58</v>
      </c>
      <c r="B139" s="50">
        <v>600</v>
      </c>
      <c r="C139" s="29" t="s">
        <v>121</v>
      </c>
      <c r="D139" s="29"/>
      <c r="E139" s="29"/>
      <c r="F139" s="29"/>
      <c r="G139" s="29"/>
      <c r="H139" s="28">
        <f t="shared" si="2"/>
        <v>0</v>
      </c>
      <c r="I139" s="28">
        <f aca="true" t="shared" si="3" ref="I139:I145">J139+K139</f>
        <v>0</v>
      </c>
      <c r="J139" s="28">
        <v>0</v>
      </c>
      <c r="K139" s="28">
        <v>0</v>
      </c>
      <c r="L139" s="28">
        <v>0</v>
      </c>
    </row>
    <row r="140" spans="1:12" ht="27" customHeight="1">
      <c r="A140" s="9">
        <v>59</v>
      </c>
      <c r="B140" s="50">
        <v>600</v>
      </c>
      <c r="C140" s="29" t="s">
        <v>122</v>
      </c>
      <c r="D140" s="29"/>
      <c r="E140" s="29"/>
      <c r="F140" s="29"/>
      <c r="G140" s="29"/>
      <c r="H140" s="28">
        <f t="shared" si="2"/>
        <v>0</v>
      </c>
      <c r="I140" s="28">
        <f t="shared" si="3"/>
        <v>0</v>
      </c>
      <c r="J140" s="28">
        <v>0</v>
      </c>
      <c r="K140" s="28">
        <v>0</v>
      </c>
      <c r="L140" s="28">
        <v>0</v>
      </c>
    </row>
    <row r="141" spans="1:12" ht="27" customHeight="1">
      <c r="A141" s="9">
        <v>60</v>
      </c>
      <c r="B141" s="50">
        <v>600</v>
      </c>
      <c r="C141" s="29" t="s">
        <v>157</v>
      </c>
      <c r="D141" s="29"/>
      <c r="E141" s="29"/>
      <c r="F141" s="29"/>
      <c r="G141" s="29"/>
      <c r="H141" s="28">
        <f t="shared" si="2"/>
        <v>180</v>
      </c>
      <c r="I141" s="28">
        <v>180</v>
      </c>
      <c r="J141" s="28">
        <v>0</v>
      </c>
      <c r="K141" s="28">
        <v>0</v>
      </c>
      <c r="L141" s="28">
        <v>0</v>
      </c>
    </row>
    <row r="142" spans="1:12" s="18" customFormat="1" ht="27" customHeight="1">
      <c r="A142" s="9">
        <v>61</v>
      </c>
      <c r="B142" s="50">
        <v>600</v>
      </c>
      <c r="C142" s="29" t="s">
        <v>123</v>
      </c>
      <c r="D142" s="29"/>
      <c r="E142" s="29"/>
      <c r="F142" s="29"/>
      <c r="G142" s="29"/>
      <c r="H142" s="28">
        <f t="shared" si="2"/>
        <v>100</v>
      </c>
      <c r="I142" s="28">
        <v>100</v>
      </c>
      <c r="J142" s="30">
        <v>0</v>
      </c>
      <c r="K142" s="30">
        <v>0</v>
      </c>
      <c r="L142" s="28">
        <v>0</v>
      </c>
    </row>
    <row r="143" spans="1:12" ht="27" customHeight="1">
      <c r="A143" s="9"/>
      <c r="B143" s="50"/>
      <c r="C143" s="26" t="s">
        <v>6</v>
      </c>
      <c r="D143" s="26"/>
      <c r="E143" s="26"/>
      <c r="F143" s="26"/>
      <c r="G143" s="26"/>
      <c r="H143" s="28"/>
      <c r="I143" s="28"/>
      <c r="J143" s="28"/>
      <c r="K143" s="28"/>
      <c r="L143" s="28"/>
    </row>
    <row r="144" spans="1:12" ht="27" customHeight="1">
      <c r="A144" s="9">
        <v>62</v>
      </c>
      <c r="B144" s="50">
        <v>600</v>
      </c>
      <c r="C144" s="29" t="s">
        <v>154</v>
      </c>
      <c r="D144" s="29"/>
      <c r="E144" s="29"/>
      <c r="F144" s="29"/>
      <c r="G144" s="29"/>
      <c r="H144" s="28">
        <f t="shared" si="2"/>
        <v>0</v>
      </c>
      <c r="I144" s="28">
        <f t="shared" si="3"/>
        <v>0</v>
      </c>
      <c r="J144" s="28">
        <v>0</v>
      </c>
      <c r="K144" s="28">
        <v>0</v>
      </c>
      <c r="L144" s="28">
        <v>0</v>
      </c>
    </row>
    <row r="145" spans="1:12" s="16" customFormat="1" ht="27" customHeight="1">
      <c r="A145" s="9">
        <v>63</v>
      </c>
      <c r="B145" s="50">
        <v>600</v>
      </c>
      <c r="C145" s="29" t="s">
        <v>124</v>
      </c>
      <c r="D145" s="29"/>
      <c r="E145" s="29"/>
      <c r="F145" s="29"/>
      <c r="G145" s="29"/>
      <c r="H145" s="28">
        <f t="shared" si="2"/>
        <v>0</v>
      </c>
      <c r="I145" s="28">
        <f t="shared" si="3"/>
        <v>0</v>
      </c>
      <c r="J145" s="28">
        <v>0</v>
      </c>
      <c r="K145" s="28">
        <v>0</v>
      </c>
      <c r="L145" s="28">
        <v>0</v>
      </c>
    </row>
    <row r="146" spans="1:12" s="16" customFormat="1" ht="27" customHeight="1">
      <c r="A146" s="9">
        <v>64</v>
      </c>
      <c r="B146" s="50">
        <v>600</v>
      </c>
      <c r="C146" s="29" t="s">
        <v>155</v>
      </c>
      <c r="D146" s="29"/>
      <c r="E146" s="29"/>
      <c r="F146" s="29"/>
      <c r="G146" s="29"/>
      <c r="H146" s="28">
        <f t="shared" si="2"/>
        <v>0</v>
      </c>
      <c r="I146" s="28">
        <v>0</v>
      </c>
      <c r="J146" s="28">
        <v>0</v>
      </c>
      <c r="K146" s="28">
        <v>0</v>
      </c>
      <c r="L146" s="28">
        <v>0</v>
      </c>
    </row>
    <row r="147" spans="1:12" ht="27" customHeight="1">
      <c r="A147" s="9"/>
      <c r="B147" s="50"/>
      <c r="C147" s="26" t="s">
        <v>7</v>
      </c>
      <c r="D147" s="26"/>
      <c r="E147" s="26"/>
      <c r="F147" s="26"/>
      <c r="G147" s="26"/>
      <c r="H147" s="28">
        <f t="shared" si="2"/>
        <v>3160</v>
      </c>
      <c r="I147" s="30">
        <f>SUM(I133:I146)</f>
        <v>3160</v>
      </c>
      <c r="J147" s="30">
        <f>SUM(J133:J146)</f>
        <v>0</v>
      </c>
      <c r="K147" s="30">
        <f>SUM(K133:K146)</f>
        <v>0</v>
      </c>
      <c r="L147" s="30">
        <f>SUM(L133:L146)</f>
        <v>0</v>
      </c>
    </row>
    <row r="148" spans="1:12" ht="27" customHeight="1">
      <c r="A148" s="9"/>
      <c r="B148" s="50"/>
      <c r="C148" s="65" t="s">
        <v>8</v>
      </c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27" customHeight="1">
      <c r="A149" s="9"/>
      <c r="B149" s="50"/>
      <c r="C149" s="26" t="s">
        <v>9</v>
      </c>
      <c r="D149" s="26"/>
      <c r="E149" s="26"/>
      <c r="F149" s="26"/>
      <c r="G149" s="26"/>
      <c r="H149" s="28"/>
      <c r="I149" s="28"/>
      <c r="J149" s="28"/>
      <c r="K149" s="28"/>
      <c r="L149" s="28"/>
    </row>
    <row r="150" spans="1:12" ht="27" customHeight="1">
      <c r="A150" s="9"/>
      <c r="B150" s="50"/>
      <c r="C150" s="26" t="s">
        <v>32</v>
      </c>
      <c r="D150" s="26"/>
      <c r="E150" s="26"/>
      <c r="F150" s="26"/>
      <c r="G150" s="26"/>
      <c r="H150" s="28"/>
      <c r="I150" s="28"/>
      <c r="J150" s="28"/>
      <c r="K150" s="28"/>
      <c r="L150" s="28"/>
    </row>
    <row r="151" spans="1:12" s="16" customFormat="1" ht="41.25" customHeight="1">
      <c r="A151" s="9">
        <v>65</v>
      </c>
      <c r="B151" s="50">
        <v>600</v>
      </c>
      <c r="C151" s="29" t="s">
        <v>125</v>
      </c>
      <c r="D151" s="29"/>
      <c r="E151" s="29"/>
      <c r="F151" s="29"/>
      <c r="G151" s="29"/>
      <c r="H151" s="28">
        <f>I151+J151+K151+L151</f>
        <v>300</v>
      </c>
      <c r="I151" s="28">
        <v>100</v>
      </c>
      <c r="J151" s="28">
        <v>200</v>
      </c>
      <c r="K151" s="28">
        <v>0</v>
      </c>
      <c r="L151" s="28">
        <v>0</v>
      </c>
    </row>
    <row r="152" spans="1:12" ht="12.75">
      <c r="A152" s="9">
        <v>66</v>
      </c>
      <c r="B152" s="50">
        <v>600</v>
      </c>
      <c r="C152" s="29" t="s">
        <v>52</v>
      </c>
      <c r="D152" s="29"/>
      <c r="E152" s="29"/>
      <c r="F152" s="29"/>
      <c r="G152" s="29"/>
      <c r="H152" s="28">
        <f>I152+J152+K152+L152</f>
        <v>200</v>
      </c>
      <c r="I152" s="31">
        <v>200</v>
      </c>
      <c r="J152" s="28">
        <v>0</v>
      </c>
      <c r="K152" s="28">
        <v>0</v>
      </c>
      <c r="L152" s="28">
        <v>0</v>
      </c>
    </row>
    <row r="153" spans="1:12" ht="27" customHeight="1">
      <c r="A153" s="9"/>
      <c r="B153" s="50"/>
      <c r="C153" s="26" t="s">
        <v>13</v>
      </c>
      <c r="D153" s="26"/>
      <c r="E153" s="26"/>
      <c r="F153" s="26"/>
      <c r="G153" s="26"/>
      <c r="H153" s="28">
        <f>I153+J153+K153+L153</f>
        <v>500</v>
      </c>
      <c r="I153" s="30">
        <f>SUM(I149:I152)</f>
        <v>300</v>
      </c>
      <c r="J153" s="30">
        <f>SUM(J148:J152)</f>
        <v>200</v>
      </c>
      <c r="K153" s="30">
        <f>SUM(K148:K152)</f>
        <v>0</v>
      </c>
      <c r="L153" s="30">
        <f>SUM(L148:L152)</f>
        <v>0</v>
      </c>
    </row>
    <row r="154" spans="1:12" ht="27" customHeight="1">
      <c r="A154" s="9"/>
      <c r="B154" s="50"/>
      <c r="C154" s="65" t="s">
        <v>14</v>
      </c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27" customHeight="1">
      <c r="A155" s="9"/>
      <c r="B155" s="50"/>
      <c r="C155" s="26" t="s">
        <v>15</v>
      </c>
      <c r="D155" s="26"/>
      <c r="E155" s="26"/>
      <c r="F155" s="26"/>
      <c r="G155" s="26"/>
      <c r="H155" s="28"/>
      <c r="I155" s="28"/>
      <c r="J155" s="28"/>
      <c r="K155" s="28"/>
      <c r="L155" s="28"/>
    </row>
    <row r="156" spans="1:12" s="4" customFormat="1" ht="27" customHeight="1">
      <c r="A156" s="9">
        <v>67</v>
      </c>
      <c r="B156" s="50">
        <v>600</v>
      </c>
      <c r="C156" s="29" t="s">
        <v>70</v>
      </c>
      <c r="D156" s="29"/>
      <c r="E156" s="29"/>
      <c r="F156" s="29"/>
      <c r="G156" s="29"/>
      <c r="H156" s="28">
        <f aca="true" t="shared" si="4" ref="H156:H182">I156+J156+K156+L156</f>
        <v>155</v>
      </c>
      <c r="I156" s="28">
        <v>155</v>
      </c>
      <c r="J156" s="28">
        <v>0</v>
      </c>
      <c r="K156" s="28">
        <v>0</v>
      </c>
      <c r="L156" s="28">
        <v>0</v>
      </c>
    </row>
    <row r="157" spans="1:12" ht="27" customHeight="1">
      <c r="A157" s="9">
        <v>68</v>
      </c>
      <c r="B157" s="50">
        <v>600</v>
      </c>
      <c r="C157" s="29" t="s">
        <v>126</v>
      </c>
      <c r="D157" s="29"/>
      <c r="E157" s="29"/>
      <c r="F157" s="29"/>
      <c r="G157" s="29"/>
      <c r="H157" s="28">
        <f t="shared" si="4"/>
        <v>150</v>
      </c>
      <c r="I157" s="28">
        <v>150</v>
      </c>
      <c r="J157" s="28">
        <v>0</v>
      </c>
      <c r="K157" s="28">
        <v>0</v>
      </c>
      <c r="L157" s="28">
        <v>0</v>
      </c>
    </row>
    <row r="158" spans="1:12" ht="27" customHeight="1">
      <c r="A158" s="9">
        <v>69</v>
      </c>
      <c r="B158" s="50">
        <v>600</v>
      </c>
      <c r="C158" s="29" t="s">
        <v>133</v>
      </c>
      <c r="D158" s="29"/>
      <c r="E158" s="29"/>
      <c r="F158" s="29"/>
      <c r="G158" s="29"/>
      <c r="H158" s="28">
        <f t="shared" si="4"/>
        <v>300</v>
      </c>
      <c r="I158" s="28">
        <v>100</v>
      </c>
      <c r="J158" s="28">
        <v>200</v>
      </c>
      <c r="K158" s="28">
        <v>0</v>
      </c>
      <c r="L158" s="28">
        <v>0</v>
      </c>
    </row>
    <row r="159" spans="1:12" ht="27" customHeight="1">
      <c r="A159" s="9">
        <v>70</v>
      </c>
      <c r="B159" s="50">
        <v>600</v>
      </c>
      <c r="C159" s="29" t="s">
        <v>134</v>
      </c>
      <c r="D159" s="29"/>
      <c r="E159" s="29"/>
      <c r="F159" s="29"/>
      <c r="G159" s="29"/>
      <c r="H159" s="28">
        <f t="shared" si="4"/>
        <v>250</v>
      </c>
      <c r="I159" s="28">
        <v>100</v>
      </c>
      <c r="J159" s="28">
        <v>150</v>
      </c>
      <c r="K159" s="28">
        <v>0</v>
      </c>
      <c r="L159" s="28">
        <v>0</v>
      </c>
    </row>
    <row r="160" spans="1:12" ht="27" customHeight="1">
      <c r="A160" s="9">
        <v>71</v>
      </c>
      <c r="B160" s="50">
        <v>600</v>
      </c>
      <c r="C160" s="29" t="s">
        <v>127</v>
      </c>
      <c r="D160" s="29"/>
      <c r="E160" s="29"/>
      <c r="F160" s="29"/>
      <c r="G160" s="29"/>
      <c r="H160" s="28">
        <f t="shared" si="4"/>
        <v>0</v>
      </c>
      <c r="I160" s="28">
        <f aca="true" t="shared" si="5" ref="I160:I193">J160+K160</f>
        <v>0</v>
      </c>
      <c r="J160" s="28">
        <v>0</v>
      </c>
      <c r="K160" s="28">
        <v>0</v>
      </c>
      <c r="L160" s="28">
        <v>0</v>
      </c>
    </row>
    <row r="161" spans="1:12" ht="27" customHeight="1">
      <c r="A161" s="9">
        <v>72</v>
      </c>
      <c r="B161" s="50">
        <v>600</v>
      </c>
      <c r="C161" s="29" t="s">
        <v>128</v>
      </c>
      <c r="D161" s="29"/>
      <c r="E161" s="29"/>
      <c r="F161" s="29"/>
      <c r="G161" s="29"/>
      <c r="H161" s="28">
        <f t="shared" si="4"/>
        <v>0</v>
      </c>
      <c r="I161" s="28">
        <f t="shared" si="5"/>
        <v>0</v>
      </c>
      <c r="J161" s="28">
        <v>0</v>
      </c>
      <c r="K161" s="28">
        <v>0</v>
      </c>
      <c r="L161" s="28">
        <v>0</v>
      </c>
    </row>
    <row r="162" spans="1:12" ht="27" customHeight="1">
      <c r="A162" s="9">
        <v>73</v>
      </c>
      <c r="B162" s="50">
        <v>600</v>
      </c>
      <c r="C162" s="29" t="s">
        <v>129</v>
      </c>
      <c r="D162" s="29"/>
      <c r="E162" s="29"/>
      <c r="F162" s="29"/>
      <c r="G162" s="29"/>
      <c r="H162" s="28">
        <f t="shared" si="4"/>
        <v>0</v>
      </c>
      <c r="I162" s="28">
        <f t="shared" si="5"/>
        <v>0</v>
      </c>
      <c r="J162" s="28">
        <v>0</v>
      </c>
      <c r="K162" s="28">
        <v>0</v>
      </c>
      <c r="L162" s="28">
        <v>0</v>
      </c>
    </row>
    <row r="163" spans="1:12" ht="27" customHeight="1">
      <c r="A163" s="9">
        <v>74</v>
      </c>
      <c r="B163" s="50">
        <v>600</v>
      </c>
      <c r="C163" s="29" t="s">
        <v>130</v>
      </c>
      <c r="D163" s="29"/>
      <c r="E163" s="29"/>
      <c r="F163" s="29"/>
      <c r="G163" s="29"/>
      <c r="H163" s="28">
        <f t="shared" si="4"/>
        <v>0</v>
      </c>
      <c r="I163" s="28">
        <f t="shared" si="5"/>
        <v>0</v>
      </c>
      <c r="J163" s="28">
        <v>0</v>
      </c>
      <c r="K163" s="28">
        <v>0</v>
      </c>
      <c r="L163" s="28">
        <v>0</v>
      </c>
    </row>
    <row r="164" spans="1:12" ht="27" customHeight="1">
      <c r="A164" s="9">
        <v>75</v>
      </c>
      <c r="B164" s="50">
        <v>600</v>
      </c>
      <c r="C164" s="29" t="s">
        <v>131</v>
      </c>
      <c r="D164" s="29"/>
      <c r="E164" s="29"/>
      <c r="F164" s="29"/>
      <c r="G164" s="29"/>
      <c r="H164" s="28">
        <f t="shared" si="4"/>
        <v>0</v>
      </c>
      <c r="I164" s="28">
        <f t="shared" si="5"/>
        <v>0</v>
      </c>
      <c r="J164" s="28">
        <v>0</v>
      </c>
      <c r="K164" s="28">
        <v>0</v>
      </c>
      <c r="L164" s="28">
        <v>0</v>
      </c>
    </row>
    <row r="165" spans="1:12" ht="27" customHeight="1">
      <c r="A165" s="9">
        <v>76</v>
      </c>
      <c r="B165" s="50">
        <v>600</v>
      </c>
      <c r="C165" s="29" t="s">
        <v>132</v>
      </c>
      <c r="D165" s="29"/>
      <c r="E165" s="29"/>
      <c r="F165" s="29"/>
      <c r="G165" s="29"/>
      <c r="H165" s="28">
        <f t="shared" si="4"/>
        <v>0</v>
      </c>
      <c r="I165" s="28">
        <f t="shared" si="5"/>
        <v>0</v>
      </c>
      <c r="J165" s="28">
        <v>0</v>
      </c>
      <c r="K165" s="28">
        <v>0</v>
      </c>
      <c r="L165" s="28">
        <v>0</v>
      </c>
    </row>
    <row r="166" spans="1:12" ht="27" customHeight="1">
      <c r="A166" s="9"/>
      <c r="B166" s="50"/>
      <c r="C166" s="26" t="s">
        <v>27</v>
      </c>
      <c r="D166" s="26"/>
      <c r="E166" s="26"/>
      <c r="F166" s="26"/>
      <c r="G166" s="26"/>
      <c r="H166" s="28"/>
      <c r="I166" s="28"/>
      <c r="J166" s="28"/>
      <c r="K166" s="28"/>
      <c r="L166" s="28"/>
    </row>
    <row r="167" spans="1:12" ht="39.75" customHeight="1">
      <c r="A167" s="10">
        <v>77</v>
      </c>
      <c r="B167" s="11">
        <v>600</v>
      </c>
      <c r="C167" s="29" t="s">
        <v>33</v>
      </c>
      <c r="D167" s="29"/>
      <c r="E167" s="29"/>
      <c r="F167" s="29"/>
      <c r="G167" s="29"/>
      <c r="H167" s="28">
        <f t="shared" si="4"/>
        <v>0</v>
      </c>
      <c r="I167" s="28">
        <f t="shared" si="5"/>
        <v>0</v>
      </c>
      <c r="J167" s="28">
        <v>0</v>
      </c>
      <c r="K167" s="28">
        <v>0</v>
      </c>
      <c r="L167" s="28">
        <v>0</v>
      </c>
    </row>
    <row r="168" spans="1:12" ht="27" customHeight="1">
      <c r="A168" s="10">
        <v>78</v>
      </c>
      <c r="B168" s="50">
        <v>600</v>
      </c>
      <c r="C168" s="29" t="s">
        <v>135</v>
      </c>
      <c r="D168" s="29"/>
      <c r="E168" s="29"/>
      <c r="F168" s="29"/>
      <c r="G168" s="29"/>
      <c r="H168" s="28">
        <f t="shared" si="4"/>
        <v>0</v>
      </c>
      <c r="I168" s="28">
        <f t="shared" si="5"/>
        <v>0</v>
      </c>
      <c r="J168" s="28">
        <v>0</v>
      </c>
      <c r="K168" s="28">
        <v>0</v>
      </c>
      <c r="L168" s="28">
        <v>0</v>
      </c>
    </row>
    <row r="169" spans="1:12" s="4" customFormat="1" ht="27" customHeight="1">
      <c r="A169" s="10">
        <v>79</v>
      </c>
      <c r="B169" s="50">
        <v>600</v>
      </c>
      <c r="C169" s="29" t="s">
        <v>136</v>
      </c>
      <c r="D169" s="29"/>
      <c r="E169" s="29"/>
      <c r="F169" s="29"/>
      <c r="G169" s="29"/>
      <c r="H169" s="28">
        <f t="shared" si="4"/>
        <v>450</v>
      </c>
      <c r="I169" s="31">
        <v>150</v>
      </c>
      <c r="J169" s="28">
        <v>300</v>
      </c>
      <c r="K169" s="28">
        <v>0</v>
      </c>
      <c r="L169" s="28">
        <v>0</v>
      </c>
    </row>
    <row r="170" spans="1:12" ht="27" customHeight="1">
      <c r="A170" s="10">
        <v>80</v>
      </c>
      <c r="B170" s="50">
        <v>600</v>
      </c>
      <c r="C170" s="29" t="s">
        <v>34</v>
      </c>
      <c r="D170" s="29"/>
      <c r="E170" s="29"/>
      <c r="F170" s="29"/>
      <c r="G170" s="29"/>
      <c r="H170" s="28">
        <f t="shared" si="4"/>
        <v>0</v>
      </c>
      <c r="I170" s="28">
        <f t="shared" si="5"/>
        <v>0</v>
      </c>
      <c r="J170" s="28">
        <v>0</v>
      </c>
      <c r="K170" s="28">
        <v>0</v>
      </c>
      <c r="L170" s="28">
        <v>0</v>
      </c>
    </row>
    <row r="171" spans="1:12" s="16" customFormat="1" ht="27" customHeight="1">
      <c r="A171" s="10">
        <v>81</v>
      </c>
      <c r="B171" s="50">
        <v>600</v>
      </c>
      <c r="C171" s="29" t="s">
        <v>71</v>
      </c>
      <c r="D171" s="29"/>
      <c r="E171" s="29"/>
      <c r="F171" s="29"/>
      <c r="G171" s="29"/>
      <c r="H171" s="28">
        <f t="shared" si="4"/>
        <v>1000</v>
      </c>
      <c r="I171" s="28">
        <v>1000</v>
      </c>
      <c r="J171" s="28">
        <v>0</v>
      </c>
      <c r="K171" s="28">
        <v>0</v>
      </c>
      <c r="L171" s="28">
        <v>0</v>
      </c>
    </row>
    <row r="172" spans="1:12" ht="56.25" customHeight="1">
      <c r="A172" s="10">
        <v>82</v>
      </c>
      <c r="B172" s="50">
        <v>600</v>
      </c>
      <c r="C172" s="29" t="s">
        <v>137</v>
      </c>
      <c r="D172" s="29"/>
      <c r="E172" s="29"/>
      <c r="F172" s="29"/>
      <c r="G172" s="29"/>
      <c r="H172" s="28">
        <f t="shared" si="4"/>
        <v>350</v>
      </c>
      <c r="I172" s="28">
        <v>350</v>
      </c>
      <c r="J172" s="28">
        <v>0</v>
      </c>
      <c r="K172" s="28">
        <v>0</v>
      </c>
      <c r="L172" s="28">
        <v>0</v>
      </c>
    </row>
    <row r="173" spans="1:12" ht="21.75" customHeight="1">
      <c r="A173" s="10">
        <v>83</v>
      </c>
      <c r="B173" s="50">
        <v>600</v>
      </c>
      <c r="C173" s="29" t="s">
        <v>74</v>
      </c>
      <c r="D173" s="29"/>
      <c r="E173" s="29"/>
      <c r="F173" s="29"/>
      <c r="G173" s="29"/>
      <c r="H173" s="28">
        <f t="shared" si="4"/>
        <v>350</v>
      </c>
      <c r="I173" s="28">
        <v>350</v>
      </c>
      <c r="J173" s="28">
        <v>0</v>
      </c>
      <c r="K173" s="28">
        <v>0</v>
      </c>
      <c r="L173" s="28">
        <v>0</v>
      </c>
    </row>
    <row r="174" spans="1:12" s="18" customFormat="1" ht="27" customHeight="1">
      <c r="A174" s="10">
        <v>84</v>
      </c>
      <c r="B174" s="50">
        <v>600</v>
      </c>
      <c r="C174" s="29" t="s">
        <v>138</v>
      </c>
      <c r="D174" s="29"/>
      <c r="E174" s="29"/>
      <c r="F174" s="29"/>
      <c r="G174" s="29"/>
      <c r="H174" s="28">
        <f t="shared" si="4"/>
        <v>0</v>
      </c>
      <c r="I174" s="28">
        <f t="shared" si="5"/>
        <v>0</v>
      </c>
      <c r="J174" s="28">
        <v>0</v>
      </c>
      <c r="K174" s="28">
        <v>0</v>
      </c>
      <c r="L174" s="28">
        <v>0</v>
      </c>
    </row>
    <row r="175" spans="1:12" s="16" customFormat="1" ht="27" customHeight="1">
      <c r="A175" s="10">
        <v>85</v>
      </c>
      <c r="B175" s="50">
        <v>600</v>
      </c>
      <c r="C175" s="29" t="s">
        <v>139</v>
      </c>
      <c r="D175" s="29"/>
      <c r="E175" s="29"/>
      <c r="F175" s="29"/>
      <c r="G175" s="29"/>
      <c r="H175" s="28">
        <f t="shared" si="4"/>
        <v>100</v>
      </c>
      <c r="I175" s="28">
        <v>100</v>
      </c>
      <c r="J175" s="28">
        <v>0</v>
      </c>
      <c r="K175" s="28">
        <v>0</v>
      </c>
      <c r="L175" s="28">
        <v>0</v>
      </c>
    </row>
    <row r="176" spans="1:12" ht="27" customHeight="1">
      <c r="A176" s="10">
        <v>86</v>
      </c>
      <c r="B176" s="50">
        <v>600</v>
      </c>
      <c r="C176" s="29" t="s">
        <v>35</v>
      </c>
      <c r="D176" s="29"/>
      <c r="E176" s="29"/>
      <c r="F176" s="29"/>
      <c r="G176" s="29"/>
      <c r="H176" s="28">
        <f t="shared" si="4"/>
        <v>0</v>
      </c>
      <c r="I176" s="28">
        <f t="shared" si="5"/>
        <v>0</v>
      </c>
      <c r="J176" s="28">
        <v>0</v>
      </c>
      <c r="K176" s="28">
        <v>0</v>
      </c>
      <c r="L176" s="28">
        <v>0</v>
      </c>
    </row>
    <row r="177" spans="1:12" ht="27" customHeight="1">
      <c r="A177" s="10"/>
      <c r="B177" s="50"/>
      <c r="C177" s="26" t="s">
        <v>17</v>
      </c>
      <c r="D177" s="26"/>
      <c r="E177" s="26"/>
      <c r="F177" s="26"/>
      <c r="G177" s="26"/>
      <c r="H177" s="28"/>
      <c r="I177" s="28"/>
      <c r="J177" s="28"/>
      <c r="K177" s="28"/>
      <c r="L177" s="28"/>
    </row>
    <row r="178" spans="1:12" s="16" customFormat="1" ht="27" customHeight="1">
      <c r="A178" s="10">
        <v>87</v>
      </c>
      <c r="B178" s="50">
        <v>600</v>
      </c>
      <c r="C178" s="29" t="s">
        <v>140</v>
      </c>
      <c r="D178" s="29"/>
      <c r="E178" s="29"/>
      <c r="F178" s="29"/>
      <c r="G178" s="29"/>
      <c r="H178" s="28">
        <f t="shared" si="4"/>
        <v>150</v>
      </c>
      <c r="I178" s="28">
        <v>150</v>
      </c>
      <c r="J178" s="28">
        <v>0</v>
      </c>
      <c r="K178" s="28">
        <v>0</v>
      </c>
      <c r="L178" s="28">
        <v>0</v>
      </c>
    </row>
    <row r="179" spans="1:12" ht="27" customHeight="1">
      <c r="A179" s="9"/>
      <c r="B179" s="50"/>
      <c r="C179" s="26" t="s">
        <v>18</v>
      </c>
      <c r="D179" s="26"/>
      <c r="E179" s="26"/>
      <c r="F179" s="26"/>
      <c r="G179" s="26"/>
      <c r="H179" s="28"/>
      <c r="I179" s="28"/>
      <c r="J179" s="28"/>
      <c r="K179" s="28"/>
      <c r="L179" s="28"/>
    </row>
    <row r="180" spans="1:12" ht="42.75" customHeight="1">
      <c r="A180" s="9">
        <v>88</v>
      </c>
      <c r="B180" s="50">
        <v>600</v>
      </c>
      <c r="C180" s="29" t="s">
        <v>141</v>
      </c>
      <c r="D180" s="29"/>
      <c r="E180" s="29"/>
      <c r="F180" s="29"/>
      <c r="G180" s="29"/>
      <c r="H180" s="28">
        <f t="shared" si="4"/>
        <v>1750</v>
      </c>
      <c r="I180" s="28">
        <v>1750</v>
      </c>
      <c r="J180" s="28">
        <v>0</v>
      </c>
      <c r="K180" s="28">
        <v>0</v>
      </c>
      <c r="L180" s="28">
        <v>0</v>
      </c>
    </row>
    <row r="181" spans="1:12" ht="27" customHeight="1">
      <c r="A181" s="9">
        <v>89</v>
      </c>
      <c r="B181" s="50">
        <v>600</v>
      </c>
      <c r="C181" s="29" t="s">
        <v>152</v>
      </c>
      <c r="D181" s="29"/>
      <c r="E181" s="29"/>
      <c r="F181" s="29"/>
      <c r="G181" s="29"/>
      <c r="H181" s="28">
        <f t="shared" si="4"/>
        <v>0</v>
      </c>
      <c r="I181" s="28">
        <f t="shared" si="5"/>
        <v>0</v>
      </c>
      <c r="J181" s="28">
        <v>0</v>
      </c>
      <c r="K181" s="28">
        <v>0</v>
      </c>
      <c r="L181" s="28">
        <v>0</v>
      </c>
    </row>
    <row r="182" spans="1:12" ht="27" customHeight="1">
      <c r="A182" s="9"/>
      <c r="B182" s="50"/>
      <c r="C182" s="26" t="s">
        <v>19</v>
      </c>
      <c r="D182" s="26"/>
      <c r="E182" s="26"/>
      <c r="F182" s="26"/>
      <c r="G182" s="26"/>
      <c r="H182" s="28">
        <f t="shared" si="4"/>
        <v>5005</v>
      </c>
      <c r="I182" s="30">
        <f>SUM(I156:I181)</f>
        <v>4355</v>
      </c>
      <c r="J182" s="30">
        <f>SUM(J156:J181)</f>
        <v>650</v>
      </c>
      <c r="K182" s="30">
        <f>SUM(K154:K181)</f>
        <v>0</v>
      </c>
      <c r="L182" s="30">
        <f>SUM(L154:L181)</f>
        <v>0</v>
      </c>
    </row>
    <row r="183" spans="1:12" ht="27" customHeight="1">
      <c r="A183" s="9"/>
      <c r="B183" s="50"/>
      <c r="C183" s="65" t="s">
        <v>20</v>
      </c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27" customHeight="1">
      <c r="A184" s="9"/>
      <c r="B184" s="50"/>
      <c r="C184" s="26" t="s">
        <v>21</v>
      </c>
      <c r="D184" s="26"/>
      <c r="E184" s="26"/>
      <c r="F184" s="26"/>
      <c r="G184" s="26"/>
      <c r="H184" s="28"/>
      <c r="I184" s="28"/>
      <c r="J184" s="28"/>
      <c r="K184" s="28"/>
      <c r="L184" s="28"/>
    </row>
    <row r="185" spans="1:12" s="16" customFormat="1" ht="41.25" customHeight="1">
      <c r="A185" s="10">
        <v>90</v>
      </c>
      <c r="B185" s="11">
        <v>600</v>
      </c>
      <c r="C185" s="29" t="s">
        <v>156</v>
      </c>
      <c r="D185" s="29"/>
      <c r="E185" s="29"/>
      <c r="F185" s="29"/>
      <c r="G185" s="29"/>
      <c r="H185" s="28">
        <f aca="true" t="shared" si="6" ref="H185:H200">I185+J185+K185+L185</f>
        <v>310</v>
      </c>
      <c r="I185" s="31">
        <v>310</v>
      </c>
      <c r="J185" s="28">
        <v>0</v>
      </c>
      <c r="K185" s="28">
        <v>0</v>
      </c>
      <c r="L185" s="28">
        <v>0</v>
      </c>
    </row>
    <row r="186" spans="1:12" s="16" customFormat="1" ht="64.5" customHeight="1">
      <c r="A186" s="10"/>
      <c r="B186" s="11">
        <v>600</v>
      </c>
      <c r="C186" s="29" t="s">
        <v>158</v>
      </c>
      <c r="D186" s="29"/>
      <c r="E186" s="29"/>
      <c r="F186" s="29"/>
      <c r="G186" s="29"/>
      <c r="H186" s="28">
        <f t="shared" si="6"/>
        <v>250</v>
      </c>
      <c r="I186" s="31">
        <v>250</v>
      </c>
      <c r="J186" s="28"/>
      <c r="K186" s="28"/>
      <c r="L186" s="28"/>
    </row>
    <row r="187" spans="1:12" ht="27" customHeight="1">
      <c r="A187" s="10">
        <v>91</v>
      </c>
      <c r="B187" s="11">
        <v>600</v>
      </c>
      <c r="C187" s="29" t="s">
        <v>72</v>
      </c>
      <c r="D187" s="29"/>
      <c r="E187" s="29"/>
      <c r="F187" s="29"/>
      <c r="G187" s="29"/>
      <c r="H187" s="28">
        <f t="shared" si="6"/>
        <v>200</v>
      </c>
      <c r="I187" s="28">
        <v>200</v>
      </c>
      <c r="J187" s="28">
        <v>0</v>
      </c>
      <c r="K187" s="28">
        <v>0</v>
      </c>
      <c r="L187" s="28">
        <v>0</v>
      </c>
    </row>
    <row r="188" spans="1:12" s="16" customFormat="1" ht="27" customHeight="1">
      <c r="A188" s="10">
        <v>92</v>
      </c>
      <c r="B188" s="11">
        <v>600</v>
      </c>
      <c r="C188" s="29" t="s">
        <v>36</v>
      </c>
      <c r="D188" s="29"/>
      <c r="E188" s="29"/>
      <c r="F188" s="29"/>
      <c r="G188" s="29"/>
      <c r="H188" s="28">
        <f t="shared" si="6"/>
        <v>0</v>
      </c>
      <c r="I188" s="28">
        <f t="shared" si="5"/>
        <v>0</v>
      </c>
      <c r="J188" s="28">
        <v>0</v>
      </c>
      <c r="K188" s="28">
        <v>0</v>
      </c>
      <c r="L188" s="28">
        <v>0</v>
      </c>
    </row>
    <row r="189" spans="1:12" s="16" customFormat="1" ht="27" customHeight="1">
      <c r="A189" s="10">
        <v>93</v>
      </c>
      <c r="B189" s="50">
        <v>600</v>
      </c>
      <c r="C189" s="29" t="s">
        <v>37</v>
      </c>
      <c r="D189" s="29"/>
      <c r="E189" s="29"/>
      <c r="F189" s="29"/>
      <c r="G189" s="29"/>
      <c r="H189" s="28">
        <f t="shared" si="6"/>
        <v>0</v>
      </c>
      <c r="I189" s="28">
        <f t="shared" si="5"/>
        <v>0</v>
      </c>
      <c r="J189" s="28">
        <v>0</v>
      </c>
      <c r="K189" s="28">
        <v>0</v>
      </c>
      <c r="L189" s="28">
        <v>0</v>
      </c>
    </row>
    <row r="190" spans="1:12" s="16" customFormat="1" ht="27" customHeight="1">
      <c r="A190" s="10">
        <v>94</v>
      </c>
      <c r="B190" s="50">
        <v>600</v>
      </c>
      <c r="C190" s="29" t="s">
        <v>38</v>
      </c>
      <c r="D190" s="29"/>
      <c r="E190" s="29"/>
      <c r="F190" s="29"/>
      <c r="G190" s="29"/>
      <c r="H190" s="28">
        <f t="shared" si="6"/>
        <v>0</v>
      </c>
      <c r="I190" s="28">
        <f t="shared" si="5"/>
        <v>0</v>
      </c>
      <c r="J190" s="28">
        <v>0</v>
      </c>
      <c r="K190" s="28">
        <v>0</v>
      </c>
      <c r="L190" s="28">
        <v>0</v>
      </c>
    </row>
    <row r="191" spans="1:12" s="16" customFormat="1" ht="27" customHeight="1">
      <c r="A191" s="10">
        <v>95</v>
      </c>
      <c r="B191" s="50">
        <v>600</v>
      </c>
      <c r="C191" s="29" t="s">
        <v>39</v>
      </c>
      <c r="D191" s="29"/>
      <c r="E191" s="29"/>
      <c r="F191" s="29"/>
      <c r="G191" s="29"/>
      <c r="H191" s="28">
        <f t="shared" si="6"/>
        <v>0</v>
      </c>
      <c r="I191" s="28">
        <f t="shared" si="5"/>
        <v>0</v>
      </c>
      <c r="J191" s="28">
        <v>0</v>
      </c>
      <c r="K191" s="28">
        <v>0</v>
      </c>
      <c r="L191" s="28">
        <v>0</v>
      </c>
    </row>
    <row r="192" spans="1:12" s="16" customFormat="1" ht="27" customHeight="1">
      <c r="A192" s="10">
        <v>96</v>
      </c>
      <c r="B192" s="50">
        <v>600</v>
      </c>
      <c r="C192" s="29" t="s">
        <v>142</v>
      </c>
      <c r="D192" s="29"/>
      <c r="E192" s="29"/>
      <c r="F192" s="29"/>
      <c r="G192" s="29"/>
      <c r="H192" s="28">
        <f t="shared" si="6"/>
        <v>0</v>
      </c>
      <c r="I192" s="28">
        <f t="shared" si="5"/>
        <v>0</v>
      </c>
      <c r="J192" s="28">
        <v>0</v>
      </c>
      <c r="K192" s="28">
        <v>0</v>
      </c>
      <c r="L192" s="28">
        <v>0</v>
      </c>
    </row>
    <row r="193" spans="1:12" ht="27" customHeight="1">
      <c r="A193" s="10">
        <v>97</v>
      </c>
      <c r="B193" s="50">
        <v>600</v>
      </c>
      <c r="C193" s="29" t="s">
        <v>40</v>
      </c>
      <c r="D193" s="29"/>
      <c r="E193" s="29"/>
      <c r="F193" s="29"/>
      <c r="G193" s="29"/>
      <c r="H193" s="28">
        <f t="shared" si="6"/>
        <v>0</v>
      </c>
      <c r="I193" s="28">
        <f t="shared" si="5"/>
        <v>0</v>
      </c>
      <c r="J193" s="28">
        <v>0</v>
      </c>
      <c r="K193" s="28">
        <v>0</v>
      </c>
      <c r="L193" s="28">
        <v>0</v>
      </c>
    </row>
    <row r="194" spans="1:12" s="16" customFormat="1" ht="27" customHeight="1">
      <c r="A194" s="10">
        <v>98</v>
      </c>
      <c r="B194" s="11">
        <v>600</v>
      </c>
      <c r="C194" s="29" t="s">
        <v>41</v>
      </c>
      <c r="D194" s="29"/>
      <c r="E194" s="29"/>
      <c r="F194" s="29"/>
      <c r="G194" s="29"/>
      <c r="H194" s="28">
        <f t="shared" si="6"/>
        <v>0</v>
      </c>
      <c r="I194" s="28">
        <f>J194+K194</f>
        <v>0</v>
      </c>
      <c r="J194" s="28">
        <v>0</v>
      </c>
      <c r="K194" s="28">
        <v>0</v>
      </c>
      <c r="L194" s="28">
        <v>0</v>
      </c>
    </row>
    <row r="195" spans="1:12" ht="27" customHeight="1">
      <c r="A195" s="10">
        <v>99</v>
      </c>
      <c r="B195" s="11">
        <v>600</v>
      </c>
      <c r="C195" s="29" t="s">
        <v>143</v>
      </c>
      <c r="D195" s="29"/>
      <c r="E195" s="29"/>
      <c r="F195" s="29"/>
      <c r="G195" s="29"/>
      <c r="H195" s="28">
        <f t="shared" si="6"/>
        <v>0</v>
      </c>
      <c r="I195" s="28">
        <v>0</v>
      </c>
      <c r="J195" s="28">
        <v>0</v>
      </c>
      <c r="K195" s="28">
        <v>0</v>
      </c>
      <c r="L195" s="28">
        <v>0</v>
      </c>
    </row>
    <row r="196" spans="1:12" ht="27" customHeight="1">
      <c r="A196" s="10">
        <v>100</v>
      </c>
      <c r="B196" s="11">
        <v>600</v>
      </c>
      <c r="C196" s="29" t="s">
        <v>42</v>
      </c>
      <c r="D196" s="29"/>
      <c r="E196" s="29"/>
      <c r="F196" s="29"/>
      <c r="G196" s="29"/>
      <c r="H196" s="28">
        <f t="shared" si="6"/>
        <v>0</v>
      </c>
      <c r="I196" s="28">
        <f>J196+K196</f>
        <v>0</v>
      </c>
      <c r="J196" s="28">
        <v>0</v>
      </c>
      <c r="K196" s="28">
        <v>0</v>
      </c>
      <c r="L196" s="28">
        <v>0</v>
      </c>
    </row>
    <row r="197" spans="1:12" ht="27" customHeight="1">
      <c r="A197" s="10">
        <v>101</v>
      </c>
      <c r="B197" s="11">
        <v>600</v>
      </c>
      <c r="C197" s="29" t="s">
        <v>144</v>
      </c>
      <c r="D197" s="29"/>
      <c r="E197" s="29"/>
      <c r="F197" s="29"/>
      <c r="G197" s="29"/>
      <c r="H197" s="28">
        <f t="shared" si="6"/>
        <v>200</v>
      </c>
      <c r="I197" s="28">
        <v>200</v>
      </c>
      <c r="J197" s="28">
        <v>0</v>
      </c>
      <c r="K197" s="28">
        <v>0</v>
      </c>
      <c r="L197" s="28">
        <v>0</v>
      </c>
    </row>
    <row r="198" spans="1:12" ht="51" customHeight="1">
      <c r="A198" s="10">
        <v>102</v>
      </c>
      <c r="B198" s="11">
        <v>600</v>
      </c>
      <c r="C198" s="29" t="s">
        <v>145</v>
      </c>
      <c r="D198" s="29"/>
      <c r="E198" s="29"/>
      <c r="F198" s="29"/>
      <c r="G198" s="29"/>
      <c r="H198" s="28">
        <f t="shared" si="6"/>
        <v>500</v>
      </c>
      <c r="I198" s="28">
        <v>150</v>
      </c>
      <c r="J198" s="28">
        <v>350</v>
      </c>
      <c r="K198" s="28">
        <v>0</v>
      </c>
      <c r="L198" s="28">
        <v>0</v>
      </c>
    </row>
    <row r="199" spans="1:12" ht="27" customHeight="1">
      <c r="A199" s="9"/>
      <c r="B199" s="50"/>
      <c r="C199" s="26" t="s">
        <v>22</v>
      </c>
      <c r="D199" s="26"/>
      <c r="E199" s="26"/>
      <c r="F199" s="26"/>
      <c r="G199" s="26"/>
      <c r="H199" s="28">
        <f>I199+J199+K199+L199</f>
        <v>1460</v>
      </c>
      <c r="I199" s="30">
        <f>SUM(I184:I198)</f>
        <v>1110</v>
      </c>
      <c r="J199" s="30">
        <f>SUM(J184:J198)</f>
        <v>350</v>
      </c>
      <c r="K199" s="30">
        <f>SUM(K184:K198)</f>
        <v>0</v>
      </c>
      <c r="L199" s="30">
        <f>SUM(L184:L198)</f>
        <v>0</v>
      </c>
    </row>
    <row r="200" spans="1:12" ht="27" customHeight="1">
      <c r="A200" s="9"/>
      <c r="B200" s="50"/>
      <c r="C200" s="26" t="s">
        <v>23</v>
      </c>
      <c r="D200" s="26"/>
      <c r="E200" s="26"/>
      <c r="F200" s="26"/>
      <c r="G200" s="26"/>
      <c r="H200" s="28">
        <f t="shared" si="6"/>
        <v>10125</v>
      </c>
      <c r="I200" s="30">
        <f>I147+I153+I182+I199</f>
        <v>8925</v>
      </c>
      <c r="J200" s="30">
        <f>J147+J153+J182+J199</f>
        <v>1200</v>
      </c>
      <c r="K200" s="30">
        <f>K147+K153+K182+K199</f>
        <v>0</v>
      </c>
      <c r="L200" s="30">
        <f>L147+L153+L182+L199</f>
        <v>0</v>
      </c>
    </row>
    <row r="201" spans="1:12" ht="33.75" customHeight="1">
      <c r="A201" s="9"/>
      <c r="B201" s="25"/>
      <c r="C201" s="69" t="s">
        <v>51</v>
      </c>
      <c r="D201" s="64"/>
      <c r="E201" s="64"/>
      <c r="F201" s="64"/>
      <c r="G201" s="64"/>
      <c r="H201" s="64"/>
      <c r="I201" s="64"/>
      <c r="J201" s="64"/>
      <c r="K201" s="64"/>
      <c r="L201" s="64"/>
    </row>
    <row r="202" spans="1:12" ht="27" customHeight="1">
      <c r="A202" s="9"/>
      <c r="B202" s="50"/>
      <c r="C202" s="65" t="s">
        <v>20</v>
      </c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27" customHeight="1">
      <c r="A203" s="9"/>
      <c r="B203" s="50"/>
      <c r="C203" s="26" t="s">
        <v>21</v>
      </c>
      <c r="D203" s="26"/>
      <c r="E203" s="26"/>
      <c r="F203" s="26"/>
      <c r="G203" s="26"/>
      <c r="H203" s="28"/>
      <c r="I203" s="28"/>
      <c r="J203" s="28"/>
      <c r="K203" s="28"/>
      <c r="L203" s="28"/>
    </row>
    <row r="204" spans="1:12" ht="27" customHeight="1">
      <c r="A204" s="9">
        <v>103</v>
      </c>
      <c r="B204" s="50">
        <v>750</v>
      </c>
      <c r="C204" s="29" t="s">
        <v>53</v>
      </c>
      <c r="D204" s="29"/>
      <c r="E204" s="29"/>
      <c r="F204" s="29"/>
      <c r="G204" s="29"/>
      <c r="H204" s="28">
        <f>I204+J204+K204+L204</f>
        <v>100</v>
      </c>
      <c r="I204" s="28">
        <v>100</v>
      </c>
      <c r="J204" s="28">
        <v>0</v>
      </c>
      <c r="K204" s="28">
        <v>0</v>
      </c>
      <c r="L204" s="28">
        <v>0</v>
      </c>
    </row>
    <row r="205" spans="1:12" ht="27" customHeight="1">
      <c r="A205" s="9"/>
      <c r="B205" s="50"/>
      <c r="C205" s="26" t="s">
        <v>22</v>
      </c>
      <c r="D205" s="26"/>
      <c r="E205" s="26"/>
      <c r="F205" s="26"/>
      <c r="G205" s="26"/>
      <c r="H205" s="28">
        <f>I205+J205+K205+L205</f>
        <v>100</v>
      </c>
      <c r="I205" s="30">
        <f>SUM(I204:I204)</f>
        <v>100</v>
      </c>
      <c r="J205" s="30">
        <f>SUM(J204:J204)</f>
        <v>0</v>
      </c>
      <c r="K205" s="30">
        <f>SUM(K204:K204)</f>
        <v>0</v>
      </c>
      <c r="L205" s="30">
        <f>SUM(L204:L204)</f>
        <v>0</v>
      </c>
    </row>
    <row r="206" spans="1:12" ht="27" customHeight="1">
      <c r="A206" s="9"/>
      <c r="B206" s="50"/>
      <c r="C206" s="26" t="s">
        <v>43</v>
      </c>
      <c r="D206" s="26"/>
      <c r="E206" s="26"/>
      <c r="F206" s="26"/>
      <c r="G206" s="26"/>
      <c r="H206" s="28">
        <f>I206+J206+K206+L206</f>
        <v>100</v>
      </c>
      <c r="I206" s="30">
        <f>I205</f>
        <v>100</v>
      </c>
      <c r="J206" s="30">
        <f>J205</f>
        <v>0</v>
      </c>
      <c r="K206" s="30">
        <f>K205</f>
        <v>0</v>
      </c>
      <c r="L206" s="30">
        <f>L205</f>
        <v>0</v>
      </c>
    </row>
    <row r="207" spans="1:12" s="7" customFormat="1" ht="27" customHeight="1">
      <c r="A207" s="12"/>
      <c r="B207" s="51"/>
      <c r="C207" s="63" t="s">
        <v>44</v>
      </c>
      <c r="D207" s="64"/>
      <c r="E207" s="64"/>
      <c r="F207" s="64"/>
      <c r="G207" s="64"/>
      <c r="H207" s="64"/>
      <c r="I207" s="64"/>
      <c r="J207" s="64"/>
      <c r="K207" s="64"/>
      <c r="L207" s="64"/>
    </row>
    <row r="208" spans="1:12" ht="12.75">
      <c r="A208" s="9"/>
      <c r="B208" s="50"/>
      <c r="C208" s="65" t="s">
        <v>1</v>
      </c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27" customHeight="1">
      <c r="A209" s="9"/>
      <c r="B209" s="50"/>
      <c r="C209" s="26" t="s">
        <v>2</v>
      </c>
      <c r="D209" s="26"/>
      <c r="E209" s="26"/>
      <c r="F209" s="26"/>
      <c r="G209" s="26"/>
      <c r="H209" s="28"/>
      <c r="I209" s="28"/>
      <c r="J209" s="28"/>
      <c r="K209" s="28"/>
      <c r="L209" s="28"/>
    </row>
    <row r="210" spans="1:12" ht="27" customHeight="1">
      <c r="A210" s="9"/>
      <c r="B210" s="50"/>
      <c r="C210" s="26" t="s">
        <v>30</v>
      </c>
      <c r="D210" s="26"/>
      <c r="E210" s="26"/>
      <c r="F210" s="26"/>
      <c r="G210" s="26"/>
      <c r="H210" s="28"/>
      <c r="I210" s="28"/>
      <c r="J210" s="28"/>
      <c r="K210" s="28"/>
      <c r="L210" s="28"/>
    </row>
    <row r="211" spans="1:12" ht="27" customHeight="1">
      <c r="A211" s="9"/>
      <c r="B211" s="50"/>
      <c r="C211" s="26" t="s">
        <v>6</v>
      </c>
      <c r="D211" s="26"/>
      <c r="E211" s="26"/>
      <c r="F211" s="26"/>
      <c r="G211" s="26"/>
      <c r="H211" s="28"/>
      <c r="I211" s="28"/>
      <c r="J211" s="28"/>
      <c r="K211" s="28"/>
      <c r="L211" s="28"/>
    </row>
    <row r="212" spans="1:12" ht="27" customHeight="1">
      <c r="A212" s="9"/>
      <c r="B212" s="50"/>
      <c r="C212" s="26" t="s">
        <v>7</v>
      </c>
      <c r="D212" s="26"/>
      <c r="E212" s="26"/>
      <c r="F212" s="26"/>
      <c r="G212" s="26"/>
      <c r="H212" s="28">
        <f>I212+J212+K212+L212</f>
        <v>0</v>
      </c>
      <c r="I212" s="30">
        <f>SUM(I209:I211)</f>
        <v>0</v>
      </c>
      <c r="J212" s="30">
        <f>SUM(J209:J211)</f>
        <v>0</v>
      </c>
      <c r="K212" s="30">
        <f>SUM(K209:K211)</f>
        <v>0</v>
      </c>
      <c r="L212" s="30">
        <f>SUM(L209:L211)</f>
        <v>0</v>
      </c>
    </row>
    <row r="213" spans="1:12" ht="27" customHeight="1">
      <c r="A213" s="9"/>
      <c r="B213" s="50"/>
      <c r="C213" s="65" t="s">
        <v>8</v>
      </c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27" customHeight="1">
      <c r="A214" s="9"/>
      <c r="B214" s="50"/>
      <c r="C214" s="26" t="s">
        <v>9</v>
      </c>
      <c r="D214" s="26"/>
      <c r="E214" s="26"/>
      <c r="F214" s="26"/>
      <c r="G214" s="26"/>
      <c r="H214" s="28"/>
      <c r="I214" s="28"/>
      <c r="J214" s="28"/>
      <c r="K214" s="28"/>
      <c r="L214" s="28"/>
    </row>
    <row r="215" spans="1:12" ht="27" customHeight="1">
      <c r="A215" s="9"/>
      <c r="B215" s="50"/>
      <c r="C215" s="26" t="s">
        <v>10</v>
      </c>
      <c r="D215" s="26"/>
      <c r="E215" s="26"/>
      <c r="F215" s="26"/>
      <c r="G215" s="26"/>
      <c r="H215" s="28"/>
      <c r="I215" s="28"/>
      <c r="J215" s="28"/>
      <c r="K215" s="28"/>
      <c r="L215" s="28"/>
    </row>
    <row r="216" spans="1:12" ht="27" customHeight="1">
      <c r="A216" s="10">
        <v>104</v>
      </c>
      <c r="B216" s="11">
        <v>926</v>
      </c>
      <c r="C216" s="29" t="s">
        <v>58</v>
      </c>
      <c r="D216" s="29"/>
      <c r="E216" s="29"/>
      <c r="F216" s="29"/>
      <c r="G216" s="29"/>
      <c r="H216" s="28">
        <f>I216+J216+K216+L216</f>
        <v>200</v>
      </c>
      <c r="I216" s="31">
        <v>200</v>
      </c>
      <c r="J216" s="28">
        <v>0</v>
      </c>
      <c r="K216" s="28">
        <v>0</v>
      </c>
      <c r="L216" s="28">
        <v>0</v>
      </c>
    </row>
    <row r="217" spans="1:12" ht="27" customHeight="1">
      <c r="A217" s="9"/>
      <c r="B217" s="50"/>
      <c r="C217" s="26" t="s">
        <v>11</v>
      </c>
      <c r="D217" s="26"/>
      <c r="E217" s="26"/>
      <c r="F217" s="26"/>
      <c r="G217" s="26"/>
      <c r="H217" s="28"/>
      <c r="I217" s="28"/>
      <c r="J217" s="28"/>
      <c r="K217" s="28"/>
      <c r="L217" s="28"/>
    </row>
    <row r="218" spans="1:12" ht="27" customHeight="1">
      <c r="A218" s="10">
        <v>105</v>
      </c>
      <c r="B218" s="11">
        <v>926</v>
      </c>
      <c r="C218" s="29" t="s">
        <v>59</v>
      </c>
      <c r="D218" s="29"/>
      <c r="E218" s="29"/>
      <c r="F218" s="29"/>
      <c r="G218" s="29"/>
      <c r="H218" s="28">
        <f>I218+J218+K218+L218</f>
        <v>0</v>
      </c>
      <c r="I218" s="28">
        <v>0</v>
      </c>
      <c r="J218" s="28">
        <v>0</v>
      </c>
      <c r="K218" s="28">
        <v>0</v>
      </c>
      <c r="L218" s="28">
        <v>0</v>
      </c>
    </row>
    <row r="219" spans="1:12" ht="27" customHeight="1">
      <c r="A219" s="9"/>
      <c r="B219" s="50"/>
      <c r="C219" s="26" t="s">
        <v>13</v>
      </c>
      <c r="D219" s="26"/>
      <c r="E219" s="26"/>
      <c r="F219" s="26"/>
      <c r="G219" s="26"/>
      <c r="H219" s="28">
        <f>I219+J219+K219+L219</f>
        <v>200</v>
      </c>
      <c r="I219" s="30">
        <f>SUM(I213:I218)</f>
        <v>200</v>
      </c>
      <c r="J219" s="30">
        <f>SUM(J213:J218)</f>
        <v>0</v>
      </c>
      <c r="K219" s="30">
        <f>SUM(K213:K218)</f>
        <v>0</v>
      </c>
      <c r="L219" s="30">
        <f>SUM(L213:L218)</f>
        <v>0</v>
      </c>
    </row>
    <row r="220" spans="1:12" ht="27" customHeight="1">
      <c r="A220" s="9"/>
      <c r="B220" s="50"/>
      <c r="C220" s="65" t="s">
        <v>14</v>
      </c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27" customHeight="1">
      <c r="A221" s="9"/>
      <c r="B221" s="50"/>
      <c r="C221" s="26" t="s">
        <v>16</v>
      </c>
      <c r="D221" s="26"/>
      <c r="E221" s="26"/>
      <c r="F221" s="26"/>
      <c r="G221" s="26"/>
      <c r="H221" s="28"/>
      <c r="I221" s="28"/>
      <c r="J221" s="28"/>
      <c r="K221" s="28"/>
      <c r="L221" s="28"/>
    </row>
    <row r="222" spans="1:12" ht="39" customHeight="1">
      <c r="A222" s="9"/>
      <c r="B222" s="50">
        <v>926</v>
      </c>
      <c r="C222" s="29" t="s">
        <v>159</v>
      </c>
      <c r="D222" s="29"/>
      <c r="E222" s="29"/>
      <c r="F222" s="29"/>
      <c r="G222" s="29"/>
      <c r="H222" s="32">
        <f>I222+J222+K222+L222</f>
        <v>40</v>
      </c>
      <c r="I222" s="28">
        <v>40</v>
      </c>
      <c r="J222" s="28"/>
      <c r="K222" s="28"/>
      <c r="L222" s="28"/>
    </row>
    <row r="223" spans="1:12" ht="27" customHeight="1">
      <c r="A223" s="9"/>
      <c r="B223" s="50"/>
      <c r="C223" s="26" t="s">
        <v>17</v>
      </c>
      <c r="D223" s="26"/>
      <c r="E223" s="26"/>
      <c r="F223" s="26"/>
      <c r="G223" s="26"/>
      <c r="H223" s="32"/>
      <c r="I223" s="28"/>
      <c r="J223" s="28"/>
      <c r="K223" s="28"/>
      <c r="L223" s="28"/>
    </row>
    <row r="224" spans="1:12" ht="27" customHeight="1">
      <c r="A224" s="9"/>
      <c r="B224" s="50">
        <v>926</v>
      </c>
      <c r="C224" s="29" t="s">
        <v>160</v>
      </c>
      <c r="D224" s="29"/>
      <c r="E224" s="29"/>
      <c r="F224" s="29"/>
      <c r="G224" s="29"/>
      <c r="H224" s="32">
        <f>I224+J224+K224+L224</f>
        <v>70</v>
      </c>
      <c r="I224" s="28">
        <v>70</v>
      </c>
      <c r="J224" s="28"/>
      <c r="K224" s="28"/>
      <c r="L224" s="28"/>
    </row>
    <row r="225" spans="1:12" ht="27" customHeight="1">
      <c r="A225" s="9"/>
      <c r="B225" s="50"/>
      <c r="C225" s="26" t="s">
        <v>45</v>
      </c>
      <c r="D225" s="26"/>
      <c r="E225" s="26"/>
      <c r="F225" s="26"/>
      <c r="G225" s="26"/>
      <c r="H225" s="28"/>
      <c r="I225" s="28"/>
      <c r="J225" s="28"/>
      <c r="K225" s="28"/>
      <c r="L225" s="28"/>
    </row>
    <row r="226" spans="1:12" s="4" customFormat="1" ht="27" customHeight="1">
      <c r="A226" s="10">
        <v>106</v>
      </c>
      <c r="B226" s="11">
        <v>926</v>
      </c>
      <c r="C226" s="29" t="s">
        <v>60</v>
      </c>
      <c r="D226" s="29"/>
      <c r="E226" s="29"/>
      <c r="F226" s="29"/>
      <c r="G226" s="29"/>
      <c r="H226" s="28">
        <f>I226+J226+K226+L226</f>
        <v>200</v>
      </c>
      <c r="I226" s="31">
        <v>200</v>
      </c>
      <c r="J226" s="28">
        <v>0</v>
      </c>
      <c r="K226" s="28">
        <v>0</v>
      </c>
      <c r="L226" s="28">
        <v>0</v>
      </c>
    </row>
    <row r="227" spans="1:12" s="16" customFormat="1" ht="42" customHeight="1">
      <c r="A227" s="10">
        <v>107</v>
      </c>
      <c r="B227" s="11">
        <v>926</v>
      </c>
      <c r="C227" s="29" t="s">
        <v>46</v>
      </c>
      <c r="D227" s="29"/>
      <c r="E227" s="29"/>
      <c r="F227" s="29"/>
      <c r="G227" s="29"/>
      <c r="H227" s="28">
        <f>I227+J227+K227+L227</f>
        <v>0</v>
      </c>
      <c r="I227" s="28">
        <f>J227+K227</f>
        <v>0</v>
      </c>
      <c r="J227" s="28">
        <v>0</v>
      </c>
      <c r="K227" s="28">
        <v>0</v>
      </c>
      <c r="L227" s="28">
        <v>0</v>
      </c>
    </row>
    <row r="228" spans="1:12" ht="27" customHeight="1">
      <c r="A228" s="9"/>
      <c r="B228" s="50"/>
      <c r="C228" s="26" t="s">
        <v>19</v>
      </c>
      <c r="D228" s="26"/>
      <c r="E228" s="26"/>
      <c r="F228" s="26"/>
      <c r="G228" s="26"/>
      <c r="H228" s="28">
        <f>I228+J228+K228+L228</f>
        <v>310</v>
      </c>
      <c r="I228" s="30">
        <f>SUM(I220:I227)</f>
        <v>310</v>
      </c>
      <c r="J228" s="30">
        <f>SUM(J220:J227)</f>
        <v>0</v>
      </c>
      <c r="K228" s="30">
        <f>SUM(K220:K227)</f>
        <v>0</v>
      </c>
      <c r="L228" s="30">
        <f>SUM(L220:L227)</f>
        <v>0</v>
      </c>
    </row>
    <row r="229" spans="1:12" ht="27" customHeight="1">
      <c r="A229" s="9"/>
      <c r="B229" s="50"/>
      <c r="C229" s="65" t="s">
        <v>20</v>
      </c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8.25" customHeight="1">
      <c r="A230" s="13">
        <v>108</v>
      </c>
      <c r="B230" s="56">
        <v>921</v>
      </c>
      <c r="C230" s="37" t="s">
        <v>61</v>
      </c>
      <c r="D230" s="37"/>
      <c r="E230" s="37"/>
      <c r="F230" s="37"/>
      <c r="G230" s="37"/>
      <c r="H230" s="28">
        <f>I230+J230+K230+L230</f>
        <v>2992</v>
      </c>
      <c r="I230" s="33">
        <v>1528.8</v>
      </c>
      <c r="J230" s="33">
        <v>1463.2</v>
      </c>
      <c r="K230" s="33">
        <v>0</v>
      </c>
      <c r="L230" s="33">
        <v>0</v>
      </c>
    </row>
    <row r="231" spans="1:12" ht="13.5">
      <c r="A231" s="9"/>
      <c r="B231" s="50"/>
      <c r="C231" s="3" t="s">
        <v>23</v>
      </c>
      <c r="D231" s="3"/>
      <c r="E231" s="3"/>
      <c r="F231" s="3"/>
      <c r="G231" s="3"/>
      <c r="H231" s="28">
        <f>I231+J231+K231+L231</f>
        <v>3502</v>
      </c>
      <c r="I231" s="1">
        <f>I212+I219+I228+I230</f>
        <v>2038.8</v>
      </c>
      <c r="J231" s="1">
        <f>J212+J219+J228+J230</f>
        <v>1463.2</v>
      </c>
      <c r="K231" s="1">
        <f>K212+K219+K228</f>
        <v>0</v>
      </c>
      <c r="L231" s="1">
        <f>L212+L219+L228+L230</f>
        <v>0</v>
      </c>
    </row>
    <row r="232" spans="1:12" ht="16.5" customHeight="1">
      <c r="A232" s="9"/>
      <c r="B232" s="50"/>
      <c r="C232" s="63" t="s">
        <v>47</v>
      </c>
      <c r="D232" s="64"/>
      <c r="E232" s="64"/>
      <c r="F232" s="64"/>
      <c r="G232" s="64"/>
      <c r="H232" s="64"/>
      <c r="I232" s="64"/>
      <c r="J232" s="64"/>
      <c r="K232" s="64"/>
      <c r="L232" s="64"/>
    </row>
    <row r="233" spans="1:12" ht="27" customHeight="1">
      <c r="A233" s="9"/>
      <c r="B233" s="50"/>
      <c r="C233" s="65" t="s">
        <v>1</v>
      </c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27" customHeight="1">
      <c r="A234" s="9"/>
      <c r="B234" s="50"/>
      <c r="C234" s="26" t="s">
        <v>2</v>
      </c>
      <c r="D234" s="26"/>
      <c r="E234" s="26"/>
      <c r="F234" s="26"/>
      <c r="G234" s="26"/>
      <c r="H234" s="28"/>
      <c r="I234" s="28"/>
      <c r="J234" s="28"/>
      <c r="K234" s="28"/>
      <c r="L234" s="28"/>
    </row>
    <row r="235" spans="1:12" ht="27" customHeight="1">
      <c r="A235" s="9"/>
      <c r="B235" s="50"/>
      <c r="C235" s="26" t="s">
        <v>6</v>
      </c>
      <c r="D235" s="26"/>
      <c r="E235" s="26"/>
      <c r="F235" s="26"/>
      <c r="G235" s="26"/>
      <c r="H235" s="28"/>
      <c r="I235" s="28"/>
      <c r="J235" s="28"/>
      <c r="K235" s="28"/>
      <c r="L235" s="28"/>
    </row>
    <row r="236" spans="1:12" ht="27" customHeight="1">
      <c r="A236" s="9">
        <v>109</v>
      </c>
      <c r="B236" s="50">
        <v>801</v>
      </c>
      <c r="C236" s="29" t="s">
        <v>146</v>
      </c>
      <c r="D236" s="29"/>
      <c r="E236" s="29"/>
      <c r="F236" s="29"/>
      <c r="G236" s="29"/>
      <c r="H236" s="28">
        <f aca="true" t="shared" si="7" ref="H236:H246">I236+J236+K236+L236</f>
        <v>187</v>
      </c>
      <c r="I236" s="28">
        <v>187</v>
      </c>
      <c r="J236" s="28">
        <v>0</v>
      </c>
      <c r="K236" s="28">
        <v>0</v>
      </c>
      <c r="L236" s="28">
        <v>0</v>
      </c>
    </row>
    <row r="237" spans="1:12" ht="27" customHeight="1">
      <c r="A237" s="9"/>
      <c r="B237" s="50"/>
      <c r="C237" s="26" t="s">
        <v>7</v>
      </c>
      <c r="D237" s="26"/>
      <c r="E237" s="26"/>
      <c r="F237" s="26"/>
      <c r="G237" s="26"/>
      <c r="H237" s="28">
        <f t="shared" si="7"/>
        <v>187</v>
      </c>
      <c r="I237" s="30">
        <f>SUM(I234:I236)</f>
        <v>187</v>
      </c>
      <c r="J237" s="30">
        <f>SUM(J234:J236)</f>
        <v>0</v>
      </c>
      <c r="K237" s="30">
        <f>SUM(K234:K236)</f>
        <v>0</v>
      </c>
      <c r="L237" s="30">
        <f>SUM(L234:L236)</f>
        <v>0</v>
      </c>
    </row>
    <row r="238" spans="1:12" ht="27" customHeight="1">
      <c r="A238" s="9"/>
      <c r="B238" s="50"/>
      <c r="C238" s="65" t="s">
        <v>14</v>
      </c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44.25" customHeight="1">
      <c r="A239" s="10">
        <v>110</v>
      </c>
      <c r="B239" s="11">
        <v>921</v>
      </c>
      <c r="C239" s="29" t="s">
        <v>54</v>
      </c>
      <c r="D239" s="29"/>
      <c r="E239" s="29"/>
      <c r="F239" s="29"/>
      <c r="G239" s="29"/>
      <c r="H239" s="28">
        <f t="shared" si="7"/>
        <v>100</v>
      </c>
      <c r="I239" s="28">
        <v>100</v>
      </c>
      <c r="J239" s="28">
        <v>0</v>
      </c>
      <c r="K239" s="28">
        <v>0</v>
      </c>
      <c r="L239" s="28">
        <v>0</v>
      </c>
    </row>
    <row r="240" spans="1:12" ht="27" customHeight="1">
      <c r="A240" s="9"/>
      <c r="B240" s="50"/>
      <c r="C240" s="26" t="s">
        <v>27</v>
      </c>
      <c r="D240" s="26"/>
      <c r="E240" s="26"/>
      <c r="F240" s="26"/>
      <c r="G240" s="26"/>
      <c r="H240" s="28"/>
      <c r="I240" s="28"/>
      <c r="J240" s="28"/>
      <c r="K240" s="28"/>
      <c r="L240" s="28"/>
    </row>
    <row r="241" spans="1:12" ht="27" customHeight="1">
      <c r="A241" s="9">
        <v>111</v>
      </c>
      <c r="B241" s="50">
        <v>801</v>
      </c>
      <c r="C241" s="29" t="s">
        <v>48</v>
      </c>
      <c r="D241" s="29"/>
      <c r="E241" s="29"/>
      <c r="F241" s="29"/>
      <c r="G241" s="29"/>
      <c r="H241" s="28">
        <f t="shared" si="7"/>
        <v>100</v>
      </c>
      <c r="I241" s="28">
        <v>100</v>
      </c>
      <c r="J241" s="28">
        <v>0</v>
      </c>
      <c r="K241" s="28">
        <v>0</v>
      </c>
      <c r="L241" s="28">
        <v>0</v>
      </c>
    </row>
    <row r="242" spans="1:12" ht="27" customHeight="1">
      <c r="A242" s="9"/>
      <c r="B242" s="50"/>
      <c r="C242" s="26" t="s">
        <v>18</v>
      </c>
      <c r="D242" s="26"/>
      <c r="E242" s="26"/>
      <c r="F242" s="26"/>
      <c r="G242" s="26"/>
      <c r="H242" s="28"/>
      <c r="I242" s="28"/>
      <c r="J242" s="28"/>
      <c r="K242" s="28"/>
      <c r="L242" s="28"/>
    </row>
    <row r="243" spans="1:12" ht="27" customHeight="1">
      <c r="A243" s="9">
        <v>112</v>
      </c>
      <c r="B243" s="50">
        <v>801</v>
      </c>
      <c r="C243" s="29" t="s">
        <v>49</v>
      </c>
      <c r="D243" s="29"/>
      <c r="E243" s="29"/>
      <c r="F243" s="29"/>
      <c r="G243" s="29"/>
      <c r="H243" s="28">
        <f t="shared" si="7"/>
        <v>0</v>
      </c>
      <c r="I243" s="28">
        <f>J243+K243</f>
        <v>0</v>
      </c>
      <c r="J243" s="28">
        <v>0</v>
      </c>
      <c r="K243" s="28">
        <v>0</v>
      </c>
      <c r="L243" s="28">
        <v>0</v>
      </c>
    </row>
    <row r="244" spans="1:12" ht="27" customHeight="1">
      <c r="A244" s="9"/>
      <c r="B244" s="50"/>
      <c r="C244" s="26" t="s">
        <v>19</v>
      </c>
      <c r="D244" s="26"/>
      <c r="E244" s="26"/>
      <c r="F244" s="26"/>
      <c r="G244" s="26"/>
      <c r="H244" s="28">
        <f t="shared" si="7"/>
        <v>200</v>
      </c>
      <c r="I244" s="30">
        <f>SUM(I239:I243)</f>
        <v>200</v>
      </c>
      <c r="J244" s="30">
        <f>SUM(J239:J243)</f>
        <v>0</v>
      </c>
      <c r="K244" s="30">
        <f>SUM(K239:K243)</f>
        <v>0</v>
      </c>
      <c r="L244" s="30">
        <f>SUM(L239:L243)</f>
        <v>0</v>
      </c>
    </row>
    <row r="245" spans="1:12" ht="27" customHeight="1">
      <c r="A245" s="9"/>
      <c r="B245" s="50"/>
      <c r="C245" s="26" t="s">
        <v>23</v>
      </c>
      <c r="D245" s="26"/>
      <c r="E245" s="26"/>
      <c r="F245" s="26"/>
      <c r="G245" s="26"/>
      <c r="H245" s="28">
        <f>I245+J245+K245+L245</f>
        <v>387</v>
      </c>
      <c r="I245" s="30">
        <f>I237+I244</f>
        <v>387</v>
      </c>
      <c r="J245" s="30">
        <f>J237+J244</f>
        <v>0</v>
      </c>
      <c r="K245" s="30">
        <f>K237+K244</f>
        <v>0</v>
      </c>
      <c r="L245" s="30">
        <f>L237+L244</f>
        <v>0</v>
      </c>
    </row>
    <row r="246" spans="1:12" ht="29.25" customHeight="1">
      <c r="A246" s="48"/>
      <c r="B246" s="52"/>
      <c r="C246" s="38" t="s">
        <v>50</v>
      </c>
      <c r="D246" s="38"/>
      <c r="E246" s="38"/>
      <c r="F246" s="38"/>
      <c r="G246" s="38"/>
      <c r="H246" s="28">
        <f t="shared" si="7"/>
        <v>23689</v>
      </c>
      <c r="I246" s="39">
        <f>I64+I106+I130+I200+I206+I231+I245</f>
        <v>15425.8</v>
      </c>
      <c r="J246" s="39">
        <f>J64+J106+J130+J200+J206+J231+J245</f>
        <v>8263.2</v>
      </c>
      <c r="K246" s="39">
        <f>K64+K106+K130+K200+K206+K231+K245</f>
        <v>0</v>
      </c>
      <c r="L246" s="39">
        <f>L64+L106+L130+L200+L206+L231+L245</f>
        <v>0</v>
      </c>
    </row>
    <row r="247" spans="1:12" ht="27" customHeight="1">
      <c r="A247" s="8"/>
      <c r="C247" s="20"/>
      <c r="D247" s="20"/>
      <c r="E247" s="20"/>
      <c r="F247" s="20"/>
      <c r="G247" s="20"/>
      <c r="H247" s="22"/>
      <c r="I247" s="21"/>
      <c r="J247" s="21"/>
      <c r="K247" s="21"/>
      <c r="L247" s="21"/>
    </row>
    <row r="248" spans="1:12" ht="27" customHeight="1">
      <c r="A248" s="8"/>
      <c r="C248" s="20"/>
      <c r="D248" s="20"/>
      <c r="E248" s="20"/>
      <c r="F248" s="20"/>
      <c r="G248" s="20"/>
      <c r="H248" s="22"/>
      <c r="I248" s="21"/>
      <c r="J248" s="21"/>
      <c r="K248" s="21"/>
      <c r="L248" s="21"/>
    </row>
    <row r="249" spans="1:12" ht="22.5" customHeight="1">
      <c r="A249" s="8"/>
      <c r="C249" s="67"/>
      <c r="D249" s="67"/>
      <c r="E249" s="67"/>
      <c r="F249" s="67"/>
      <c r="G249" s="67"/>
      <c r="H249" s="67"/>
      <c r="I249" s="67"/>
      <c r="J249" s="67"/>
      <c r="K249" s="67"/>
      <c r="L249" s="67"/>
    </row>
    <row r="250" spans="1:14" ht="27" customHeight="1">
      <c r="A250" s="8"/>
      <c r="C250" s="40"/>
      <c r="D250" s="40"/>
      <c r="E250" s="40"/>
      <c r="F250" s="40"/>
      <c r="G250" s="40"/>
      <c r="H250" s="22"/>
      <c r="I250" s="21"/>
      <c r="J250" s="21"/>
      <c r="K250" s="21"/>
      <c r="L250" s="41"/>
      <c r="N250" s="23"/>
    </row>
    <row r="251" spans="1:14" ht="27" customHeight="1">
      <c r="A251" s="8"/>
      <c r="C251" s="40"/>
      <c r="D251" s="40"/>
      <c r="E251" s="40"/>
      <c r="F251" s="40"/>
      <c r="G251" s="40"/>
      <c r="H251" s="22"/>
      <c r="I251" s="21"/>
      <c r="J251" s="21"/>
      <c r="K251" s="21"/>
      <c r="L251" s="41"/>
      <c r="N251" s="23"/>
    </row>
    <row r="252" spans="1:14" ht="27" customHeight="1">
      <c r="A252" s="8"/>
      <c r="C252" s="40"/>
      <c r="D252" s="40"/>
      <c r="E252" s="40"/>
      <c r="F252" s="40"/>
      <c r="G252" s="40"/>
      <c r="H252" s="22"/>
      <c r="I252" s="22"/>
      <c r="J252" s="22"/>
      <c r="K252" s="22"/>
      <c r="L252" s="41"/>
      <c r="N252" s="23"/>
    </row>
    <row r="253" spans="1:14" ht="12.75">
      <c r="A253" s="8"/>
      <c r="C253" s="40"/>
      <c r="D253" s="40"/>
      <c r="E253" s="40"/>
      <c r="F253" s="40"/>
      <c r="G253" s="40"/>
      <c r="H253" s="42"/>
      <c r="I253" s="42"/>
      <c r="J253" s="42"/>
      <c r="K253" s="42"/>
      <c r="L253" s="41"/>
      <c r="N253" s="23"/>
    </row>
    <row r="254" spans="1:14" ht="12.75">
      <c r="A254" s="8"/>
      <c r="C254" s="40"/>
      <c r="D254" s="40"/>
      <c r="E254" s="40"/>
      <c r="F254" s="40"/>
      <c r="G254" s="40"/>
      <c r="H254" s="42"/>
      <c r="I254" s="42"/>
      <c r="J254" s="44"/>
      <c r="K254" s="42"/>
      <c r="L254" s="41"/>
      <c r="N254" s="23"/>
    </row>
    <row r="255" spans="1:14" ht="12.75">
      <c r="A255" s="8"/>
      <c r="C255" s="40"/>
      <c r="D255" s="40"/>
      <c r="E255" s="40"/>
      <c r="F255" s="40"/>
      <c r="G255" s="40"/>
      <c r="H255" s="44"/>
      <c r="I255" s="44"/>
      <c r="J255" s="44"/>
      <c r="K255" s="44"/>
      <c r="L255" s="41"/>
      <c r="N255" s="23"/>
    </row>
    <row r="256" spans="1:15" ht="12.75">
      <c r="A256" s="8"/>
      <c r="C256" s="40"/>
      <c r="D256" s="40"/>
      <c r="E256" s="40"/>
      <c r="F256" s="40"/>
      <c r="G256" s="40"/>
      <c r="H256" s="44"/>
      <c r="I256" s="44"/>
      <c r="J256" s="44"/>
      <c r="K256" s="44"/>
      <c r="L256" s="41"/>
      <c r="N256" s="23"/>
      <c r="O256" s="23"/>
    </row>
    <row r="257" spans="1:14" ht="12.75">
      <c r="A257" s="8"/>
      <c r="C257" s="40"/>
      <c r="D257" s="40"/>
      <c r="E257" s="40"/>
      <c r="F257" s="40"/>
      <c r="G257" s="40"/>
      <c r="H257" s="42"/>
      <c r="I257" s="42"/>
      <c r="J257" s="42"/>
      <c r="K257" s="42"/>
      <c r="L257" s="41"/>
      <c r="N257" s="23"/>
    </row>
    <row r="258" spans="1:15" ht="12.75">
      <c r="A258" s="8"/>
      <c r="C258" s="40"/>
      <c r="D258" s="40"/>
      <c r="E258" s="40"/>
      <c r="F258" s="40"/>
      <c r="G258" s="40"/>
      <c r="H258" s="44"/>
      <c r="I258" s="44"/>
      <c r="J258" s="44"/>
      <c r="K258" s="44"/>
      <c r="L258" s="41"/>
      <c r="O258" s="23"/>
    </row>
    <row r="259" spans="1:15" ht="12.75">
      <c r="A259" s="8"/>
      <c r="C259" s="40"/>
      <c r="D259" s="40"/>
      <c r="E259" s="40"/>
      <c r="F259" s="40"/>
      <c r="G259" s="40"/>
      <c r="H259" s="44"/>
      <c r="I259" s="44"/>
      <c r="J259" s="44"/>
      <c r="K259" s="44"/>
      <c r="L259" s="41"/>
      <c r="O259" s="23"/>
    </row>
    <row r="260" spans="1:12" ht="12.75">
      <c r="A260" s="8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2.75">
      <c r="A261" s="8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3.5" customHeight="1">
      <c r="A262" s="8"/>
      <c r="C262" s="68"/>
      <c r="D262" s="68"/>
      <c r="E262" s="68"/>
      <c r="F262" s="68"/>
      <c r="G262" s="68"/>
      <c r="H262" s="68"/>
      <c r="I262" s="68"/>
      <c r="J262" s="68"/>
      <c r="K262" s="68"/>
      <c r="L262" s="68"/>
    </row>
    <row r="263" spans="1:16" ht="12.75">
      <c r="A263" s="8"/>
      <c r="C263" s="40"/>
      <c r="D263" s="40"/>
      <c r="E263" s="40"/>
      <c r="F263" s="40"/>
      <c r="G263" s="40"/>
      <c r="H263" s="43"/>
      <c r="I263" s="43"/>
      <c r="J263" s="43"/>
      <c r="K263" s="43"/>
      <c r="L263" s="45"/>
      <c r="N263" s="23"/>
      <c r="P263" s="23"/>
    </row>
    <row r="264" spans="1:16" ht="12.75">
      <c r="A264" s="8"/>
      <c r="C264" s="40"/>
      <c r="D264" s="40"/>
      <c r="E264" s="40"/>
      <c r="F264" s="40"/>
      <c r="G264" s="40"/>
      <c r="H264" s="43"/>
      <c r="I264" s="43"/>
      <c r="J264" s="43"/>
      <c r="K264" s="43"/>
      <c r="L264" s="45"/>
      <c r="N264" s="23"/>
      <c r="P264" s="23"/>
    </row>
    <row r="265" spans="1:16" ht="12.75">
      <c r="A265" s="8"/>
      <c r="C265" s="40"/>
      <c r="D265" s="40"/>
      <c r="E265" s="40"/>
      <c r="F265" s="40"/>
      <c r="G265" s="40"/>
      <c r="H265" s="43"/>
      <c r="I265" s="43"/>
      <c r="J265" s="43"/>
      <c r="K265" s="43"/>
      <c r="L265" s="45"/>
      <c r="N265" s="23"/>
      <c r="P265" s="23"/>
    </row>
    <row r="266" spans="1:16" ht="12.75">
      <c r="A266" s="8"/>
      <c r="C266" s="40"/>
      <c r="D266" s="40"/>
      <c r="E266" s="40"/>
      <c r="F266" s="40"/>
      <c r="G266" s="40"/>
      <c r="H266" s="43"/>
      <c r="I266" s="43"/>
      <c r="J266" s="43"/>
      <c r="K266" s="43"/>
      <c r="L266" s="45"/>
      <c r="N266" s="23"/>
      <c r="P266" s="23"/>
    </row>
    <row r="267" spans="1:12" ht="12.75">
      <c r="A267" s="8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2.75">
      <c r="A268" s="8"/>
      <c r="C268" s="8"/>
      <c r="D268" s="8"/>
      <c r="E268" s="8"/>
      <c r="F268" s="8"/>
      <c r="G268" s="8"/>
      <c r="H268" s="43"/>
      <c r="I268" s="46"/>
      <c r="J268" s="47"/>
      <c r="K268" s="46"/>
      <c r="L268" s="46"/>
    </row>
    <row r="269" spans="1:12" ht="12.75">
      <c r="A269" s="8"/>
      <c r="C269" s="8"/>
      <c r="D269" s="8"/>
      <c r="E269" s="8"/>
      <c r="F269" s="8"/>
      <c r="G269" s="8"/>
      <c r="H269" s="46"/>
      <c r="I269" s="46"/>
      <c r="J269" s="47"/>
      <c r="K269" s="46"/>
      <c r="L269" s="46"/>
    </row>
    <row r="270" spans="1:12" ht="12.75">
      <c r="A270" s="8"/>
      <c r="C270" s="8"/>
      <c r="D270" s="8"/>
      <c r="E270" s="8"/>
      <c r="F270" s="8"/>
      <c r="G270" s="8"/>
      <c r="H270" s="46"/>
      <c r="I270" s="46"/>
      <c r="J270" s="47"/>
      <c r="K270" s="46"/>
      <c r="L270" s="46"/>
    </row>
    <row r="271" spans="1:12" ht="12.75">
      <c r="A271" s="8"/>
      <c r="C271" s="8"/>
      <c r="D271" s="8"/>
      <c r="E271" s="8"/>
      <c r="F271" s="8"/>
      <c r="G271" s="8"/>
      <c r="H271" s="46"/>
      <c r="I271" s="46"/>
      <c r="J271" s="46"/>
      <c r="K271" s="46"/>
      <c r="L271" s="46"/>
    </row>
  </sheetData>
  <sheetProtection/>
  <mergeCells count="30">
    <mergeCell ref="C100:L100"/>
    <mergeCell ref="C108:L108"/>
    <mergeCell ref="C28:L28"/>
    <mergeCell ref="C56:L56"/>
    <mergeCell ref="C66:L66"/>
    <mergeCell ref="C65:L65"/>
    <mergeCell ref="C114:L114"/>
    <mergeCell ref="C117:L117"/>
    <mergeCell ref="C107:L107"/>
    <mergeCell ref="C35:L35"/>
    <mergeCell ref="C82:L82"/>
    <mergeCell ref="C86:L86"/>
    <mergeCell ref="C249:L249"/>
    <mergeCell ref="C262:L262"/>
    <mergeCell ref="C131:L131"/>
    <mergeCell ref="C201:L201"/>
    <mergeCell ref="C238:L238"/>
    <mergeCell ref="C183:L183"/>
    <mergeCell ref="C202:L202"/>
    <mergeCell ref="C208:L208"/>
    <mergeCell ref="C213:L213"/>
    <mergeCell ref="C207:L207"/>
    <mergeCell ref="C232:L232"/>
    <mergeCell ref="C220:L220"/>
    <mergeCell ref="C229:L229"/>
    <mergeCell ref="C233:L233"/>
    <mergeCell ref="C125:L125"/>
    <mergeCell ref="C132:L132"/>
    <mergeCell ref="C148:L148"/>
    <mergeCell ref="C154:L154"/>
  </mergeCells>
  <printOptions horizontalCentered="1"/>
  <pageMargins left="0.3937007874015748" right="0.3937007874015748" top="0.5905511811023623" bottom="0.3937007874015748" header="0.1968503937007874" footer="0.1968503937007874"/>
  <pageSetup errors="blank" horizontalDpi="600" verticalDpi="600" orientation="landscape" paperSize="9" scale="75" r:id="rId1"/>
  <headerFooter alignWithMargins="0">
    <oddFooter>&amp;CStrona &amp;P z &amp;N</oddFooter>
  </headerFooter>
  <rowBreaks count="13" manualBreakCount="13">
    <brk id="27" max="13" man="1"/>
    <brk id="43" max="13" man="1"/>
    <brk id="55" max="13" man="1"/>
    <brk id="64" max="13" man="1"/>
    <brk id="76" max="13" man="1"/>
    <brk id="106" max="13" man="1"/>
    <brk id="124" max="13" man="1"/>
    <brk id="142" max="13" man="1"/>
    <brk id="153" max="13" man="1"/>
    <brk id="182" max="13" man="1"/>
    <brk id="200" max="13" man="1"/>
    <brk id="219" max="13" man="1"/>
    <brk id="2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98"/>
  <sheetViews>
    <sheetView tabSelected="1" view="pageBreakPreview" zoomScale="85" zoomScaleNormal="92" zoomScaleSheetLayoutView="85" zoomScalePageLayoutView="0" workbookViewId="0" topLeftCell="A1">
      <pane ySplit="10" topLeftCell="A11" activePane="bottomLeft" state="frozen"/>
      <selection pane="topLeft" activeCell="A1" sqref="A1"/>
      <selection pane="bottomLeft" activeCell="I568" sqref="I568"/>
    </sheetView>
  </sheetViews>
  <sheetFormatPr defaultColWidth="9.140625" defaultRowHeight="12.75"/>
  <cols>
    <col min="1" max="1" width="4.7109375" style="0" customWidth="1"/>
    <col min="2" max="2" width="14.8515625" style="0" customWidth="1"/>
    <col min="3" max="3" width="43.8515625" style="0" customWidth="1"/>
    <col min="4" max="4" width="14.8515625" style="0" customWidth="1"/>
    <col min="5" max="5" width="11.28125" style="0" customWidth="1"/>
    <col min="6" max="6" width="12.8515625" style="0" customWidth="1"/>
    <col min="7" max="7" width="13.7109375" style="0" customWidth="1"/>
    <col min="8" max="12" width="11.7109375" style="0" customWidth="1"/>
  </cols>
  <sheetData>
    <row r="1" spans="10:12" ht="12.75">
      <c r="J1" s="57" t="s">
        <v>199</v>
      </c>
      <c r="K1" s="57"/>
      <c r="L1" s="57"/>
    </row>
    <row r="2" spans="10:12" ht="12.75">
      <c r="J2" s="57" t="s">
        <v>200</v>
      </c>
      <c r="K2" s="57"/>
      <c r="L2" s="57"/>
    </row>
    <row r="3" spans="10:12" ht="12.75">
      <c r="J3" s="57" t="s">
        <v>189</v>
      </c>
      <c r="K3" s="57"/>
      <c r="L3" s="57"/>
    </row>
    <row r="4" spans="10:12" ht="12.75">
      <c r="J4" s="57" t="s">
        <v>201</v>
      </c>
      <c r="K4" s="57"/>
      <c r="L4" s="57"/>
    </row>
    <row r="6" spans="1:12" ht="15.75">
      <c r="A6" s="8"/>
      <c r="B6" s="8"/>
      <c r="C6" s="123" t="s">
        <v>198</v>
      </c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16" t="s">
        <v>56</v>
      </c>
      <c r="B7" s="116" t="s">
        <v>169</v>
      </c>
      <c r="C7" s="117" t="s">
        <v>170</v>
      </c>
      <c r="D7" s="117" t="s">
        <v>78</v>
      </c>
      <c r="E7" s="125" t="s">
        <v>161</v>
      </c>
      <c r="F7" s="126"/>
      <c r="G7" s="129" t="s">
        <v>164</v>
      </c>
      <c r="H7" s="132" t="s">
        <v>165</v>
      </c>
      <c r="I7" s="133"/>
      <c r="J7" s="133"/>
      <c r="K7" s="133"/>
      <c r="L7" s="134"/>
    </row>
    <row r="8" spans="1:12" ht="12.75">
      <c r="A8" s="116"/>
      <c r="B8" s="116"/>
      <c r="C8" s="117"/>
      <c r="D8" s="117"/>
      <c r="E8" s="127"/>
      <c r="F8" s="128"/>
      <c r="G8" s="130"/>
      <c r="H8" s="129" t="s">
        <v>166</v>
      </c>
      <c r="I8" s="117" t="s">
        <v>75</v>
      </c>
      <c r="J8" s="117" t="s">
        <v>76</v>
      </c>
      <c r="K8" s="117" t="s">
        <v>77</v>
      </c>
      <c r="L8" s="124" t="s">
        <v>114</v>
      </c>
    </row>
    <row r="9" spans="1:12" ht="47.25">
      <c r="A9" s="116"/>
      <c r="B9" s="116"/>
      <c r="C9" s="117"/>
      <c r="D9" s="117"/>
      <c r="E9" s="24" t="s">
        <v>162</v>
      </c>
      <c r="F9" s="24" t="s">
        <v>163</v>
      </c>
      <c r="G9" s="131"/>
      <c r="H9" s="131"/>
      <c r="I9" s="117"/>
      <c r="J9" s="117"/>
      <c r="K9" s="117"/>
      <c r="L9" s="124"/>
    </row>
    <row r="10" spans="1:12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15.75">
      <c r="A11" s="99" t="s">
        <v>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16.5">
      <c r="A12" s="121" t="s">
        <v>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16.5">
      <c r="A13" s="118" t="s">
        <v>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</row>
    <row r="14" spans="1:12" ht="16.5">
      <c r="A14" s="118" t="s">
        <v>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0"/>
    </row>
    <row r="15" spans="1:12" ht="12.75" hidden="1">
      <c r="A15" s="94">
        <v>1</v>
      </c>
      <c r="B15" s="103" t="s">
        <v>192</v>
      </c>
      <c r="C15" s="79" t="s">
        <v>202</v>
      </c>
      <c r="D15" s="79" t="s">
        <v>148</v>
      </c>
      <c r="E15" s="79">
        <v>2008</v>
      </c>
      <c r="F15" s="79">
        <v>2010</v>
      </c>
      <c r="G15" s="58" t="s">
        <v>167</v>
      </c>
      <c r="H15" s="36">
        <f>H18+H21</f>
        <v>0</v>
      </c>
      <c r="I15" s="36">
        <f>I18+I21</f>
        <v>0</v>
      </c>
      <c r="J15" s="36">
        <f>J18+J21</f>
        <v>0</v>
      </c>
      <c r="K15" s="36">
        <f>K18+K21</f>
        <v>0</v>
      </c>
      <c r="L15" s="36">
        <f>L18</f>
        <v>0</v>
      </c>
    </row>
    <row r="16" spans="1:12" ht="12.75" hidden="1">
      <c r="A16" s="95"/>
      <c r="B16" s="97"/>
      <c r="C16" s="80"/>
      <c r="D16" s="80"/>
      <c r="E16" s="80"/>
      <c r="F16" s="80"/>
      <c r="G16" s="58" t="s">
        <v>168</v>
      </c>
      <c r="H16" s="36">
        <f>I16+J16+K16+L16</f>
        <v>750</v>
      </c>
      <c r="I16" s="36">
        <f>I19+I22</f>
        <v>600</v>
      </c>
      <c r="J16" s="36">
        <f>J19+J22</f>
        <v>150</v>
      </c>
      <c r="K16" s="36">
        <f>K19+K22</f>
        <v>0</v>
      </c>
      <c r="L16" s="36">
        <f>L19+L22</f>
        <v>0</v>
      </c>
    </row>
    <row r="17" spans="1:12" ht="63" customHeight="1">
      <c r="A17" s="96"/>
      <c r="B17" s="98"/>
      <c r="C17" s="81"/>
      <c r="D17" s="81"/>
      <c r="E17" s="81"/>
      <c r="F17" s="81"/>
      <c r="G17" s="58" t="s">
        <v>167</v>
      </c>
      <c r="H17" s="36">
        <f>H15+H16</f>
        <v>750</v>
      </c>
      <c r="I17" s="36">
        <f>I15+I16</f>
        <v>600</v>
      </c>
      <c r="J17" s="36">
        <f>J15+J16</f>
        <v>150</v>
      </c>
      <c r="K17" s="36">
        <f>K15+K16</f>
        <v>0</v>
      </c>
      <c r="L17" s="36">
        <f>L15+L16</f>
        <v>0</v>
      </c>
    </row>
    <row r="18" spans="1:12" ht="16.5" customHeight="1" hidden="1">
      <c r="A18" s="70" t="s">
        <v>233</v>
      </c>
      <c r="B18" s="71"/>
      <c r="C18" s="71"/>
      <c r="D18" s="71"/>
      <c r="E18" s="71"/>
      <c r="F18" s="72"/>
      <c r="G18" s="58" t="s">
        <v>167</v>
      </c>
      <c r="H18" s="36">
        <f>I18+J18+K18+L18</f>
        <v>0</v>
      </c>
      <c r="I18" s="36">
        <v>0</v>
      </c>
      <c r="J18" s="36"/>
      <c r="K18" s="36">
        <v>0</v>
      </c>
      <c r="L18" s="36"/>
    </row>
    <row r="19" spans="1:12" ht="12.75" hidden="1">
      <c r="A19" s="73"/>
      <c r="B19" s="74"/>
      <c r="C19" s="74"/>
      <c r="D19" s="74"/>
      <c r="E19" s="74"/>
      <c r="F19" s="75"/>
      <c r="G19" s="58" t="s">
        <v>168</v>
      </c>
      <c r="H19" s="36">
        <f>I19+J19+K19+L19</f>
        <v>200</v>
      </c>
      <c r="I19" s="36">
        <f>300-300+50</f>
        <v>50</v>
      </c>
      <c r="J19" s="36">
        <v>150</v>
      </c>
      <c r="K19" s="36"/>
      <c r="L19" s="36"/>
    </row>
    <row r="20" spans="1:12" ht="12.75">
      <c r="A20" s="76"/>
      <c r="B20" s="77"/>
      <c r="C20" s="77"/>
      <c r="D20" s="77"/>
      <c r="E20" s="77"/>
      <c r="F20" s="78"/>
      <c r="G20" s="58" t="s">
        <v>167</v>
      </c>
      <c r="H20" s="36">
        <f>H18+H19</f>
        <v>200</v>
      </c>
      <c r="I20" s="36">
        <f>I18+I19</f>
        <v>50</v>
      </c>
      <c r="J20" s="36">
        <f>J18+J19</f>
        <v>150</v>
      </c>
      <c r="K20" s="36">
        <f>K18+K19</f>
        <v>0</v>
      </c>
      <c r="L20" s="36">
        <f>L18+L19</f>
        <v>0</v>
      </c>
    </row>
    <row r="21" spans="1:12" ht="12.75" hidden="1">
      <c r="A21" s="70" t="s">
        <v>234</v>
      </c>
      <c r="B21" s="71"/>
      <c r="C21" s="71"/>
      <c r="D21" s="71"/>
      <c r="E21" s="71"/>
      <c r="F21" s="72"/>
      <c r="G21" s="58"/>
      <c r="H21" s="36">
        <f>I21+J21+K21+L21</f>
        <v>0</v>
      </c>
      <c r="I21" s="36">
        <v>0</v>
      </c>
      <c r="J21" s="36"/>
      <c r="K21" s="36"/>
      <c r="L21" s="36"/>
    </row>
    <row r="22" spans="1:12" ht="12.75" hidden="1">
      <c r="A22" s="73"/>
      <c r="B22" s="74"/>
      <c r="C22" s="74"/>
      <c r="D22" s="74"/>
      <c r="E22" s="74"/>
      <c r="F22" s="75"/>
      <c r="G22" s="58"/>
      <c r="H22" s="36">
        <f>I22+J22+K22+L22</f>
        <v>550</v>
      </c>
      <c r="I22" s="36">
        <f>300+250</f>
        <v>550</v>
      </c>
      <c r="J22" s="36"/>
      <c r="K22" s="36"/>
      <c r="L22" s="36"/>
    </row>
    <row r="23" spans="1:12" ht="12.75">
      <c r="A23" s="76"/>
      <c r="B23" s="77"/>
      <c r="C23" s="77"/>
      <c r="D23" s="77"/>
      <c r="E23" s="77"/>
      <c r="F23" s="78"/>
      <c r="G23" s="58" t="s">
        <v>167</v>
      </c>
      <c r="H23" s="36">
        <f>H21+H22</f>
        <v>550</v>
      </c>
      <c r="I23" s="36">
        <f>I21+I22</f>
        <v>550</v>
      </c>
      <c r="J23" s="36">
        <f>J21+J22</f>
        <v>0</v>
      </c>
      <c r="K23" s="36">
        <f>K21+K22</f>
        <v>0</v>
      </c>
      <c r="L23" s="36">
        <f>L21+L22</f>
        <v>0</v>
      </c>
    </row>
    <row r="24" spans="1:12" ht="16.5">
      <c r="A24" s="91" t="s">
        <v>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spans="1:12" ht="12.75" hidden="1">
      <c r="A25" s="94">
        <v>2</v>
      </c>
      <c r="B25" s="103" t="s">
        <v>192</v>
      </c>
      <c r="C25" s="79" t="s">
        <v>203</v>
      </c>
      <c r="D25" s="79" t="s">
        <v>148</v>
      </c>
      <c r="E25" s="79">
        <v>2008</v>
      </c>
      <c r="F25" s="79">
        <v>2010</v>
      </c>
      <c r="G25" s="58" t="s">
        <v>167</v>
      </c>
      <c r="H25" s="36">
        <f>H28+H31</f>
        <v>0</v>
      </c>
      <c r="I25" s="36">
        <f>I28+I31</f>
        <v>0</v>
      </c>
      <c r="J25" s="36">
        <f>J28+J31</f>
        <v>0</v>
      </c>
      <c r="K25" s="36">
        <f>K28+K31</f>
        <v>0</v>
      </c>
      <c r="L25" s="36">
        <f>L28+L31</f>
        <v>0</v>
      </c>
    </row>
    <row r="26" spans="1:12" ht="12.75" hidden="1">
      <c r="A26" s="95"/>
      <c r="B26" s="97"/>
      <c r="C26" s="80"/>
      <c r="D26" s="80"/>
      <c r="E26" s="80"/>
      <c r="F26" s="80"/>
      <c r="G26" s="58" t="s">
        <v>168</v>
      </c>
      <c r="H26" s="36">
        <f>I26+J26+K26+L26</f>
        <v>250</v>
      </c>
      <c r="I26" s="36">
        <f>I29+I32</f>
        <v>250</v>
      </c>
      <c r="J26" s="36"/>
      <c r="K26" s="36"/>
      <c r="L26" s="36"/>
    </row>
    <row r="27" spans="1:12" ht="45.75" customHeight="1">
      <c r="A27" s="96"/>
      <c r="B27" s="98"/>
      <c r="C27" s="81"/>
      <c r="D27" s="81"/>
      <c r="E27" s="81"/>
      <c r="F27" s="81"/>
      <c r="G27" s="58" t="s">
        <v>167</v>
      </c>
      <c r="H27" s="36">
        <f>H25+H26</f>
        <v>250</v>
      </c>
      <c r="I27" s="36">
        <f>I25+I26</f>
        <v>250</v>
      </c>
      <c r="J27" s="36">
        <f>J25+J26</f>
        <v>0</v>
      </c>
      <c r="K27" s="36">
        <f>K25+K26</f>
        <v>0</v>
      </c>
      <c r="L27" s="36">
        <f>L25+L26</f>
        <v>0</v>
      </c>
    </row>
    <row r="28" spans="1:12" ht="12.75" hidden="1">
      <c r="A28" s="70" t="s">
        <v>233</v>
      </c>
      <c r="B28" s="71"/>
      <c r="C28" s="71"/>
      <c r="D28" s="71"/>
      <c r="E28" s="71"/>
      <c r="F28" s="72"/>
      <c r="G28" s="58" t="s">
        <v>167</v>
      </c>
      <c r="H28" s="36">
        <f>I28+J28+K28+L28</f>
        <v>0</v>
      </c>
      <c r="I28" s="36">
        <v>0</v>
      </c>
      <c r="J28" s="36"/>
      <c r="K28" s="36"/>
      <c r="L28" s="36"/>
    </row>
    <row r="29" spans="1:12" ht="12.75" hidden="1">
      <c r="A29" s="73"/>
      <c r="B29" s="74"/>
      <c r="C29" s="74"/>
      <c r="D29" s="74"/>
      <c r="E29" s="74"/>
      <c r="F29" s="75"/>
      <c r="G29" s="58" t="s">
        <v>168</v>
      </c>
      <c r="H29" s="36">
        <f>I29+J29+K29+L29</f>
        <v>50</v>
      </c>
      <c r="I29" s="36">
        <v>50</v>
      </c>
      <c r="J29" s="36"/>
      <c r="K29" s="36"/>
      <c r="L29" s="36"/>
    </row>
    <row r="30" spans="1:12" ht="12.75">
      <c r="A30" s="76"/>
      <c r="B30" s="77"/>
      <c r="C30" s="77"/>
      <c r="D30" s="77"/>
      <c r="E30" s="77"/>
      <c r="F30" s="78"/>
      <c r="G30" s="58" t="s">
        <v>167</v>
      </c>
      <c r="H30" s="36">
        <f>H28+H29</f>
        <v>50</v>
      </c>
      <c r="I30" s="36">
        <f>I28+I29</f>
        <v>50</v>
      </c>
      <c r="J30" s="36">
        <f>J28+J29</f>
        <v>0</v>
      </c>
      <c r="K30" s="36">
        <f>K28+K29</f>
        <v>0</v>
      </c>
      <c r="L30" s="36">
        <f>L28+L29</f>
        <v>0</v>
      </c>
    </row>
    <row r="31" spans="1:12" ht="12.75" hidden="1">
      <c r="A31" s="70" t="s">
        <v>234</v>
      </c>
      <c r="B31" s="71"/>
      <c r="C31" s="71"/>
      <c r="D31" s="71"/>
      <c r="E31" s="71"/>
      <c r="F31" s="72"/>
      <c r="G31" s="58" t="s">
        <v>167</v>
      </c>
      <c r="H31" s="36">
        <f>I31+J31+K31+L31</f>
        <v>0</v>
      </c>
      <c r="I31" s="36">
        <v>0</v>
      </c>
      <c r="J31" s="36"/>
      <c r="K31" s="36"/>
      <c r="L31" s="36"/>
    </row>
    <row r="32" spans="1:12" ht="12.75" hidden="1">
      <c r="A32" s="73"/>
      <c r="B32" s="74"/>
      <c r="C32" s="74"/>
      <c r="D32" s="74"/>
      <c r="E32" s="74"/>
      <c r="F32" s="75"/>
      <c r="G32" s="58" t="s">
        <v>168</v>
      </c>
      <c r="H32" s="36">
        <f>I32+J32+K32+L32</f>
        <v>200</v>
      </c>
      <c r="I32" s="36">
        <v>200</v>
      </c>
      <c r="J32" s="36"/>
      <c r="K32" s="36"/>
      <c r="L32" s="36"/>
    </row>
    <row r="33" spans="1:12" ht="12.75">
      <c r="A33" s="76"/>
      <c r="B33" s="77"/>
      <c r="C33" s="77"/>
      <c r="D33" s="77"/>
      <c r="E33" s="77"/>
      <c r="F33" s="78"/>
      <c r="G33" s="58" t="s">
        <v>167</v>
      </c>
      <c r="H33" s="36">
        <f>H31+H32</f>
        <v>200</v>
      </c>
      <c r="I33" s="36">
        <f>I31+I32</f>
        <v>200</v>
      </c>
      <c r="J33" s="36">
        <f>J31+J32</f>
        <v>0</v>
      </c>
      <c r="K33" s="36">
        <f>K31+K32</f>
        <v>0</v>
      </c>
      <c r="L33" s="36">
        <f>L31+L32</f>
        <v>0</v>
      </c>
    </row>
    <row r="34" spans="1:12" ht="16.5">
      <c r="A34" s="91" t="s">
        <v>171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2" ht="16.5">
      <c r="A35" s="91" t="s">
        <v>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2" ht="12.75" hidden="1">
      <c r="A36" s="94">
        <v>3</v>
      </c>
      <c r="B36" s="103" t="s">
        <v>192</v>
      </c>
      <c r="C36" s="79" t="s">
        <v>204</v>
      </c>
      <c r="D36" s="79" t="s">
        <v>148</v>
      </c>
      <c r="E36" s="79">
        <v>2008</v>
      </c>
      <c r="F36" s="79">
        <v>2010</v>
      </c>
      <c r="G36" s="58" t="s">
        <v>167</v>
      </c>
      <c r="H36" s="36">
        <f>H39+H42</f>
        <v>200</v>
      </c>
      <c r="I36" s="36">
        <f>I39+I42</f>
        <v>200</v>
      </c>
      <c r="J36" s="36">
        <f>J39+J42</f>
        <v>0</v>
      </c>
      <c r="K36" s="36">
        <f>K39+K42</f>
        <v>0</v>
      </c>
      <c r="L36" s="36">
        <f>L39+L42</f>
        <v>0</v>
      </c>
    </row>
    <row r="37" spans="1:12" ht="12.75" hidden="1">
      <c r="A37" s="95"/>
      <c r="B37" s="97"/>
      <c r="C37" s="80"/>
      <c r="D37" s="80"/>
      <c r="E37" s="80"/>
      <c r="F37" s="80"/>
      <c r="G37" s="58" t="s">
        <v>168</v>
      </c>
      <c r="H37" s="36">
        <f>I37+J37+K37+L37</f>
        <v>50</v>
      </c>
      <c r="I37" s="36">
        <f>I40+I43</f>
        <v>50</v>
      </c>
      <c r="J37" s="36">
        <f>J40+J43</f>
        <v>0</v>
      </c>
      <c r="K37" s="36">
        <f>K40+K43</f>
        <v>0</v>
      </c>
      <c r="L37" s="36">
        <f>L40+L43</f>
        <v>0</v>
      </c>
    </row>
    <row r="38" spans="1:12" ht="31.5" customHeight="1">
      <c r="A38" s="96"/>
      <c r="B38" s="98"/>
      <c r="C38" s="81"/>
      <c r="D38" s="81"/>
      <c r="E38" s="81"/>
      <c r="F38" s="81"/>
      <c r="G38" s="58" t="s">
        <v>167</v>
      </c>
      <c r="H38" s="36">
        <f>H36+H37</f>
        <v>250</v>
      </c>
      <c r="I38" s="36">
        <f>I36+I37</f>
        <v>250</v>
      </c>
      <c r="J38" s="36">
        <f>J36+J37</f>
        <v>0</v>
      </c>
      <c r="K38" s="36">
        <f>K36+K37</f>
        <v>0</v>
      </c>
      <c r="L38" s="36">
        <f>L36+L37</f>
        <v>0</v>
      </c>
    </row>
    <row r="39" spans="1:12" ht="12.75" hidden="1">
      <c r="A39" s="70" t="s">
        <v>233</v>
      </c>
      <c r="B39" s="71"/>
      <c r="C39" s="71"/>
      <c r="D39" s="71"/>
      <c r="E39" s="71"/>
      <c r="F39" s="72"/>
      <c r="G39" s="58" t="s">
        <v>167</v>
      </c>
      <c r="H39" s="36">
        <f>I39+J39+K39+L39</f>
        <v>0</v>
      </c>
      <c r="I39" s="36">
        <v>0</v>
      </c>
      <c r="J39" s="36"/>
      <c r="K39" s="36"/>
      <c r="L39" s="36"/>
    </row>
    <row r="40" spans="1:12" ht="12.75" hidden="1">
      <c r="A40" s="73"/>
      <c r="B40" s="74"/>
      <c r="C40" s="74"/>
      <c r="D40" s="74"/>
      <c r="E40" s="74"/>
      <c r="F40" s="75"/>
      <c r="G40" s="58" t="s">
        <v>168</v>
      </c>
      <c r="H40" s="36">
        <f>I40+J40+K40+L40</f>
        <v>50</v>
      </c>
      <c r="I40" s="36">
        <v>50</v>
      </c>
      <c r="J40" s="36"/>
      <c r="K40" s="36"/>
      <c r="L40" s="36"/>
    </row>
    <row r="41" spans="1:12" ht="12.75">
      <c r="A41" s="76"/>
      <c r="B41" s="77"/>
      <c r="C41" s="77"/>
      <c r="D41" s="77"/>
      <c r="E41" s="77"/>
      <c r="F41" s="78"/>
      <c r="G41" s="58" t="s">
        <v>167</v>
      </c>
      <c r="H41" s="36">
        <f>H39+H40</f>
        <v>50</v>
      </c>
      <c r="I41" s="36">
        <f>I39+I40</f>
        <v>50</v>
      </c>
      <c r="J41" s="36">
        <f>J39+J40</f>
        <v>0</v>
      </c>
      <c r="K41" s="36">
        <f>K39+K40</f>
        <v>0</v>
      </c>
      <c r="L41" s="36">
        <f>L39+L40</f>
        <v>0</v>
      </c>
    </row>
    <row r="42" spans="1:12" ht="12.75" hidden="1">
      <c r="A42" s="70" t="s">
        <v>234</v>
      </c>
      <c r="B42" s="71"/>
      <c r="C42" s="71"/>
      <c r="D42" s="71"/>
      <c r="E42" s="71"/>
      <c r="F42" s="72"/>
      <c r="G42" s="58" t="s">
        <v>167</v>
      </c>
      <c r="H42" s="36">
        <f>I42+J42+K42+L42</f>
        <v>200</v>
      </c>
      <c r="I42" s="36">
        <v>200</v>
      </c>
      <c r="J42" s="36"/>
      <c r="K42" s="36"/>
      <c r="L42" s="36"/>
    </row>
    <row r="43" spans="1:12" ht="12.75" hidden="1">
      <c r="A43" s="73"/>
      <c r="B43" s="74"/>
      <c r="C43" s="74"/>
      <c r="D43" s="74"/>
      <c r="E43" s="74"/>
      <c r="F43" s="75"/>
      <c r="G43" s="58" t="s">
        <v>168</v>
      </c>
      <c r="H43" s="36">
        <f>I43+J43+K43+L43</f>
        <v>0</v>
      </c>
      <c r="I43" s="36"/>
      <c r="J43" s="36"/>
      <c r="K43" s="36"/>
      <c r="L43" s="36"/>
    </row>
    <row r="44" spans="1:12" ht="12.75">
      <c r="A44" s="76"/>
      <c r="B44" s="77"/>
      <c r="C44" s="77"/>
      <c r="D44" s="77"/>
      <c r="E44" s="77"/>
      <c r="F44" s="78"/>
      <c r="G44" s="58" t="s">
        <v>167</v>
      </c>
      <c r="H44" s="36">
        <f>H42+H43</f>
        <v>200</v>
      </c>
      <c r="I44" s="36">
        <f>I42+I43</f>
        <v>200</v>
      </c>
      <c r="J44" s="36">
        <f>J42+J43</f>
        <v>0</v>
      </c>
      <c r="K44" s="36">
        <f>K42+K43</f>
        <v>0</v>
      </c>
      <c r="L44" s="36">
        <f>L42+L43</f>
        <v>0</v>
      </c>
    </row>
    <row r="45" spans="1:12" ht="12.75" customHeight="1" hidden="1">
      <c r="A45" s="82" t="s">
        <v>7</v>
      </c>
      <c r="B45" s="83"/>
      <c r="C45" s="84"/>
      <c r="D45" s="79" t="s">
        <v>148</v>
      </c>
      <c r="E45" s="79">
        <v>2008</v>
      </c>
      <c r="F45" s="79">
        <v>2010</v>
      </c>
      <c r="G45" s="58" t="s">
        <v>167</v>
      </c>
      <c r="H45" s="36">
        <f>H48+H51</f>
        <v>200</v>
      </c>
      <c r="I45" s="36">
        <f>I48+I51</f>
        <v>200</v>
      </c>
      <c r="J45" s="36">
        <f>J48+J51</f>
        <v>0</v>
      </c>
      <c r="K45" s="36">
        <f>K48+K51</f>
        <v>0</v>
      </c>
      <c r="L45" s="36">
        <f>L48+L51</f>
        <v>0</v>
      </c>
    </row>
    <row r="46" spans="1:12" ht="12.75" customHeight="1" hidden="1">
      <c r="A46" s="85"/>
      <c r="B46" s="86"/>
      <c r="C46" s="87"/>
      <c r="D46" s="80"/>
      <c r="E46" s="80"/>
      <c r="F46" s="80"/>
      <c r="G46" s="58" t="s">
        <v>168</v>
      </c>
      <c r="H46" s="36">
        <f>I46+J46+K46+L46</f>
        <v>1050</v>
      </c>
      <c r="I46" s="36">
        <f>I49+I52</f>
        <v>900</v>
      </c>
      <c r="J46" s="36">
        <f>J49+J52</f>
        <v>150</v>
      </c>
      <c r="K46" s="36">
        <f>K49+K52</f>
        <v>0</v>
      </c>
      <c r="L46" s="36">
        <f>L49+L52</f>
        <v>0</v>
      </c>
    </row>
    <row r="47" spans="1:12" ht="12.75" customHeight="1">
      <c r="A47" s="88"/>
      <c r="B47" s="89"/>
      <c r="C47" s="90"/>
      <c r="D47" s="81"/>
      <c r="E47" s="81"/>
      <c r="F47" s="81"/>
      <c r="G47" s="58" t="s">
        <v>167</v>
      </c>
      <c r="H47" s="36">
        <f>H45+H46</f>
        <v>1250</v>
      </c>
      <c r="I47" s="36">
        <f>I45+I46</f>
        <v>1100</v>
      </c>
      <c r="J47" s="36">
        <f>J45+J46</f>
        <v>150</v>
      </c>
      <c r="K47" s="36">
        <f>K45+K46</f>
        <v>0</v>
      </c>
      <c r="L47" s="36">
        <f>L45+L46</f>
        <v>0</v>
      </c>
    </row>
    <row r="48" spans="1:12" ht="12.75" hidden="1">
      <c r="A48" s="70" t="s">
        <v>233</v>
      </c>
      <c r="B48" s="71"/>
      <c r="C48" s="71"/>
      <c r="D48" s="71"/>
      <c r="E48" s="71"/>
      <c r="F48" s="72"/>
      <c r="G48" s="58" t="s">
        <v>167</v>
      </c>
      <c r="H48" s="36">
        <f>I48+J48+K48+L48</f>
        <v>0</v>
      </c>
      <c r="I48" s="36">
        <f aca="true" t="shared" si="0" ref="I48:L49">I39+I18+I28</f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</row>
    <row r="49" spans="1:12" ht="12.75" hidden="1">
      <c r="A49" s="73"/>
      <c r="B49" s="74"/>
      <c r="C49" s="74"/>
      <c r="D49" s="74"/>
      <c r="E49" s="74"/>
      <c r="F49" s="75"/>
      <c r="G49" s="58" t="s">
        <v>168</v>
      </c>
      <c r="H49" s="36">
        <f>I49+J49+K49+L49</f>
        <v>300</v>
      </c>
      <c r="I49" s="36">
        <f t="shared" si="0"/>
        <v>150</v>
      </c>
      <c r="J49" s="36">
        <f t="shared" si="0"/>
        <v>150</v>
      </c>
      <c r="K49" s="36">
        <f t="shared" si="0"/>
        <v>0</v>
      </c>
      <c r="L49" s="36">
        <f t="shared" si="0"/>
        <v>0</v>
      </c>
    </row>
    <row r="50" spans="1:12" ht="12.75">
      <c r="A50" s="76"/>
      <c r="B50" s="77"/>
      <c r="C50" s="77"/>
      <c r="D50" s="77"/>
      <c r="E50" s="77"/>
      <c r="F50" s="78"/>
      <c r="G50" s="58" t="s">
        <v>167</v>
      </c>
      <c r="H50" s="36">
        <f>H48+H49</f>
        <v>300</v>
      </c>
      <c r="I50" s="36">
        <f>I48+I49</f>
        <v>150</v>
      </c>
      <c r="J50" s="36">
        <f>J48+J49</f>
        <v>150</v>
      </c>
      <c r="K50" s="36">
        <f>K48+K49</f>
        <v>0</v>
      </c>
      <c r="L50" s="36">
        <f>L48+L49</f>
        <v>0</v>
      </c>
    </row>
    <row r="51" spans="1:12" ht="15.75" customHeight="1" hidden="1">
      <c r="A51" s="70" t="s">
        <v>234</v>
      </c>
      <c r="B51" s="71"/>
      <c r="C51" s="71"/>
      <c r="D51" s="71"/>
      <c r="E51" s="71"/>
      <c r="F51" s="72"/>
      <c r="G51" s="58" t="s">
        <v>167</v>
      </c>
      <c r="H51" s="36">
        <f>I51+J51+K51+L51</f>
        <v>200</v>
      </c>
      <c r="I51" s="36">
        <f aca="true" t="shared" si="1" ref="I51:L52">I42+I21+I31</f>
        <v>200</v>
      </c>
      <c r="J51" s="36">
        <f t="shared" si="1"/>
        <v>0</v>
      </c>
      <c r="K51" s="36">
        <f t="shared" si="1"/>
        <v>0</v>
      </c>
      <c r="L51" s="36">
        <f t="shared" si="1"/>
        <v>0</v>
      </c>
    </row>
    <row r="52" spans="1:12" ht="12.75" hidden="1">
      <c r="A52" s="73"/>
      <c r="B52" s="74"/>
      <c r="C52" s="74"/>
      <c r="D52" s="74"/>
      <c r="E52" s="74"/>
      <c r="F52" s="75"/>
      <c r="G52" s="58" t="s">
        <v>168</v>
      </c>
      <c r="H52" s="36">
        <f>I52+J52+K52+L52</f>
        <v>750</v>
      </c>
      <c r="I52" s="36">
        <f t="shared" si="1"/>
        <v>750</v>
      </c>
      <c r="J52" s="36">
        <f t="shared" si="1"/>
        <v>0</v>
      </c>
      <c r="K52" s="36">
        <f t="shared" si="1"/>
        <v>0</v>
      </c>
      <c r="L52" s="36">
        <f t="shared" si="1"/>
        <v>0</v>
      </c>
    </row>
    <row r="53" spans="1:12" ht="12.75">
      <c r="A53" s="76"/>
      <c r="B53" s="77"/>
      <c r="C53" s="77"/>
      <c r="D53" s="77"/>
      <c r="E53" s="77"/>
      <c r="F53" s="78"/>
      <c r="G53" s="58" t="s">
        <v>167</v>
      </c>
      <c r="H53" s="36">
        <f>H51+H52</f>
        <v>950</v>
      </c>
      <c r="I53" s="36">
        <f>I51+I52</f>
        <v>950</v>
      </c>
      <c r="J53" s="36">
        <f>J51+J52</f>
        <v>0</v>
      </c>
      <c r="K53" s="36">
        <f>K51+K52</f>
        <v>0</v>
      </c>
      <c r="L53" s="36">
        <f>L51+L52</f>
        <v>0</v>
      </c>
    </row>
    <row r="54" spans="1:12" ht="16.5">
      <c r="A54" s="91" t="s">
        <v>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3"/>
    </row>
    <row r="55" spans="1:12" ht="16.5" customHeight="1">
      <c r="A55" s="91" t="s">
        <v>26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</row>
    <row r="56" spans="1:12" ht="16.5">
      <c r="A56" s="91" t="s">
        <v>10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</row>
    <row r="57" spans="1:12" ht="12.75" customHeight="1" hidden="1">
      <c r="A57" s="94">
        <v>4</v>
      </c>
      <c r="B57" s="103" t="s">
        <v>192</v>
      </c>
      <c r="C57" s="79" t="s">
        <v>205</v>
      </c>
      <c r="D57" s="79" t="s">
        <v>148</v>
      </c>
      <c r="E57" s="79">
        <v>2008</v>
      </c>
      <c r="F57" s="79">
        <v>2009</v>
      </c>
      <c r="G57" s="58" t="s">
        <v>167</v>
      </c>
      <c r="H57" s="36">
        <f>H60</f>
        <v>0</v>
      </c>
      <c r="I57" s="36">
        <f>I60</f>
        <v>0</v>
      </c>
      <c r="J57" s="36">
        <f>J60</f>
        <v>0</v>
      </c>
      <c r="K57" s="36">
        <f>K60</f>
        <v>0</v>
      </c>
      <c r="L57" s="36">
        <f>L60</f>
        <v>0</v>
      </c>
    </row>
    <row r="58" spans="1:12" ht="12.75" customHeight="1" hidden="1">
      <c r="A58" s="95"/>
      <c r="B58" s="97"/>
      <c r="C58" s="80"/>
      <c r="D58" s="80"/>
      <c r="E58" s="80"/>
      <c r="F58" s="80"/>
      <c r="G58" s="58" t="s">
        <v>168</v>
      </c>
      <c r="H58" s="36">
        <f>I58+J58+K58+L58</f>
        <v>900</v>
      </c>
      <c r="I58" s="36">
        <f>I61</f>
        <v>300</v>
      </c>
      <c r="J58" s="36">
        <f>J61</f>
        <v>600</v>
      </c>
      <c r="K58" s="36">
        <f>K61</f>
        <v>0</v>
      </c>
      <c r="L58" s="36">
        <f>L61</f>
        <v>0</v>
      </c>
    </row>
    <row r="59" spans="1:12" ht="108" customHeight="1">
      <c r="A59" s="96"/>
      <c r="B59" s="98"/>
      <c r="C59" s="81"/>
      <c r="D59" s="81"/>
      <c r="E59" s="81"/>
      <c r="F59" s="81"/>
      <c r="G59" s="58" t="s">
        <v>167</v>
      </c>
      <c r="H59" s="36">
        <f>H57+H58</f>
        <v>900</v>
      </c>
      <c r="I59" s="36">
        <f>I57+I58</f>
        <v>300</v>
      </c>
      <c r="J59" s="36">
        <f>J57+J58</f>
        <v>600</v>
      </c>
      <c r="K59" s="36">
        <f>K57+K58</f>
        <v>0</v>
      </c>
      <c r="L59" s="36">
        <f>L57+L58</f>
        <v>0</v>
      </c>
    </row>
    <row r="60" spans="1:12" ht="12.75" customHeight="1" hidden="1">
      <c r="A60" s="70" t="s">
        <v>233</v>
      </c>
      <c r="B60" s="71"/>
      <c r="C60" s="71"/>
      <c r="D60" s="71"/>
      <c r="E60" s="71"/>
      <c r="F60" s="72"/>
      <c r="G60" s="58" t="s">
        <v>167</v>
      </c>
      <c r="H60" s="36">
        <f>I60+J60+K60+L60</f>
        <v>0</v>
      </c>
      <c r="I60" s="36">
        <v>0</v>
      </c>
      <c r="J60" s="36"/>
      <c r="K60" s="36"/>
      <c r="L60" s="36"/>
    </row>
    <row r="61" spans="1:12" ht="12.75" customHeight="1" hidden="1">
      <c r="A61" s="73"/>
      <c r="B61" s="74"/>
      <c r="C61" s="74"/>
      <c r="D61" s="74"/>
      <c r="E61" s="74"/>
      <c r="F61" s="75"/>
      <c r="G61" s="58" t="s">
        <v>168</v>
      </c>
      <c r="H61" s="36">
        <f>I61+J61+K61+L61</f>
        <v>900</v>
      </c>
      <c r="I61" s="36">
        <f>800-510+10</f>
        <v>300</v>
      </c>
      <c r="J61" s="36">
        <v>600</v>
      </c>
      <c r="K61" s="36"/>
      <c r="L61" s="36"/>
    </row>
    <row r="62" spans="1:12" ht="12.75">
      <c r="A62" s="76"/>
      <c r="B62" s="77"/>
      <c r="C62" s="77"/>
      <c r="D62" s="77"/>
      <c r="E62" s="77"/>
      <c r="F62" s="78"/>
      <c r="G62" s="58" t="s">
        <v>167</v>
      </c>
      <c r="H62" s="36">
        <f>H60+H61</f>
        <v>900</v>
      </c>
      <c r="I62" s="36">
        <f>I60+I61</f>
        <v>300</v>
      </c>
      <c r="J62" s="36">
        <f>J60+J61</f>
        <v>600</v>
      </c>
      <c r="K62" s="36">
        <f>K60+K61</f>
        <v>0</v>
      </c>
      <c r="L62" s="36">
        <f>L60+L61</f>
        <v>0</v>
      </c>
    </row>
    <row r="63" spans="1:12" ht="12.75" customHeight="1" hidden="1">
      <c r="A63" s="94">
        <v>5</v>
      </c>
      <c r="B63" s="103" t="s">
        <v>192</v>
      </c>
      <c r="C63" s="79" t="s">
        <v>194</v>
      </c>
      <c r="D63" s="79" t="s">
        <v>148</v>
      </c>
      <c r="E63" s="79">
        <v>2008</v>
      </c>
      <c r="F63" s="79">
        <v>2009</v>
      </c>
      <c r="G63" s="58" t="s">
        <v>167</v>
      </c>
      <c r="H63" s="36">
        <f>H66</f>
        <v>0</v>
      </c>
      <c r="I63" s="36">
        <f>I66</f>
        <v>0</v>
      </c>
      <c r="J63" s="36">
        <f>J66</f>
        <v>0</v>
      </c>
      <c r="K63" s="36">
        <f>K66</f>
        <v>0</v>
      </c>
      <c r="L63" s="36">
        <f>L66</f>
        <v>0</v>
      </c>
    </row>
    <row r="64" spans="1:12" ht="12.75" customHeight="1" hidden="1">
      <c r="A64" s="95"/>
      <c r="B64" s="97"/>
      <c r="C64" s="80"/>
      <c r="D64" s="80"/>
      <c r="E64" s="80"/>
      <c r="F64" s="80"/>
      <c r="G64" s="58" t="s">
        <v>168</v>
      </c>
      <c r="H64" s="36">
        <f>I64+J64+K64+L64</f>
        <v>1200</v>
      </c>
      <c r="I64" s="36">
        <f>I67</f>
        <v>800</v>
      </c>
      <c r="J64" s="36">
        <f>J67</f>
        <v>400</v>
      </c>
      <c r="K64" s="36">
        <f>K67</f>
        <v>0</v>
      </c>
      <c r="L64" s="36">
        <f>L67</f>
        <v>0</v>
      </c>
    </row>
    <row r="65" spans="1:12" ht="89.25" customHeight="1">
      <c r="A65" s="96"/>
      <c r="B65" s="98"/>
      <c r="C65" s="81"/>
      <c r="D65" s="81"/>
      <c r="E65" s="81"/>
      <c r="F65" s="81"/>
      <c r="G65" s="58" t="s">
        <v>167</v>
      </c>
      <c r="H65" s="36">
        <f>H63+H64</f>
        <v>1200</v>
      </c>
      <c r="I65" s="36">
        <f>I63+I64</f>
        <v>800</v>
      </c>
      <c r="J65" s="36">
        <f>J63+J64</f>
        <v>400</v>
      </c>
      <c r="K65" s="36">
        <f>K63+K64</f>
        <v>0</v>
      </c>
      <c r="L65" s="36">
        <f>L63+L64</f>
        <v>0</v>
      </c>
    </row>
    <row r="66" spans="1:12" ht="12.75" customHeight="1" hidden="1">
      <c r="A66" s="70" t="s">
        <v>233</v>
      </c>
      <c r="B66" s="71"/>
      <c r="C66" s="71"/>
      <c r="D66" s="71"/>
      <c r="E66" s="71"/>
      <c r="F66" s="72"/>
      <c r="G66" s="58" t="s">
        <v>167</v>
      </c>
      <c r="H66" s="36">
        <f>I66+J66+K66+L66</f>
        <v>0</v>
      </c>
      <c r="I66" s="36">
        <v>0</v>
      </c>
      <c r="J66" s="36"/>
      <c r="K66" s="36"/>
      <c r="L66" s="36"/>
    </row>
    <row r="67" spans="1:12" ht="12.75" customHeight="1" hidden="1">
      <c r="A67" s="73"/>
      <c r="B67" s="74"/>
      <c r="C67" s="74"/>
      <c r="D67" s="74"/>
      <c r="E67" s="74"/>
      <c r="F67" s="75"/>
      <c r="G67" s="58" t="s">
        <v>168</v>
      </c>
      <c r="H67" s="36">
        <f>I67+J67+K67+L67</f>
        <v>1200</v>
      </c>
      <c r="I67" s="36">
        <f>800-400+400</f>
        <v>800</v>
      </c>
      <c r="J67" s="36">
        <f>1400-1000</f>
        <v>400</v>
      </c>
      <c r="K67" s="36"/>
      <c r="L67" s="36"/>
    </row>
    <row r="68" spans="1:12" ht="12.75">
      <c r="A68" s="76"/>
      <c r="B68" s="77"/>
      <c r="C68" s="77"/>
      <c r="D68" s="77"/>
      <c r="E68" s="77"/>
      <c r="F68" s="78"/>
      <c r="G68" s="58" t="s">
        <v>167</v>
      </c>
      <c r="H68" s="36">
        <f>H66+H67</f>
        <v>1200</v>
      </c>
      <c r="I68" s="36">
        <f>I66+I67</f>
        <v>800</v>
      </c>
      <c r="J68" s="36">
        <f>J66+J67</f>
        <v>400</v>
      </c>
      <c r="K68" s="36">
        <f>K66+K67</f>
        <v>0</v>
      </c>
      <c r="L68" s="36">
        <f>L66+L67</f>
        <v>0</v>
      </c>
    </row>
    <row r="69" spans="1:12" ht="16.5">
      <c r="A69" s="91" t="s">
        <v>11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3"/>
    </row>
    <row r="70" spans="1:12" ht="12.75" customHeight="1" hidden="1">
      <c r="A70" s="94">
        <v>6</v>
      </c>
      <c r="B70" s="103" t="s">
        <v>192</v>
      </c>
      <c r="C70" s="79" t="s">
        <v>206</v>
      </c>
      <c r="D70" s="79" t="s">
        <v>148</v>
      </c>
      <c r="E70" s="79">
        <v>2008</v>
      </c>
      <c r="F70" s="79">
        <v>2009</v>
      </c>
      <c r="G70" s="58" t="s">
        <v>167</v>
      </c>
      <c r="H70" s="36">
        <f>H73</f>
        <v>3700</v>
      </c>
      <c r="I70" s="36">
        <f>I73</f>
        <v>3700</v>
      </c>
      <c r="J70" s="36">
        <f>J73</f>
        <v>0</v>
      </c>
      <c r="K70" s="36">
        <f>K73</f>
        <v>0</v>
      </c>
      <c r="L70" s="36">
        <f>L73</f>
        <v>0</v>
      </c>
    </row>
    <row r="71" spans="1:12" ht="12.75" customHeight="1" hidden="1">
      <c r="A71" s="95"/>
      <c r="B71" s="97"/>
      <c r="C71" s="80"/>
      <c r="D71" s="80"/>
      <c r="E71" s="80"/>
      <c r="F71" s="80"/>
      <c r="G71" s="58" t="s">
        <v>168</v>
      </c>
      <c r="H71" s="36">
        <f>I71+J71+K71+L71</f>
        <v>-805</v>
      </c>
      <c r="I71" s="36">
        <f>I74</f>
        <v>-2955</v>
      </c>
      <c r="J71" s="36">
        <f>J74</f>
        <v>2150</v>
      </c>
      <c r="K71" s="36">
        <f>K74</f>
        <v>0</v>
      </c>
      <c r="L71" s="36">
        <f>L74</f>
        <v>0</v>
      </c>
    </row>
    <row r="72" spans="1:12" ht="51.75" customHeight="1">
      <c r="A72" s="96"/>
      <c r="B72" s="98"/>
      <c r="C72" s="81"/>
      <c r="D72" s="81"/>
      <c r="E72" s="81"/>
      <c r="F72" s="81"/>
      <c r="G72" s="58" t="s">
        <v>167</v>
      </c>
      <c r="H72" s="36">
        <f>H70+H71</f>
        <v>2895</v>
      </c>
      <c r="I72" s="36">
        <f>I70+I71</f>
        <v>745</v>
      </c>
      <c r="J72" s="36">
        <f>J70+J71</f>
        <v>2150</v>
      </c>
      <c r="K72" s="36">
        <f>K70+K71</f>
        <v>0</v>
      </c>
      <c r="L72" s="36">
        <f>L70+L71</f>
        <v>0</v>
      </c>
    </row>
    <row r="73" spans="1:12" ht="12.75" customHeight="1" hidden="1">
      <c r="A73" s="70" t="s">
        <v>233</v>
      </c>
      <c r="B73" s="71"/>
      <c r="C73" s="71"/>
      <c r="D73" s="71"/>
      <c r="E73" s="71"/>
      <c r="F73" s="72"/>
      <c r="G73" s="58" t="s">
        <v>167</v>
      </c>
      <c r="H73" s="36">
        <f>I73+J73+K73+L73</f>
        <v>3700</v>
      </c>
      <c r="I73" s="36">
        <v>3700</v>
      </c>
      <c r="J73" s="36"/>
      <c r="K73" s="36"/>
      <c r="L73" s="36"/>
    </row>
    <row r="74" spans="1:12" ht="12.75" customHeight="1" hidden="1">
      <c r="A74" s="73"/>
      <c r="B74" s="74"/>
      <c r="C74" s="74"/>
      <c r="D74" s="74"/>
      <c r="E74" s="74"/>
      <c r="F74" s="75"/>
      <c r="G74" s="58" t="s">
        <v>168</v>
      </c>
      <c r="H74" s="36">
        <f>I74+J74+K74+L74</f>
        <v>-805</v>
      </c>
      <c r="I74" s="36">
        <v>-2955</v>
      </c>
      <c r="J74" s="36">
        <v>2150</v>
      </c>
      <c r="K74" s="36"/>
      <c r="L74" s="36"/>
    </row>
    <row r="75" spans="1:12" ht="12.75">
      <c r="A75" s="76"/>
      <c r="B75" s="77"/>
      <c r="C75" s="77"/>
      <c r="D75" s="77"/>
      <c r="E75" s="77"/>
      <c r="F75" s="78"/>
      <c r="G75" s="58" t="s">
        <v>167</v>
      </c>
      <c r="H75" s="36">
        <f>H73+H74</f>
        <v>2895</v>
      </c>
      <c r="I75" s="36">
        <f>I73+I74</f>
        <v>745</v>
      </c>
      <c r="J75" s="36">
        <f>J73+J74</f>
        <v>2150</v>
      </c>
      <c r="K75" s="36">
        <f>K73+K74</f>
        <v>0</v>
      </c>
      <c r="L75" s="36">
        <f>L73+L74</f>
        <v>0</v>
      </c>
    </row>
    <row r="76" spans="1:12" ht="16.5">
      <c r="A76" s="91" t="s">
        <v>12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3"/>
    </row>
    <row r="77" spans="1:12" ht="12.75" customHeight="1" hidden="1">
      <c r="A77" s="82" t="s">
        <v>13</v>
      </c>
      <c r="B77" s="83"/>
      <c r="C77" s="84"/>
      <c r="D77" s="79" t="s">
        <v>148</v>
      </c>
      <c r="E77" s="79">
        <v>2008</v>
      </c>
      <c r="F77" s="79">
        <v>2010</v>
      </c>
      <c r="G77" s="58" t="s">
        <v>167</v>
      </c>
      <c r="H77" s="36">
        <f>H80</f>
        <v>3700</v>
      </c>
      <c r="I77" s="36">
        <f>I80</f>
        <v>3700</v>
      </c>
      <c r="J77" s="36">
        <f>J80</f>
        <v>0</v>
      </c>
      <c r="K77" s="36">
        <f>K80</f>
        <v>0</v>
      </c>
      <c r="L77" s="36">
        <f>L80</f>
        <v>0</v>
      </c>
    </row>
    <row r="78" spans="1:14" ht="12.75" customHeight="1" hidden="1">
      <c r="A78" s="85"/>
      <c r="B78" s="86"/>
      <c r="C78" s="87"/>
      <c r="D78" s="80"/>
      <c r="E78" s="80"/>
      <c r="F78" s="80"/>
      <c r="G78" s="58" t="s">
        <v>168</v>
      </c>
      <c r="H78" s="36">
        <f>I78+J78+K78+L78</f>
        <v>1295</v>
      </c>
      <c r="I78" s="36">
        <f>I81</f>
        <v>-1855</v>
      </c>
      <c r="J78" s="36">
        <f>J81</f>
        <v>3150</v>
      </c>
      <c r="K78" s="36">
        <f>K81</f>
        <v>0</v>
      </c>
      <c r="L78" s="36">
        <f>L81</f>
        <v>0</v>
      </c>
      <c r="M78" s="28"/>
      <c r="N78" s="28"/>
    </row>
    <row r="79" spans="1:12" ht="12.75">
      <c r="A79" s="88"/>
      <c r="B79" s="89"/>
      <c r="C79" s="90"/>
      <c r="D79" s="81"/>
      <c r="E79" s="81"/>
      <c r="F79" s="81"/>
      <c r="G79" s="58" t="s">
        <v>167</v>
      </c>
      <c r="H79" s="36">
        <f>H77+H78</f>
        <v>4995</v>
      </c>
      <c r="I79" s="36">
        <f>I77+I78</f>
        <v>1845</v>
      </c>
      <c r="J79" s="36">
        <f>J77+J78</f>
        <v>3150</v>
      </c>
      <c r="K79" s="36">
        <f>K77+K78</f>
        <v>0</v>
      </c>
      <c r="L79" s="36">
        <f>L77+L78</f>
        <v>0</v>
      </c>
    </row>
    <row r="80" spans="1:12" ht="12.75" customHeight="1" hidden="1">
      <c r="A80" s="70" t="s">
        <v>233</v>
      </c>
      <c r="B80" s="71"/>
      <c r="C80" s="71"/>
      <c r="D80" s="71"/>
      <c r="E80" s="71"/>
      <c r="F80" s="72"/>
      <c r="G80" s="58" t="s">
        <v>167</v>
      </c>
      <c r="H80" s="36">
        <f>I80+J80+K80+L80</f>
        <v>3700</v>
      </c>
      <c r="I80" s="36">
        <f>I73+I66+I60</f>
        <v>3700</v>
      </c>
      <c r="J80" s="36">
        <f>J73+J66+J60</f>
        <v>0</v>
      </c>
      <c r="K80" s="36"/>
      <c r="L80" s="36"/>
    </row>
    <row r="81" spans="1:12" ht="12.75" customHeight="1" hidden="1">
      <c r="A81" s="73"/>
      <c r="B81" s="74"/>
      <c r="C81" s="74"/>
      <c r="D81" s="74"/>
      <c r="E81" s="74"/>
      <c r="F81" s="75"/>
      <c r="G81" s="58" t="s">
        <v>168</v>
      </c>
      <c r="H81" s="36">
        <f>I81+J81+K81+L81</f>
        <v>1295</v>
      </c>
      <c r="I81" s="36">
        <f>I74+I67+I61</f>
        <v>-1855</v>
      </c>
      <c r="J81" s="36">
        <f>J74+J67+J61</f>
        <v>3150</v>
      </c>
      <c r="K81" s="36"/>
      <c r="L81" s="36"/>
    </row>
    <row r="82" spans="1:12" ht="12.75">
      <c r="A82" s="76"/>
      <c r="B82" s="77"/>
      <c r="C82" s="77"/>
      <c r="D82" s="77"/>
      <c r="E82" s="77"/>
      <c r="F82" s="78"/>
      <c r="G82" s="58" t="s">
        <v>167</v>
      </c>
      <c r="H82" s="36">
        <f>H80+H81</f>
        <v>4995</v>
      </c>
      <c r="I82" s="36">
        <f>I80+I81</f>
        <v>1845</v>
      </c>
      <c r="J82" s="36">
        <f>J80+J81</f>
        <v>3150</v>
      </c>
      <c r="K82" s="36">
        <f>K80+K81</f>
        <v>0</v>
      </c>
      <c r="L82" s="36">
        <f>L80+L81</f>
        <v>0</v>
      </c>
    </row>
    <row r="83" spans="1:12" ht="16.5">
      <c r="A83" s="91" t="s">
        <v>14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3"/>
    </row>
    <row r="84" spans="1:12" ht="15.75" customHeight="1">
      <c r="A84" s="91" t="s">
        <v>15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</row>
    <row r="85" spans="1:12" ht="12.75" customHeight="1" hidden="1">
      <c r="A85" s="94">
        <v>7</v>
      </c>
      <c r="B85" s="103" t="s">
        <v>192</v>
      </c>
      <c r="C85" s="79" t="s">
        <v>246</v>
      </c>
      <c r="D85" s="79" t="s">
        <v>148</v>
      </c>
      <c r="E85" s="79">
        <v>2007</v>
      </c>
      <c r="F85" s="79">
        <v>2009</v>
      </c>
      <c r="G85" s="58" t="s">
        <v>167</v>
      </c>
      <c r="H85" s="36">
        <f>H88</f>
        <v>400</v>
      </c>
      <c r="I85" s="36">
        <f>I88</f>
        <v>400</v>
      </c>
      <c r="J85" s="36">
        <f>J88</f>
        <v>0</v>
      </c>
      <c r="K85" s="36">
        <f>K88</f>
        <v>0</v>
      </c>
      <c r="L85" s="36">
        <f>L88</f>
        <v>0</v>
      </c>
    </row>
    <row r="86" spans="1:12" ht="12.75" customHeight="1" hidden="1">
      <c r="A86" s="95"/>
      <c r="B86" s="97"/>
      <c r="C86" s="80"/>
      <c r="D86" s="80"/>
      <c r="E86" s="80"/>
      <c r="F86" s="80"/>
      <c r="G86" s="58" t="s">
        <v>168</v>
      </c>
      <c r="H86" s="36">
        <f>I86+J86+K86+L86</f>
        <v>-100</v>
      </c>
      <c r="I86" s="36">
        <f>I89</f>
        <v>-300</v>
      </c>
      <c r="J86" s="36">
        <f>J89</f>
        <v>200</v>
      </c>
      <c r="K86" s="36">
        <f>K89</f>
        <v>0</v>
      </c>
      <c r="L86" s="36">
        <f>L89</f>
        <v>0</v>
      </c>
    </row>
    <row r="87" spans="1:12" ht="49.5" customHeight="1">
      <c r="A87" s="96"/>
      <c r="B87" s="98"/>
      <c r="C87" s="81"/>
      <c r="D87" s="81"/>
      <c r="E87" s="81"/>
      <c r="F87" s="81"/>
      <c r="G87" s="58" t="s">
        <v>167</v>
      </c>
      <c r="H87" s="36">
        <f>H85+H86</f>
        <v>300</v>
      </c>
      <c r="I87" s="36">
        <f>I85+I86</f>
        <v>100</v>
      </c>
      <c r="J87" s="36">
        <f>J85+J86</f>
        <v>200</v>
      </c>
      <c r="K87" s="36">
        <f>K85+K86</f>
        <v>0</v>
      </c>
      <c r="L87" s="36">
        <f>L85+L86</f>
        <v>0</v>
      </c>
    </row>
    <row r="88" spans="1:12" ht="12.75" customHeight="1" hidden="1">
      <c r="A88" s="70" t="s">
        <v>233</v>
      </c>
      <c r="B88" s="71"/>
      <c r="C88" s="71"/>
      <c r="D88" s="71"/>
      <c r="E88" s="71"/>
      <c r="F88" s="72"/>
      <c r="G88" s="58" t="s">
        <v>167</v>
      </c>
      <c r="H88" s="36">
        <f>I88+J88+K88+L88</f>
        <v>400</v>
      </c>
      <c r="I88" s="36">
        <v>400</v>
      </c>
      <c r="J88" s="36"/>
      <c r="K88" s="36"/>
      <c r="L88" s="36"/>
    </row>
    <row r="89" spans="1:12" ht="12.75" customHeight="1" hidden="1">
      <c r="A89" s="73"/>
      <c r="B89" s="74"/>
      <c r="C89" s="74"/>
      <c r="D89" s="74"/>
      <c r="E89" s="74"/>
      <c r="F89" s="75"/>
      <c r="G89" s="58" t="s">
        <v>168</v>
      </c>
      <c r="H89" s="36">
        <f>I89+J89+K89+L89</f>
        <v>-100</v>
      </c>
      <c r="I89" s="36">
        <v>-300</v>
      </c>
      <c r="J89" s="36">
        <v>200</v>
      </c>
      <c r="K89" s="36"/>
      <c r="L89" s="36"/>
    </row>
    <row r="90" spans="1:12" ht="12.75">
      <c r="A90" s="76"/>
      <c r="B90" s="77"/>
      <c r="C90" s="77"/>
      <c r="D90" s="77"/>
      <c r="E90" s="77"/>
      <c r="F90" s="78"/>
      <c r="G90" s="58" t="s">
        <v>167</v>
      </c>
      <c r="H90" s="36">
        <f>H88+H89</f>
        <v>300</v>
      </c>
      <c r="I90" s="36">
        <f>I88+I89</f>
        <v>100</v>
      </c>
      <c r="J90" s="36">
        <f>J88+J89</f>
        <v>200</v>
      </c>
      <c r="K90" s="36">
        <f>K88+K89</f>
        <v>0</v>
      </c>
      <c r="L90" s="36">
        <f>L88+L89</f>
        <v>0</v>
      </c>
    </row>
    <row r="91" spans="1:12" ht="12.75" customHeight="1" hidden="1">
      <c r="A91" s="94">
        <v>8</v>
      </c>
      <c r="B91" s="103" t="s">
        <v>192</v>
      </c>
      <c r="C91" s="79" t="s">
        <v>173</v>
      </c>
      <c r="D91" s="79" t="s">
        <v>148</v>
      </c>
      <c r="E91" s="79">
        <v>2008</v>
      </c>
      <c r="F91" s="79">
        <v>2009</v>
      </c>
      <c r="G91" s="58" t="s">
        <v>167</v>
      </c>
      <c r="H91" s="36">
        <f>H94</f>
        <v>200</v>
      </c>
      <c r="I91" s="36">
        <f>I94</f>
        <v>200</v>
      </c>
      <c r="J91" s="36">
        <f>J94</f>
        <v>0</v>
      </c>
      <c r="K91" s="36">
        <f>K94</f>
        <v>0</v>
      </c>
      <c r="L91" s="36">
        <f>L94</f>
        <v>0</v>
      </c>
    </row>
    <row r="92" spans="1:12" ht="12.75" customHeight="1" hidden="1">
      <c r="A92" s="95"/>
      <c r="B92" s="97"/>
      <c r="C92" s="80"/>
      <c r="D92" s="80"/>
      <c r="E92" s="80"/>
      <c r="F92" s="80"/>
      <c r="G92" s="58" t="s">
        <v>168</v>
      </c>
      <c r="H92" s="36">
        <f>I92+J92+K92+L92</f>
        <v>140</v>
      </c>
      <c r="I92" s="36">
        <f>I95</f>
        <v>-30</v>
      </c>
      <c r="J92" s="36">
        <f>J95</f>
        <v>170</v>
      </c>
      <c r="K92" s="36">
        <f>K95</f>
        <v>0</v>
      </c>
      <c r="L92" s="36">
        <f>L95</f>
        <v>0</v>
      </c>
    </row>
    <row r="93" spans="1:12" ht="32.25" customHeight="1">
      <c r="A93" s="96"/>
      <c r="B93" s="98"/>
      <c r="C93" s="81"/>
      <c r="D93" s="81"/>
      <c r="E93" s="81"/>
      <c r="F93" s="81"/>
      <c r="G93" s="58" t="s">
        <v>167</v>
      </c>
      <c r="H93" s="36">
        <f>H91+H92</f>
        <v>340</v>
      </c>
      <c r="I93" s="36">
        <f>I91+I92</f>
        <v>170</v>
      </c>
      <c r="J93" s="36">
        <f>J91+J92</f>
        <v>170</v>
      </c>
      <c r="K93" s="36">
        <f>K91+K92</f>
        <v>0</v>
      </c>
      <c r="L93" s="36">
        <f>L91+L92</f>
        <v>0</v>
      </c>
    </row>
    <row r="94" spans="1:12" ht="12.75" hidden="1">
      <c r="A94" s="70" t="s">
        <v>233</v>
      </c>
      <c r="B94" s="71"/>
      <c r="C94" s="71"/>
      <c r="D94" s="71"/>
      <c r="E94" s="71"/>
      <c r="F94" s="72"/>
      <c r="G94" s="58" t="s">
        <v>167</v>
      </c>
      <c r="H94" s="36">
        <f>I94+J94+K94+L94</f>
        <v>200</v>
      </c>
      <c r="I94" s="36">
        <v>200</v>
      </c>
      <c r="J94" s="36"/>
      <c r="K94" s="36"/>
      <c r="L94" s="36"/>
    </row>
    <row r="95" spans="1:12" ht="12.75" hidden="1">
      <c r="A95" s="73"/>
      <c r="B95" s="74"/>
      <c r="C95" s="74"/>
      <c r="D95" s="74"/>
      <c r="E95" s="74"/>
      <c r="F95" s="75"/>
      <c r="G95" s="58" t="s">
        <v>168</v>
      </c>
      <c r="H95" s="36">
        <f>I95+J95+K95+L95</f>
        <v>140</v>
      </c>
      <c r="I95" s="36">
        <f>-180+150</f>
        <v>-30</v>
      </c>
      <c r="J95" s="36">
        <f>280-110</f>
        <v>170</v>
      </c>
      <c r="K95" s="36"/>
      <c r="L95" s="36"/>
    </row>
    <row r="96" spans="1:12" ht="12.75">
      <c r="A96" s="76"/>
      <c r="B96" s="77"/>
      <c r="C96" s="77"/>
      <c r="D96" s="77"/>
      <c r="E96" s="77"/>
      <c r="F96" s="78"/>
      <c r="G96" s="58" t="s">
        <v>167</v>
      </c>
      <c r="H96" s="36">
        <f>H94+H95</f>
        <v>340</v>
      </c>
      <c r="I96" s="36">
        <f>I94+I95</f>
        <v>170</v>
      </c>
      <c r="J96" s="36">
        <f>J94+J95</f>
        <v>170</v>
      </c>
      <c r="K96" s="36">
        <f>K94+K95</f>
        <v>0</v>
      </c>
      <c r="L96" s="36">
        <f>L94+L95</f>
        <v>0</v>
      </c>
    </row>
    <row r="97" spans="1:12" ht="12.75" customHeight="1" hidden="1">
      <c r="A97" s="94">
        <v>9</v>
      </c>
      <c r="B97" s="103" t="s">
        <v>192</v>
      </c>
      <c r="C97" s="79" t="s">
        <v>174</v>
      </c>
      <c r="D97" s="79" t="s">
        <v>148</v>
      </c>
      <c r="E97" s="79">
        <v>2008</v>
      </c>
      <c r="F97" s="79">
        <v>2009</v>
      </c>
      <c r="G97" s="58" t="s">
        <v>167</v>
      </c>
      <c r="H97" s="36">
        <f>H100</f>
        <v>500</v>
      </c>
      <c r="I97" s="36">
        <f>I100</f>
        <v>500</v>
      </c>
      <c r="J97" s="36">
        <f>J100</f>
        <v>0</v>
      </c>
      <c r="K97" s="36">
        <f>K100</f>
        <v>0</v>
      </c>
      <c r="L97" s="36">
        <f>L100</f>
        <v>0</v>
      </c>
    </row>
    <row r="98" spans="1:12" ht="12.75" customHeight="1" hidden="1">
      <c r="A98" s="95"/>
      <c r="B98" s="97"/>
      <c r="C98" s="80"/>
      <c r="D98" s="80"/>
      <c r="E98" s="80"/>
      <c r="F98" s="80"/>
      <c r="G98" s="58" t="s">
        <v>168</v>
      </c>
      <c r="H98" s="36">
        <f>I98+J98+K98+L98</f>
        <v>180</v>
      </c>
      <c r="I98" s="36">
        <f>I101</f>
        <v>-260</v>
      </c>
      <c r="J98" s="36">
        <f>J101</f>
        <v>440</v>
      </c>
      <c r="K98" s="36">
        <f>K101</f>
        <v>0</v>
      </c>
      <c r="L98" s="36">
        <f>L101</f>
        <v>0</v>
      </c>
    </row>
    <row r="99" spans="1:12" ht="53.25" customHeight="1">
      <c r="A99" s="96"/>
      <c r="B99" s="98"/>
      <c r="C99" s="81"/>
      <c r="D99" s="81"/>
      <c r="E99" s="81"/>
      <c r="F99" s="81"/>
      <c r="G99" s="58" t="s">
        <v>167</v>
      </c>
      <c r="H99" s="36">
        <f>H97+H98</f>
        <v>680</v>
      </c>
      <c r="I99" s="36">
        <f>I97+I98</f>
        <v>240</v>
      </c>
      <c r="J99" s="36">
        <f>J97+J98</f>
        <v>440</v>
      </c>
      <c r="K99" s="36">
        <f>K97+K98</f>
        <v>0</v>
      </c>
      <c r="L99" s="36">
        <f>L97+L98</f>
        <v>0</v>
      </c>
    </row>
    <row r="100" spans="1:12" ht="12.75" customHeight="1" hidden="1">
      <c r="A100" s="70" t="s">
        <v>233</v>
      </c>
      <c r="B100" s="71"/>
      <c r="C100" s="71"/>
      <c r="D100" s="71"/>
      <c r="E100" s="71"/>
      <c r="F100" s="72"/>
      <c r="G100" s="58" t="s">
        <v>167</v>
      </c>
      <c r="H100" s="36">
        <f>I100+J100+K100+L100</f>
        <v>500</v>
      </c>
      <c r="I100" s="36">
        <v>500</v>
      </c>
      <c r="J100" s="36"/>
      <c r="K100" s="36"/>
      <c r="L100" s="36"/>
    </row>
    <row r="101" spans="1:12" ht="12.75" customHeight="1" hidden="1">
      <c r="A101" s="73"/>
      <c r="B101" s="74"/>
      <c r="C101" s="74"/>
      <c r="D101" s="74"/>
      <c r="E101" s="74"/>
      <c r="F101" s="75"/>
      <c r="G101" s="58" t="s">
        <v>168</v>
      </c>
      <c r="H101" s="36">
        <f>I101+J101+K101+L101</f>
        <v>180</v>
      </c>
      <c r="I101" s="36">
        <f>-320+60</f>
        <v>-260</v>
      </c>
      <c r="J101" s="36">
        <f>600-160</f>
        <v>440</v>
      </c>
      <c r="K101" s="36"/>
      <c r="L101" s="36"/>
    </row>
    <row r="102" spans="1:12" ht="12.75">
      <c r="A102" s="76"/>
      <c r="B102" s="77"/>
      <c r="C102" s="77"/>
      <c r="D102" s="77"/>
      <c r="E102" s="77"/>
      <c r="F102" s="78"/>
      <c r="G102" s="58" t="s">
        <v>167</v>
      </c>
      <c r="H102" s="36">
        <f>H100+H101</f>
        <v>680</v>
      </c>
      <c r="I102" s="36">
        <f>I100+I101</f>
        <v>240</v>
      </c>
      <c r="J102" s="36">
        <f>J100+J101</f>
        <v>440</v>
      </c>
      <c r="K102" s="36">
        <f>K100+K101</f>
        <v>0</v>
      </c>
      <c r="L102" s="36">
        <f>L100+L101</f>
        <v>0</v>
      </c>
    </row>
    <row r="103" spans="1:12" ht="16.5">
      <c r="A103" s="91" t="s">
        <v>27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3"/>
    </row>
    <row r="104" spans="1:12" ht="16.5">
      <c r="A104" s="91" t="s">
        <v>17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3"/>
    </row>
    <row r="105" spans="1:12" ht="12.75" customHeight="1" hidden="1">
      <c r="A105" s="94">
        <v>10</v>
      </c>
      <c r="B105" s="103" t="s">
        <v>192</v>
      </c>
      <c r="C105" s="79" t="s">
        <v>207</v>
      </c>
      <c r="D105" s="79" t="s">
        <v>148</v>
      </c>
      <c r="E105" s="79">
        <v>2008</v>
      </c>
      <c r="F105" s="79">
        <v>2009</v>
      </c>
      <c r="G105" s="58" t="s">
        <v>167</v>
      </c>
      <c r="H105" s="36">
        <f>H108</f>
        <v>500</v>
      </c>
      <c r="I105" s="36">
        <f>I108</f>
        <v>500</v>
      </c>
      <c r="J105" s="36">
        <f>J108</f>
        <v>0</v>
      </c>
      <c r="K105" s="36">
        <f>K108</f>
        <v>0</v>
      </c>
      <c r="L105" s="36">
        <f>L108</f>
        <v>0</v>
      </c>
    </row>
    <row r="106" spans="1:12" ht="12.75" customHeight="1" hidden="1">
      <c r="A106" s="95"/>
      <c r="B106" s="97"/>
      <c r="C106" s="80"/>
      <c r="D106" s="80"/>
      <c r="E106" s="80"/>
      <c r="F106" s="80"/>
      <c r="G106" s="58" t="s">
        <v>168</v>
      </c>
      <c r="H106" s="36">
        <f>I106+J106+K106+L106</f>
        <v>-300</v>
      </c>
      <c r="I106" s="36">
        <f>I109</f>
        <v>-300</v>
      </c>
      <c r="J106" s="36">
        <f>J109</f>
        <v>0</v>
      </c>
      <c r="K106" s="36">
        <f>K109</f>
        <v>0</v>
      </c>
      <c r="L106" s="36">
        <f>L109</f>
        <v>0</v>
      </c>
    </row>
    <row r="107" spans="1:12" ht="52.5" customHeight="1">
      <c r="A107" s="96"/>
      <c r="B107" s="98"/>
      <c r="C107" s="81"/>
      <c r="D107" s="81"/>
      <c r="E107" s="81"/>
      <c r="F107" s="81"/>
      <c r="G107" s="58" t="s">
        <v>167</v>
      </c>
      <c r="H107" s="36">
        <f>H105+H106</f>
        <v>200</v>
      </c>
      <c r="I107" s="36">
        <f>I105+I106</f>
        <v>200</v>
      </c>
      <c r="J107" s="36">
        <f>J105+J106</f>
        <v>0</v>
      </c>
      <c r="K107" s="36">
        <f>K105+K106</f>
        <v>0</v>
      </c>
      <c r="L107" s="36">
        <f>L105+L106</f>
        <v>0</v>
      </c>
    </row>
    <row r="108" spans="1:12" ht="12.75" customHeight="1" hidden="1">
      <c r="A108" s="70" t="s">
        <v>233</v>
      </c>
      <c r="B108" s="71"/>
      <c r="C108" s="71"/>
      <c r="D108" s="71"/>
      <c r="E108" s="71"/>
      <c r="F108" s="72"/>
      <c r="G108" s="58" t="s">
        <v>167</v>
      </c>
      <c r="H108" s="36">
        <f>I108+J108+K108+L108</f>
        <v>500</v>
      </c>
      <c r="I108" s="36">
        <v>500</v>
      </c>
      <c r="J108" s="36"/>
      <c r="K108" s="36"/>
      <c r="L108" s="36"/>
    </row>
    <row r="109" spans="1:12" ht="12.75" customHeight="1" hidden="1">
      <c r="A109" s="73"/>
      <c r="B109" s="74"/>
      <c r="C109" s="74"/>
      <c r="D109" s="74"/>
      <c r="E109" s="74"/>
      <c r="F109" s="75"/>
      <c r="G109" s="58" t="s">
        <v>168</v>
      </c>
      <c r="H109" s="36">
        <f>I109+J109+K109+L109</f>
        <v>-300</v>
      </c>
      <c r="I109" s="36">
        <f>-200-100</f>
        <v>-300</v>
      </c>
      <c r="J109" s="36"/>
      <c r="K109" s="36"/>
      <c r="L109" s="36"/>
    </row>
    <row r="110" spans="1:12" ht="12.75">
      <c r="A110" s="76"/>
      <c r="B110" s="77"/>
      <c r="C110" s="77"/>
      <c r="D110" s="77"/>
      <c r="E110" s="77"/>
      <c r="F110" s="78"/>
      <c r="G110" s="58" t="s">
        <v>167</v>
      </c>
      <c r="H110" s="36">
        <f>H108+H109</f>
        <v>200</v>
      </c>
      <c r="I110" s="36">
        <f>I108+I109</f>
        <v>200</v>
      </c>
      <c r="J110" s="36">
        <f>J108+J109</f>
        <v>0</v>
      </c>
      <c r="K110" s="36">
        <f>K108+K109</f>
        <v>0</v>
      </c>
      <c r="L110" s="36">
        <f>L108+L109</f>
        <v>0</v>
      </c>
    </row>
    <row r="111" spans="1:12" ht="12.75" customHeight="1" hidden="1">
      <c r="A111" s="94">
        <v>11</v>
      </c>
      <c r="B111" s="103" t="s">
        <v>192</v>
      </c>
      <c r="C111" s="79" t="s">
        <v>208</v>
      </c>
      <c r="D111" s="79" t="s">
        <v>148</v>
      </c>
      <c r="E111" s="79">
        <v>2008</v>
      </c>
      <c r="F111" s="79">
        <v>2010</v>
      </c>
      <c r="G111" s="58" t="s">
        <v>167</v>
      </c>
      <c r="H111" s="36">
        <f>H114+H117</f>
        <v>0</v>
      </c>
      <c r="I111" s="36">
        <f>I114+I117</f>
        <v>0</v>
      </c>
      <c r="J111" s="36">
        <f>J114+J117</f>
        <v>0</v>
      </c>
      <c r="K111" s="36">
        <f>K114+K117</f>
        <v>0</v>
      </c>
      <c r="L111" s="36">
        <f>L114+L117</f>
        <v>0</v>
      </c>
    </row>
    <row r="112" spans="1:12" ht="12.75" customHeight="1" hidden="1">
      <c r="A112" s="95"/>
      <c r="B112" s="97"/>
      <c r="C112" s="80"/>
      <c r="D112" s="80"/>
      <c r="E112" s="80"/>
      <c r="F112" s="80"/>
      <c r="G112" s="58" t="s">
        <v>168</v>
      </c>
      <c r="H112" s="36">
        <f>I112+J112+K112+L112</f>
        <v>400</v>
      </c>
      <c r="I112" s="36">
        <f>I115+I118</f>
        <v>300</v>
      </c>
      <c r="J112" s="36">
        <f>J115+J118</f>
        <v>100</v>
      </c>
      <c r="K112" s="36">
        <f>K115+K118</f>
        <v>0</v>
      </c>
      <c r="L112" s="36">
        <f>L115+L118</f>
        <v>0</v>
      </c>
    </row>
    <row r="113" spans="1:12" ht="37.5" customHeight="1">
      <c r="A113" s="96"/>
      <c r="B113" s="98"/>
      <c r="C113" s="81"/>
      <c r="D113" s="81"/>
      <c r="E113" s="81"/>
      <c r="F113" s="81"/>
      <c r="G113" s="58" t="s">
        <v>167</v>
      </c>
      <c r="H113" s="36">
        <f>H111+H112</f>
        <v>400</v>
      </c>
      <c r="I113" s="36">
        <f>I111+I112</f>
        <v>300</v>
      </c>
      <c r="J113" s="36">
        <f>J111+J112</f>
        <v>100</v>
      </c>
      <c r="K113" s="36">
        <f>K111+K112</f>
        <v>0</v>
      </c>
      <c r="L113" s="36">
        <f>L111+L112</f>
        <v>0</v>
      </c>
    </row>
    <row r="114" spans="1:12" ht="12.75" customHeight="1" hidden="1">
      <c r="A114" s="70" t="s">
        <v>233</v>
      </c>
      <c r="B114" s="71"/>
      <c r="C114" s="71"/>
      <c r="D114" s="71"/>
      <c r="E114" s="71"/>
      <c r="F114" s="72"/>
      <c r="G114" s="58" t="s">
        <v>167</v>
      </c>
      <c r="H114" s="36">
        <f>I114+J114+K114+L114</f>
        <v>0</v>
      </c>
      <c r="I114" s="36">
        <v>0</v>
      </c>
      <c r="J114" s="36"/>
      <c r="K114" s="36"/>
      <c r="L114" s="36"/>
    </row>
    <row r="115" spans="1:12" ht="12.75" customHeight="1" hidden="1">
      <c r="A115" s="73"/>
      <c r="B115" s="74"/>
      <c r="C115" s="74"/>
      <c r="D115" s="74"/>
      <c r="E115" s="74"/>
      <c r="F115" s="75"/>
      <c r="G115" s="58" t="s">
        <v>168</v>
      </c>
      <c r="H115" s="36">
        <f>I115+J115+K115+L115</f>
        <v>200</v>
      </c>
      <c r="I115" s="36">
        <v>100</v>
      </c>
      <c r="J115" s="36">
        <v>100</v>
      </c>
      <c r="K115" s="36"/>
      <c r="L115" s="36"/>
    </row>
    <row r="116" spans="1:12" ht="12.75">
      <c r="A116" s="76"/>
      <c r="B116" s="77"/>
      <c r="C116" s="77"/>
      <c r="D116" s="77"/>
      <c r="E116" s="77"/>
      <c r="F116" s="78"/>
      <c r="G116" s="58" t="s">
        <v>167</v>
      </c>
      <c r="H116" s="36">
        <f>H114+H115</f>
        <v>200</v>
      </c>
      <c r="I116" s="36">
        <f>I114+I115</f>
        <v>100</v>
      </c>
      <c r="J116" s="36">
        <f>J114+J115</f>
        <v>100</v>
      </c>
      <c r="K116" s="36">
        <f>K114+K115</f>
        <v>0</v>
      </c>
      <c r="L116" s="36">
        <f>L114+L115</f>
        <v>0</v>
      </c>
    </row>
    <row r="117" spans="1:12" ht="15" customHeight="1" hidden="1">
      <c r="A117" s="70" t="s">
        <v>234</v>
      </c>
      <c r="B117" s="71"/>
      <c r="C117" s="71"/>
      <c r="D117" s="71"/>
      <c r="E117" s="71"/>
      <c r="F117" s="72"/>
      <c r="G117" s="58" t="s">
        <v>167</v>
      </c>
      <c r="H117" s="36">
        <f>I117+J117+K117+L117</f>
        <v>0</v>
      </c>
      <c r="I117" s="36">
        <v>0</v>
      </c>
      <c r="J117" s="36"/>
      <c r="K117" s="36"/>
      <c r="L117" s="36"/>
    </row>
    <row r="118" spans="1:12" ht="12.75" customHeight="1" hidden="1">
      <c r="A118" s="73"/>
      <c r="B118" s="74"/>
      <c r="C118" s="74"/>
      <c r="D118" s="74"/>
      <c r="E118" s="74"/>
      <c r="F118" s="75"/>
      <c r="G118" s="58" t="s">
        <v>168</v>
      </c>
      <c r="H118" s="36">
        <f>I118+J118+K118+L118</f>
        <v>200</v>
      </c>
      <c r="I118" s="36">
        <f>500-300</f>
        <v>200</v>
      </c>
      <c r="J118" s="36"/>
      <c r="K118" s="36"/>
      <c r="L118" s="36"/>
    </row>
    <row r="119" spans="1:12" ht="12.75">
      <c r="A119" s="76"/>
      <c r="B119" s="77"/>
      <c r="C119" s="77"/>
      <c r="D119" s="77"/>
      <c r="E119" s="77"/>
      <c r="F119" s="78"/>
      <c r="G119" s="58" t="s">
        <v>167</v>
      </c>
      <c r="H119" s="36">
        <f>H117+H118</f>
        <v>200</v>
      </c>
      <c r="I119" s="36">
        <f>I117+I118</f>
        <v>200</v>
      </c>
      <c r="J119" s="36">
        <f>J117+J118</f>
        <v>0</v>
      </c>
      <c r="K119" s="36">
        <f>K117+K118</f>
        <v>0</v>
      </c>
      <c r="L119" s="36">
        <f>L117+L118</f>
        <v>0</v>
      </c>
    </row>
    <row r="120" spans="1:12" ht="16.5">
      <c r="A120" s="91" t="s">
        <v>18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3"/>
    </row>
    <row r="121" spans="1:12" ht="12.75" customHeight="1" hidden="1">
      <c r="A121" s="82" t="s">
        <v>19</v>
      </c>
      <c r="B121" s="83"/>
      <c r="C121" s="84"/>
      <c r="D121" s="79" t="s">
        <v>148</v>
      </c>
      <c r="E121" s="79">
        <v>2008</v>
      </c>
      <c r="F121" s="79">
        <v>2010</v>
      </c>
      <c r="G121" s="58" t="s">
        <v>167</v>
      </c>
      <c r="H121" s="36">
        <f>H124+H127</f>
        <v>1600</v>
      </c>
      <c r="I121" s="36">
        <f>I124+I127</f>
        <v>1600</v>
      </c>
      <c r="J121" s="36">
        <f>J124+J127</f>
        <v>0</v>
      </c>
      <c r="K121" s="36">
        <f>K124+K127</f>
        <v>0</v>
      </c>
      <c r="L121" s="36">
        <f>L124+L127</f>
        <v>0</v>
      </c>
    </row>
    <row r="122" spans="1:12" ht="12.75" customHeight="1" hidden="1">
      <c r="A122" s="85"/>
      <c r="B122" s="86"/>
      <c r="C122" s="87"/>
      <c r="D122" s="80"/>
      <c r="E122" s="80"/>
      <c r="F122" s="80"/>
      <c r="G122" s="58" t="s">
        <v>168</v>
      </c>
      <c r="H122" s="36">
        <f>I122+J122+K122+L122</f>
        <v>320</v>
      </c>
      <c r="I122" s="36">
        <f>I125+I128</f>
        <v>-590</v>
      </c>
      <c r="J122" s="36">
        <f>J125+J128</f>
        <v>910</v>
      </c>
      <c r="K122" s="36">
        <f>K125+K128</f>
        <v>0</v>
      </c>
      <c r="L122" s="36">
        <f>L125+L128</f>
        <v>0</v>
      </c>
    </row>
    <row r="123" spans="1:12" ht="12.75">
      <c r="A123" s="88"/>
      <c r="B123" s="89"/>
      <c r="C123" s="90"/>
      <c r="D123" s="81"/>
      <c r="E123" s="81"/>
      <c r="F123" s="81"/>
      <c r="G123" s="58" t="s">
        <v>167</v>
      </c>
      <c r="H123" s="36">
        <f>H121+H122</f>
        <v>1920</v>
      </c>
      <c r="I123" s="36">
        <f>I121+I122</f>
        <v>1010</v>
      </c>
      <c r="J123" s="36">
        <f>J121+J122</f>
        <v>910</v>
      </c>
      <c r="K123" s="36">
        <f>K121+K122</f>
        <v>0</v>
      </c>
      <c r="L123" s="36">
        <f>L121+L122</f>
        <v>0</v>
      </c>
    </row>
    <row r="124" spans="1:12" ht="12.75" customHeight="1" hidden="1">
      <c r="A124" s="70" t="s">
        <v>233</v>
      </c>
      <c r="B124" s="71"/>
      <c r="C124" s="71"/>
      <c r="D124" s="71"/>
      <c r="E124" s="71"/>
      <c r="F124" s="72"/>
      <c r="G124" s="58" t="s">
        <v>167</v>
      </c>
      <c r="H124" s="36">
        <f>I124+J124+K124+L124</f>
        <v>1600</v>
      </c>
      <c r="I124" s="36">
        <f aca="true" t="shared" si="2" ref="I124:L125">I108+I100+I94+I88+I114</f>
        <v>1600</v>
      </c>
      <c r="J124" s="36">
        <f t="shared" si="2"/>
        <v>0</v>
      </c>
      <c r="K124" s="36">
        <f t="shared" si="2"/>
        <v>0</v>
      </c>
      <c r="L124" s="36">
        <f t="shared" si="2"/>
        <v>0</v>
      </c>
    </row>
    <row r="125" spans="1:12" ht="12.75" customHeight="1" hidden="1">
      <c r="A125" s="73"/>
      <c r="B125" s="74"/>
      <c r="C125" s="74"/>
      <c r="D125" s="74"/>
      <c r="E125" s="74"/>
      <c r="F125" s="75"/>
      <c r="G125" s="58" t="s">
        <v>168</v>
      </c>
      <c r="H125" s="36">
        <f>I125+J125+K125+L125</f>
        <v>120</v>
      </c>
      <c r="I125" s="36">
        <f t="shared" si="2"/>
        <v>-790</v>
      </c>
      <c r="J125" s="36">
        <f t="shared" si="2"/>
        <v>910</v>
      </c>
      <c r="K125" s="36">
        <f t="shared" si="2"/>
        <v>0</v>
      </c>
      <c r="L125" s="36">
        <f t="shared" si="2"/>
        <v>0</v>
      </c>
    </row>
    <row r="126" spans="1:12" ht="12.75">
      <c r="A126" s="76"/>
      <c r="B126" s="77"/>
      <c r="C126" s="77"/>
      <c r="D126" s="77"/>
      <c r="E126" s="77"/>
      <c r="F126" s="78"/>
      <c r="G126" s="58" t="s">
        <v>167</v>
      </c>
      <c r="H126" s="36">
        <f>H124+H125</f>
        <v>1720</v>
      </c>
      <c r="I126" s="36">
        <f>I124+I125</f>
        <v>810</v>
      </c>
      <c r="J126" s="36">
        <f>J124+J125</f>
        <v>910</v>
      </c>
      <c r="K126" s="36">
        <f>K124+K125</f>
        <v>0</v>
      </c>
      <c r="L126" s="36">
        <f>L124+L125</f>
        <v>0</v>
      </c>
    </row>
    <row r="127" spans="1:12" ht="12.75" customHeight="1" hidden="1">
      <c r="A127" s="70" t="s">
        <v>234</v>
      </c>
      <c r="B127" s="71"/>
      <c r="C127" s="71"/>
      <c r="D127" s="71"/>
      <c r="E127" s="71"/>
      <c r="F127" s="72"/>
      <c r="G127" s="58" t="s">
        <v>167</v>
      </c>
      <c r="H127" s="36">
        <f>I127+J127+K127+L127</f>
        <v>0</v>
      </c>
      <c r="I127" s="36">
        <f aca="true" t="shared" si="3" ref="I127:L128">I117</f>
        <v>0</v>
      </c>
      <c r="J127" s="36">
        <f t="shared" si="3"/>
        <v>0</v>
      </c>
      <c r="K127" s="36">
        <f t="shared" si="3"/>
        <v>0</v>
      </c>
      <c r="L127" s="36">
        <f t="shared" si="3"/>
        <v>0</v>
      </c>
    </row>
    <row r="128" spans="1:12" ht="12.75" customHeight="1" hidden="1">
      <c r="A128" s="73"/>
      <c r="B128" s="74"/>
      <c r="C128" s="74"/>
      <c r="D128" s="74"/>
      <c r="E128" s="74"/>
      <c r="F128" s="75"/>
      <c r="G128" s="58" t="s">
        <v>168</v>
      </c>
      <c r="H128" s="36">
        <f>I128+J128+K128+L128</f>
        <v>200</v>
      </c>
      <c r="I128" s="36">
        <f t="shared" si="3"/>
        <v>200</v>
      </c>
      <c r="J128" s="36">
        <f t="shared" si="3"/>
        <v>0</v>
      </c>
      <c r="K128" s="36">
        <f t="shared" si="3"/>
        <v>0</v>
      </c>
      <c r="L128" s="36">
        <f t="shared" si="3"/>
        <v>0</v>
      </c>
    </row>
    <row r="129" spans="1:12" ht="12.75">
      <c r="A129" s="76"/>
      <c r="B129" s="77"/>
      <c r="C129" s="77"/>
      <c r="D129" s="77"/>
      <c r="E129" s="77"/>
      <c r="F129" s="78"/>
      <c r="G129" s="58" t="s">
        <v>167</v>
      </c>
      <c r="H129" s="36">
        <f>H127+H128</f>
        <v>200</v>
      </c>
      <c r="I129" s="36">
        <f>I127+I128</f>
        <v>200</v>
      </c>
      <c r="J129" s="36">
        <f>J127+J128</f>
        <v>0</v>
      </c>
      <c r="K129" s="36">
        <f>K127+K128</f>
        <v>0</v>
      </c>
      <c r="L129" s="36">
        <f>L127+L128</f>
        <v>0</v>
      </c>
    </row>
    <row r="130" spans="1:12" ht="16.5">
      <c r="A130" s="91" t="s">
        <v>21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3"/>
    </row>
    <row r="131" spans="1:12" ht="12.75" customHeight="1" hidden="1">
      <c r="A131" s="94">
        <v>12</v>
      </c>
      <c r="B131" s="103" t="s">
        <v>192</v>
      </c>
      <c r="C131" s="79" t="s">
        <v>65</v>
      </c>
      <c r="D131" s="79" t="s">
        <v>148</v>
      </c>
      <c r="E131" s="79">
        <v>2005</v>
      </c>
      <c r="F131" s="79">
        <v>2010</v>
      </c>
      <c r="G131" s="58" t="s">
        <v>167</v>
      </c>
      <c r="H131" s="36">
        <f>H134+H137</f>
        <v>400</v>
      </c>
      <c r="I131" s="36">
        <f>I134+I137</f>
        <v>400</v>
      </c>
      <c r="J131" s="36">
        <f>J134+J137</f>
        <v>0</v>
      </c>
      <c r="K131" s="36">
        <f>K134+K137</f>
        <v>0</v>
      </c>
      <c r="L131" s="36">
        <f>L134+L137</f>
        <v>0</v>
      </c>
    </row>
    <row r="132" spans="1:12" ht="12.75" customHeight="1" hidden="1">
      <c r="A132" s="95"/>
      <c r="B132" s="97"/>
      <c r="C132" s="80"/>
      <c r="D132" s="80"/>
      <c r="E132" s="80"/>
      <c r="F132" s="80"/>
      <c r="G132" s="58" t="s">
        <v>168</v>
      </c>
      <c r="H132" s="36">
        <f>I132+J132+K132+L132</f>
        <v>-50</v>
      </c>
      <c r="I132" s="36">
        <f>I135+I138</f>
        <v>-50</v>
      </c>
      <c r="J132" s="36">
        <f>J135+J138</f>
        <v>0</v>
      </c>
      <c r="K132" s="36">
        <f>K135+K138</f>
        <v>0</v>
      </c>
      <c r="L132" s="36">
        <f>L135+L138</f>
        <v>0</v>
      </c>
    </row>
    <row r="133" spans="1:12" ht="41.25" customHeight="1">
      <c r="A133" s="96"/>
      <c r="B133" s="98"/>
      <c r="C133" s="81"/>
      <c r="D133" s="81"/>
      <c r="E133" s="81"/>
      <c r="F133" s="81"/>
      <c r="G133" s="58" t="s">
        <v>167</v>
      </c>
      <c r="H133" s="36">
        <f>H131+H132</f>
        <v>350</v>
      </c>
      <c r="I133" s="36">
        <f>I131+I132</f>
        <v>350</v>
      </c>
      <c r="J133" s="36">
        <f>J131+J132</f>
        <v>0</v>
      </c>
      <c r="K133" s="36">
        <f>K131+K132</f>
        <v>0</v>
      </c>
      <c r="L133" s="36">
        <f>L131+L132</f>
        <v>0</v>
      </c>
    </row>
    <row r="134" spans="1:12" ht="12.75" customHeight="1" hidden="1">
      <c r="A134" s="70" t="s">
        <v>233</v>
      </c>
      <c r="B134" s="71"/>
      <c r="C134" s="71"/>
      <c r="D134" s="71"/>
      <c r="E134" s="71"/>
      <c r="F134" s="72"/>
      <c r="G134" s="58" t="s">
        <v>167</v>
      </c>
      <c r="H134" s="36">
        <f>I134+J134+K134+L134</f>
        <v>200</v>
      </c>
      <c r="I134" s="36">
        <v>200</v>
      </c>
      <c r="J134" s="36"/>
      <c r="K134" s="36"/>
      <c r="L134" s="36"/>
    </row>
    <row r="135" spans="1:12" ht="12.75" customHeight="1" hidden="1">
      <c r="A135" s="73"/>
      <c r="B135" s="74"/>
      <c r="C135" s="74"/>
      <c r="D135" s="74"/>
      <c r="E135" s="74"/>
      <c r="F135" s="75"/>
      <c r="G135" s="58" t="s">
        <v>168</v>
      </c>
      <c r="H135" s="36">
        <f>I135+J135+K135+L135</f>
        <v>-50</v>
      </c>
      <c r="I135" s="36">
        <v>-50</v>
      </c>
      <c r="J135" s="36"/>
      <c r="K135" s="36"/>
      <c r="L135" s="36"/>
    </row>
    <row r="136" spans="1:12" ht="12.75">
      <c r="A136" s="76"/>
      <c r="B136" s="77"/>
      <c r="C136" s="77"/>
      <c r="D136" s="77"/>
      <c r="E136" s="77"/>
      <c r="F136" s="78"/>
      <c r="G136" s="58" t="s">
        <v>167</v>
      </c>
      <c r="H136" s="36">
        <f>H134+H135</f>
        <v>150</v>
      </c>
      <c r="I136" s="36">
        <f>I134+I135</f>
        <v>150</v>
      </c>
      <c r="J136" s="36">
        <f>J134+J135</f>
        <v>0</v>
      </c>
      <c r="K136" s="36">
        <f>K134+K135</f>
        <v>0</v>
      </c>
      <c r="L136" s="36">
        <f>L134+L135</f>
        <v>0</v>
      </c>
    </row>
    <row r="137" spans="1:12" ht="12.75" customHeight="1" hidden="1">
      <c r="A137" s="70" t="s">
        <v>234</v>
      </c>
      <c r="B137" s="71"/>
      <c r="C137" s="71"/>
      <c r="D137" s="71"/>
      <c r="E137" s="71"/>
      <c r="F137" s="72"/>
      <c r="G137" s="58" t="s">
        <v>167</v>
      </c>
      <c r="H137" s="36">
        <f>I137+J137+K137+L137</f>
        <v>200</v>
      </c>
      <c r="I137" s="36">
        <v>200</v>
      </c>
      <c r="J137" s="36"/>
      <c r="K137" s="36"/>
      <c r="L137" s="36"/>
    </row>
    <row r="138" spans="1:12" ht="12.75" customHeight="1" hidden="1">
      <c r="A138" s="73"/>
      <c r="B138" s="74"/>
      <c r="C138" s="74"/>
      <c r="D138" s="74"/>
      <c r="E138" s="74"/>
      <c r="F138" s="75"/>
      <c r="G138" s="58" t="s">
        <v>168</v>
      </c>
      <c r="H138" s="36">
        <f>I138+J138+K138+L138</f>
        <v>0</v>
      </c>
      <c r="I138" s="36"/>
      <c r="J138" s="36"/>
      <c r="K138" s="36"/>
      <c r="L138" s="36"/>
    </row>
    <row r="139" spans="1:12" ht="12.75">
      <c r="A139" s="76"/>
      <c r="B139" s="77"/>
      <c r="C139" s="77"/>
      <c r="D139" s="77"/>
      <c r="E139" s="77"/>
      <c r="F139" s="78"/>
      <c r="G139" s="58" t="s">
        <v>167</v>
      </c>
      <c r="H139" s="36">
        <f>H137+H138</f>
        <v>200</v>
      </c>
      <c r="I139" s="36">
        <f>I137+I138</f>
        <v>200</v>
      </c>
      <c r="J139" s="36">
        <f>J137+J138</f>
        <v>0</v>
      </c>
      <c r="K139" s="36">
        <f>K137+K138</f>
        <v>0</v>
      </c>
      <c r="L139" s="36">
        <f>L137+L138</f>
        <v>0</v>
      </c>
    </row>
    <row r="140" spans="1:12" ht="12.75" customHeight="1" hidden="1">
      <c r="A140" s="94">
        <v>13</v>
      </c>
      <c r="B140" s="103" t="s">
        <v>192</v>
      </c>
      <c r="C140" s="79" t="s">
        <v>175</v>
      </c>
      <c r="D140" s="79" t="s">
        <v>148</v>
      </c>
      <c r="E140" s="79">
        <v>2005</v>
      </c>
      <c r="F140" s="79">
        <v>2010</v>
      </c>
      <c r="G140" s="58" t="s">
        <v>167</v>
      </c>
      <c r="H140" s="36">
        <f>H143+H146</f>
        <v>400</v>
      </c>
      <c r="I140" s="36">
        <f>I143+I146</f>
        <v>400</v>
      </c>
      <c r="J140" s="36">
        <f>J143+J146</f>
        <v>0</v>
      </c>
      <c r="K140" s="36">
        <f>K143+K146</f>
        <v>0</v>
      </c>
      <c r="L140" s="36">
        <f>L143+L146</f>
        <v>0</v>
      </c>
    </row>
    <row r="141" spans="1:12" ht="12.75" customHeight="1" hidden="1">
      <c r="A141" s="95"/>
      <c r="B141" s="97"/>
      <c r="C141" s="80"/>
      <c r="D141" s="80"/>
      <c r="E141" s="80"/>
      <c r="F141" s="80"/>
      <c r="G141" s="58" t="s">
        <v>168</v>
      </c>
      <c r="H141" s="36">
        <f>I141+J141+K141+L141</f>
        <v>-100</v>
      </c>
      <c r="I141" s="36">
        <f>I144+I147</f>
        <v>-100</v>
      </c>
      <c r="J141" s="36">
        <f>J144+J147</f>
        <v>0</v>
      </c>
      <c r="K141" s="36">
        <f>K144+K147</f>
        <v>0</v>
      </c>
      <c r="L141" s="36">
        <f>L144+L147</f>
        <v>0</v>
      </c>
    </row>
    <row r="142" spans="1:12" ht="37.5" customHeight="1">
      <c r="A142" s="96"/>
      <c r="B142" s="98"/>
      <c r="C142" s="81"/>
      <c r="D142" s="81"/>
      <c r="E142" s="81"/>
      <c r="F142" s="81"/>
      <c r="G142" s="58" t="s">
        <v>167</v>
      </c>
      <c r="H142" s="36">
        <f>H140+H141</f>
        <v>300</v>
      </c>
      <c r="I142" s="36">
        <f>I140+I141</f>
        <v>300</v>
      </c>
      <c r="J142" s="36">
        <f>J140+J141</f>
        <v>0</v>
      </c>
      <c r="K142" s="36">
        <f>K140+K141</f>
        <v>0</v>
      </c>
      <c r="L142" s="36">
        <f>L140+L141</f>
        <v>0</v>
      </c>
    </row>
    <row r="143" spans="1:12" ht="12.75" customHeight="1" hidden="1">
      <c r="A143" s="70" t="s">
        <v>233</v>
      </c>
      <c r="B143" s="71"/>
      <c r="C143" s="71"/>
      <c r="D143" s="71"/>
      <c r="E143" s="71"/>
      <c r="F143" s="72"/>
      <c r="G143" s="58" t="s">
        <v>167</v>
      </c>
      <c r="H143" s="36">
        <f>I143+J143+K143+L143</f>
        <v>200</v>
      </c>
      <c r="I143" s="36">
        <v>200</v>
      </c>
      <c r="J143" s="36"/>
      <c r="K143" s="36"/>
      <c r="L143" s="36"/>
    </row>
    <row r="144" spans="1:12" ht="12.75" customHeight="1" hidden="1">
      <c r="A144" s="73"/>
      <c r="B144" s="74"/>
      <c r="C144" s="74"/>
      <c r="D144" s="74"/>
      <c r="E144" s="74"/>
      <c r="F144" s="75"/>
      <c r="G144" s="58" t="s">
        <v>168</v>
      </c>
      <c r="H144" s="36">
        <f>I144+J144+K144+L144</f>
        <v>-100</v>
      </c>
      <c r="I144" s="36">
        <v>-100</v>
      </c>
      <c r="J144" s="36"/>
      <c r="K144" s="36"/>
      <c r="L144" s="36"/>
    </row>
    <row r="145" spans="1:12" ht="12.75">
      <c r="A145" s="76"/>
      <c r="B145" s="77"/>
      <c r="C145" s="77"/>
      <c r="D145" s="77"/>
      <c r="E145" s="77"/>
      <c r="F145" s="78"/>
      <c r="G145" s="58" t="s">
        <v>167</v>
      </c>
      <c r="H145" s="36">
        <f>H143+H144</f>
        <v>100</v>
      </c>
      <c r="I145" s="36">
        <f>I143+I144</f>
        <v>100</v>
      </c>
      <c r="J145" s="36">
        <f>J143+J144</f>
        <v>0</v>
      </c>
      <c r="K145" s="36">
        <f>K143+K144</f>
        <v>0</v>
      </c>
      <c r="L145" s="36">
        <f>L143+L144</f>
        <v>0</v>
      </c>
    </row>
    <row r="146" spans="1:12" ht="12.75" customHeight="1" hidden="1">
      <c r="A146" s="70" t="s">
        <v>234</v>
      </c>
      <c r="B146" s="71"/>
      <c r="C146" s="71"/>
      <c r="D146" s="71"/>
      <c r="E146" s="71"/>
      <c r="F146" s="72"/>
      <c r="G146" s="58" t="s">
        <v>167</v>
      </c>
      <c r="H146" s="36">
        <f>I146+J146+K146+L146</f>
        <v>200</v>
      </c>
      <c r="I146" s="36">
        <v>200</v>
      </c>
      <c r="J146" s="36"/>
      <c r="K146" s="36"/>
      <c r="L146" s="36"/>
    </row>
    <row r="147" spans="1:12" ht="12.75" customHeight="1" hidden="1">
      <c r="A147" s="73"/>
      <c r="B147" s="74"/>
      <c r="C147" s="74"/>
      <c r="D147" s="74"/>
      <c r="E147" s="74"/>
      <c r="F147" s="75"/>
      <c r="G147" s="58" t="s">
        <v>168</v>
      </c>
      <c r="H147" s="36">
        <f>I147+J147+K147+L147</f>
        <v>0</v>
      </c>
      <c r="I147" s="36"/>
      <c r="J147" s="36"/>
      <c r="K147" s="36"/>
      <c r="L147" s="36"/>
    </row>
    <row r="148" spans="1:12" ht="12.75">
      <c r="A148" s="76"/>
      <c r="B148" s="77"/>
      <c r="C148" s="77"/>
      <c r="D148" s="77"/>
      <c r="E148" s="77"/>
      <c r="F148" s="78"/>
      <c r="G148" s="58" t="s">
        <v>167</v>
      </c>
      <c r="H148" s="36">
        <f>H146+H147</f>
        <v>200</v>
      </c>
      <c r="I148" s="36">
        <f>I146+I147</f>
        <v>200</v>
      </c>
      <c r="J148" s="36">
        <f>J146+J147</f>
        <v>0</v>
      </c>
      <c r="K148" s="36">
        <f>K146+K147</f>
        <v>0</v>
      </c>
      <c r="L148" s="36">
        <f>L146+L147</f>
        <v>0</v>
      </c>
    </row>
    <row r="149" spans="1:12" ht="12.75" customHeight="1" hidden="1">
      <c r="A149" s="94">
        <v>14</v>
      </c>
      <c r="B149" s="103" t="s">
        <v>192</v>
      </c>
      <c r="C149" s="79" t="s">
        <v>190</v>
      </c>
      <c r="D149" s="79" t="s">
        <v>148</v>
      </c>
      <c r="E149" s="79">
        <v>2005</v>
      </c>
      <c r="F149" s="79">
        <v>2010</v>
      </c>
      <c r="G149" s="58" t="s">
        <v>167</v>
      </c>
      <c r="H149" s="36">
        <f>H152+H155</f>
        <v>100</v>
      </c>
      <c r="I149" s="36">
        <f>I152+I155</f>
        <v>100</v>
      </c>
      <c r="J149" s="36">
        <f>J152+J155</f>
        <v>0</v>
      </c>
      <c r="K149" s="36">
        <f>K152+K155</f>
        <v>0</v>
      </c>
      <c r="L149" s="36">
        <f>L152+L155</f>
        <v>0</v>
      </c>
    </row>
    <row r="150" spans="1:12" ht="12.75" customHeight="1" hidden="1">
      <c r="A150" s="95"/>
      <c r="B150" s="97"/>
      <c r="C150" s="80"/>
      <c r="D150" s="80"/>
      <c r="E150" s="80"/>
      <c r="F150" s="80"/>
      <c r="G150" s="58" t="s">
        <v>168</v>
      </c>
      <c r="H150" s="36">
        <f>I150+J150+K150+L150</f>
        <v>0</v>
      </c>
      <c r="I150" s="36">
        <f>I153+I156</f>
        <v>0</v>
      </c>
      <c r="J150" s="36">
        <f>J153+J156</f>
        <v>0</v>
      </c>
      <c r="K150" s="36">
        <f>K153+K156</f>
        <v>0</v>
      </c>
      <c r="L150" s="36">
        <f>L153+L156</f>
        <v>0</v>
      </c>
    </row>
    <row r="151" spans="1:12" ht="39.75" customHeight="1">
      <c r="A151" s="96"/>
      <c r="B151" s="98"/>
      <c r="C151" s="81"/>
      <c r="D151" s="81"/>
      <c r="E151" s="81"/>
      <c r="F151" s="81"/>
      <c r="G151" s="58" t="s">
        <v>167</v>
      </c>
      <c r="H151" s="36">
        <f>H149+H150</f>
        <v>100</v>
      </c>
      <c r="I151" s="36">
        <f>I149+I150</f>
        <v>100</v>
      </c>
      <c r="J151" s="36">
        <f>J149+J150</f>
        <v>0</v>
      </c>
      <c r="K151" s="36">
        <f>K149+K150</f>
        <v>0</v>
      </c>
      <c r="L151" s="36">
        <f>L149+L150</f>
        <v>0</v>
      </c>
    </row>
    <row r="152" spans="1:12" ht="12.75" customHeight="1" hidden="1">
      <c r="A152" s="70" t="s">
        <v>233</v>
      </c>
      <c r="B152" s="71"/>
      <c r="C152" s="71"/>
      <c r="D152" s="71"/>
      <c r="E152" s="71"/>
      <c r="F152" s="72"/>
      <c r="G152" s="58" t="s">
        <v>167</v>
      </c>
      <c r="H152" s="36">
        <f>I152+J152+K152+L152</f>
        <v>50</v>
      </c>
      <c r="I152" s="36">
        <v>50</v>
      </c>
      <c r="J152" s="36"/>
      <c r="K152" s="36"/>
      <c r="L152" s="36"/>
    </row>
    <row r="153" spans="1:12" ht="12.75" customHeight="1" hidden="1">
      <c r="A153" s="73"/>
      <c r="B153" s="74"/>
      <c r="C153" s="74"/>
      <c r="D153" s="74"/>
      <c r="E153" s="74"/>
      <c r="F153" s="75"/>
      <c r="G153" s="58" t="s">
        <v>168</v>
      </c>
      <c r="H153" s="36">
        <f>I153+J153+K153+L153</f>
        <v>0</v>
      </c>
      <c r="I153" s="36"/>
      <c r="J153" s="36"/>
      <c r="K153" s="36"/>
      <c r="L153" s="36"/>
    </row>
    <row r="154" spans="1:12" ht="12.75">
      <c r="A154" s="76"/>
      <c r="B154" s="77"/>
      <c r="C154" s="77"/>
      <c r="D154" s="77"/>
      <c r="E154" s="77"/>
      <c r="F154" s="78"/>
      <c r="G154" s="58" t="s">
        <v>167</v>
      </c>
      <c r="H154" s="36">
        <f>H152+H153</f>
        <v>50</v>
      </c>
      <c r="I154" s="36">
        <f>I152+I153</f>
        <v>50</v>
      </c>
      <c r="J154" s="36">
        <f>J152+J153</f>
        <v>0</v>
      </c>
      <c r="K154" s="36">
        <f>K152+K153</f>
        <v>0</v>
      </c>
      <c r="L154" s="36">
        <f>L152+L153</f>
        <v>0</v>
      </c>
    </row>
    <row r="155" spans="1:12" ht="12.75" customHeight="1" hidden="1">
      <c r="A155" s="70" t="s">
        <v>234</v>
      </c>
      <c r="B155" s="71"/>
      <c r="C155" s="71"/>
      <c r="D155" s="71"/>
      <c r="E155" s="71"/>
      <c r="F155" s="72"/>
      <c r="G155" s="58" t="s">
        <v>167</v>
      </c>
      <c r="H155" s="36">
        <f>I155+J155+K155+L155</f>
        <v>50</v>
      </c>
      <c r="I155" s="36">
        <v>50</v>
      </c>
      <c r="J155" s="36"/>
      <c r="K155" s="36"/>
      <c r="L155" s="36"/>
    </row>
    <row r="156" spans="1:12" ht="12.75" customHeight="1" hidden="1">
      <c r="A156" s="73"/>
      <c r="B156" s="74"/>
      <c r="C156" s="74"/>
      <c r="D156" s="74"/>
      <c r="E156" s="74"/>
      <c r="F156" s="75"/>
      <c r="G156" s="58" t="s">
        <v>168</v>
      </c>
      <c r="H156" s="36">
        <f>I156+J156+K156+L156</f>
        <v>0</v>
      </c>
      <c r="I156" s="36"/>
      <c r="J156" s="36"/>
      <c r="K156" s="36"/>
      <c r="L156" s="36"/>
    </row>
    <row r="157" spans="1:12" ht="12.75">
      <c r="A157" s="76"/>
      <c r="B157" s="77"/>
      <c r="C157" s="77"/>
      <c r="D157" s="77"/>
      <c r="E157" s="77"/>
      <c r="F157" s="78"/>
      <c r="G157" s="58" t="s">
        <v>167</v>
      </c>
      <c r="H157" s="36">
        <f>H155+H156</f>
        <v>50</v>
      </c>
      <c r="I157" s="36">
        <f>I155+I156</f>
        <v>50</v>
      </c>
      <c r="J157" s="36">
        <f>J155+J156</f>
        <v>0</v>
      </c>
      <c r="K157" s="36">
        <f>K155+K156</f>
        <v>0</v>
      </c>
      <c r="L157" s="36">
        <f>L155+L156</f>
        <v>0</v>
      </c>
    </row>
    <row r="158" spans="1:12" ht="12.75" customHeight="1" hidden="1">
      <c r="A158" s="82" t="s">
        <v>22</v>
      </c>
      <c r="B158" s="83"/>
      <c r="C158" s="84"/>
      <c r="D158" s="79" t="s">
        <v>148</v>
      </c>
      <c r="E158" s="79">
        <v>2008</v>
      </c>
      <c r="F158" s="79">
        <v>2010</v>
      </c>
      <c r="G158" s="58" t="s">
        <v>167</v>
      </c>
      <c r="H158" s="36">
        <f>H161+H164</f>
        <v>900</v>
      </c>
      <c r="I158" s="36">
        <f>I161+I164</f>
        <v>900</v>
      </c>
      <c r="J158" s="36">
        <f>J161+J164</f>
        <v>0</v>
      </c>
      <c r="K158" s="36">
        <f>K161+K164</f>
        <v>0</v>
      </c>
      <c r="L158" s="36">
        <f>L161+L164</f>
        <v>0</v>
      </c>
    </row>
    <row r="159" spans="1:12" ht="12.75" customHeight="1" hidden="1">
      <c r="A159" s="85"/>
      <c r="B159" s="86"/>
      <c r="C159" s="87"/>
      <c r="D159" s="80"/>
      <c r="E159" s="80"/>
      <c r="F159" s="80"/>
      <c r="G159" s="58" t="s">
        <v>168</v>
      </c>
      <c r="H159" s="36">
        <f>I159+J159+K159+L159</f>
        <v>-150</v>
      </c>
      <c r="I159" s="36">
        <f>I162+I165</f>
        <v>-150</v>
      </c>
      <c r="J159" s="36">
        <f>J162+J165</f>
        <v>0</v>
      </c>
      <c r="K159" s="36">
        <f>K162+K165</f>
        <v>0</v>
      </c>
      <c r="L159" s="36">
        <f>L162+L165</f>
        <v>0</v>
      </c>
    </row>
    <row r="160" spans="1:12" ht="12.75">
      <c r="A160" s="88"/>
      <c r="B160" s="89"/>
      <c r="C160" s="90"/>
      <c r="D160" s="81"/>
      <c r="E160" s="81"/>
      <c r="F160" s="81"/>
      <c r="G160" s="58" t="s">
        <v>167</v>
      </c>
      <c r="H160" s="36">
        <f>H158+H159</f>
        <v>750</v>
      </c>
      <c r="I160" s="36">
        <f>I158+I159</f>
        <v>750</v>
      </c>
      <c r="J160" s="36">
        <f>J158+J159</f>
        <v>0</v>
      </c>
      <c r="K160" s="36">
        <f>K158+K159</f>
        <v>0</v>
      </c>
      <c r="L160" s="36">
        <f>L158+L159</f>
        <v>0</v>
      </c>
    </row>
    <row r="161" spans="1:12" ht="12.75" customHeight="1" hidden="1">
      <c r="A161" s="70" t="s">
        <v>233</v>
      </c>
      <c r="B161" s="71"/>
      <c r="C161" s="71"/>
      <c r="D161" s="71"/>
      <c r="E161" s="71"/>
      <c r="F161" s="72"/>
      <c r="G161" s="58" t="s">
        <v>167</v>
      </c>
      <c r="H161" s="36">
        <f>I161+J161+K161+L161</f>
        <v>450</v>
      </c>
      <c r="I161" s="36">
        <f aca="true" t="shared" si="4" ref="I161:L162">I152+I143+I134</f>
        <v>450</v>
      </c>
      <c r="J161" s="36">
        <f t="shared" si="4"/>
        <v>0</v>
      </c>
      <c r="K161" s="36">
        <f t="shared" si="4"/>
        <v>0</v>
      </c>
      <c r="L161" s="36">
        <f t="shared" si="4"/>
        <v>0</v>
      </c>
    </row>
    <row r="162" spans="1:12" ht="12.75" customHeight="1" hidden="1">
      <c r="A162" s="73"/>
      <c r="B162" s="74"/>
      <c r="C162" s="74"/>
      <c r="D162" s="74"/>
      <c r="E162" s="74"/>
      <c r="F162" s="75"/>
      <c r="G162" s="58" t="s">
        <v>168</v>
      </c>
      <c r="H162" s="36">
        <f>I162+J162+K162+L162</f>
        <v>-150</v>
      </c>
      <c r="I162" s="36">
        <f t="shared" si="4"/>
        <v>-150</v>
      </c>
      <c r="J162" s="36">
        <f t="shared" si="4"/>
        <v>0</v>
      </c>
      <c r="K162" s="36">
        <f t="shared" si="4"/>
        <v>0</v>
      </c>
      <c r="L162" s="36">
        <f t="shared" si="4"/>
        <v>0</v>
      </c>
    </row>
    <row r="163" spans="1:12" ht="12.75">
      <c r="A163" s="76"/>
      <c r="B163" s="77"/>
      <c r="C163" s="77"/>
      <c r="D163" s="77"/>
      <c r="E163" s="77"/>
      <c r="F163" s="78"/>
      <c r="G163" s="58" t="s">
        <v>167</v>
      </c>
      <c r="H163" s="36">
        <f>H161+H162</f>
        <v>300</v>
      </c>
      <c r="I163" s="36">
        <f>I161+I162</f>
        <v>300</v>
      </c>
      <c r="J163" s="36">
        <f>J161+J162</f>
        <v>0</v>
      </c>
      <c r="K163" s="36">
        <f>K161+K162</f>
        <v>0</v>
      </c>
      <c r="L163" s="36">
        <f>L161+L162</f>
        <v>0</v>
      </c>
    </row>
    <row r="164" spans="1:12" ht="12.75" customHeight="1" hidden="1">
      <c r="A164" s="70" t="s">
        <v>234</v>
      </c>
      <c r="B164" s="71"/>
      <c r="C164" s="71"/>
      <c r="D164" s="71"/>
      <c r="E164" s="71"/>
      <c r="F164" s="72"/>
      <c r="G164" s="58" t="s">
        <v>167</v>
      </c>
      <c r="H164" s="36">
        <f>I164+J164+K164+L164</f>
        <v>450</v>
      </c>
      <c r="I164" s="36">
        <f aca="true" t="shared" si="5" ref="I164:L165">I155+I146+I137</f>
        <v>450</v>
      </c>
      <c r="J164" s="36">
        <f t="shared" si="5"/>
        <v>0</v>
      </c>
      <c r="K164" s="36">
        <f t="shared" si="5"/>
        <v>0</v>
      </c>
      <c r="L164" s="36">
        <f t="shared" si="5"/>
        <v>0</v>
      </c>
    </row>
    <row r="165" spans="1:12" ht="12.75" customHeight="1" hidden="1">
      <c r="A165" s="73"/>
      <c r="B165" s="74"/>
      <c r="C165" s="74"/>
      <c r="D165" s="74"/>
      <c r="E165" s="74"/>
      <c r="F165" s="75"/>
      <c r="G165" s="58" t="s">
        <v>168</v>
      </c>
      <c r="H165" s="36">
        <f>I165+J165+K165+L165</f>
        <v>0</v>
      </c>
      <c r="I165" s="36">
        <f t="shared" si="5"/>
        <v>0</v>
      </c>
      <c r="J165" s="36">
        <f t="shared" si="5"/>
        <v>0</v>
      </c>
      <c r="K165" s="36">
        <f t="shared" si="5"/>
        <v>0</v>
      </c>
      <c r="L165" s="36">
        <f t="shared" si="5"/>
        <v>0</v>
      </c>
    </row>
    <row r="166" spans="1:12" ht="12.75">
      <c r="A166" s="76"/>
      <c r="B166" s="77"/>
      <c r="C166" s="77"/>
      <c r="D166" s="77"/>
      <c r="E166" s="77"/>
      <c r="F166" s="78"/>
      <c r="G166" s="58" t="s">
        <v>167</v>
      </c>
      <c r="H166" s="36">
        <f>H164+H165</f>
        <v>450</v>
      </c>
      <c r="I166" s="36">
        <f>I164+I165</f>
        <v>450</v>
      </c>
      <c r="J166" s="36">
        <f>J164+J165</f>
        <v>0</v>
      </c>
      <c r="K166" s="36">
        <f>K164+K165</f>
        <v>0</v>
      </c>
      <c r="L166" s="36">
        <f>L164+L165</f>
        <v>0</v>
      </c>
    </row>
    <row r="167" spans="1:12" ht="12.75" customHeight="1" hidden="1">
      <c r="A167" s="82" t="s">
        <v>172</v>
      </c>
      <c r="B167" s="83"/>
      <c r="C167" s="84"/>
      <c r="D167" s="79" t="s">
        <v>148</v>
      </c>
      <c r="E167" s="79">
        <v>2008</v>
      </c>
      <c r="F167" s="79">
        <v>2011</v>
      </c>
      <c r="G167" s="58" t="s">
        <v>167</v>
      </c>
      <c r="H167" s="36">
        <f>H170+H173</f>
        <v>6400</v>
      </c>
      <c r="I167" s="36">
        <f>I170+I173</f>
        <v>6400</v>
      </c>
      <c r="J167" s="36">
        <f>J170+J173</f>
        <v>0</v>
      </c>
      <c r="K167" s="36">
        <f>K170+K173</f>
        <v>0</v>
      </c>
      <c r="L167" s="36">
        <f>L170+L173</f>
        <v>0</v>
      </c>
    </row>
    <row r="168" spans="1:12" ht="12.75" customHeight="1" hidden="1">
      <c r="A168" s="85"/>
      <c r="B168" s="86"/>
      <c r="C168" s="87"/>
      <c r="D168" s="80"/>
      <c r="E168" s="80"/>
      <c r="F168" s="80"/>
      <c r="G168" s="58" t="s">
        <v>168</v>
      </c>
      <c r="H168" s="36">
        <f>I168+J168+K168+L168</f>
        <v>2515</v>
      </c>
      <c r="I168" s="36">
        <f>I171+I174</f>
        <v>-1695</v>
      </c>
      <c r="J168" s="36">
        <f>J171+J174</f>
        <v>4210</v>
      </c>
      <c r="K168" s="36">
        <f>K171+K174</f>
        <v>0</v>
      </c>
      <c r="L168" s="36">
        <f>L171+L174</f>
        <v>0</v>
      </c>
    </row>
    <row r="169" spans="1:12" ht="12.75">
      <c r="A169" s="88"/>
      <c r="B169" s="89"/>
      <c r="C169" s="90"/>
      <c r="D169" s="81"/>
      <c r="E169" s="81"/>
      <c r="F169" s="81"/>
      <c r="G169" s="58" t="s">
        <v>167</v>
      </c>
      <c r="H169" s="36">
        <f>H167+H168</f>
        <v>8915</v>
      </c>
      <c r="I169" s="36">
        <f>I167+I168</f>
        <v>4705</v>
      </c>
      <c r="J169" s="36">
        <f>J167+J168</f>
        <v>4210</v>
      </c>
      <c r="K169" s="36">
        <f>K167+K168</f>
        <v>0</v>
      </c>
      <c r="L169" s="36">
        <f>L167+L168</f>
        <v>0</v>
      </c>
    </row>
    <row r="170" spans="1:12" ht="12.75" customHeight="1" hidden="1">
      <c r="A170" s="70" t="s">
        <v>233</v>
      </c>
      <c r="B170" s="71"/>
      <c r="C170" s="71"/>
      <c r="D170" s="71"/>
      <c r="E170" s="71"/>
      <c r="F170" s="72"/>
      <c r="G170" s="58" t="s">
        <v>167</v>
      </c>
      <c r="H170" s="36">
        <f>I170+J170+K170+L170</f>
        <v>5750</v>
      </c>
      <c r="I170" s="36">
        <f aca="true" t="shared" si="6" ref="I170:L171">I161+I124+I80+I48</f>
        <v>5750</v>
      </c>
      <c r="J170" s="36">
        <f t="shared" si="6"/>
        <v>0</v>
      </c>
      <c r="K170" s="36">
        <f t="shared" si="6"/>
        <v>0</v>
      </c>
      <c r="L170" s="36">
        <f t="shared" si="6"/>
        <v>0</v>
      </c>
    </row>
    <row r="171" spans="1:12" ht="12.75" customHeight="1" hidden="1">
      <c r="A171" s="73"/>
      <c r="B171" s="74"/>
      <c r="C171" s="74"/>
      <c r="D171" s="74"/>
      <c r="E171" s="74"/>
      <c r="F171" s="75"/>
      <c r="G171" s="58" t="s">
        <v>168</v>
      </c>
      <c r="H171" s="36">
        <f>I171+J171+K171+L171</f>
        <v>1565</v>
      </c>
      <c r="I171" s="36">
        <f t="shared" si="6"/>
        <v>-2645</v>
      </c>
      <c r="J171" s="36">
        <f t="shared" si="6"/>
        <v>4210</v>
      </c>
      <c r="K171" s="36">
        <f t="shared" si="6"/>
        <v>0</v>
      </c>
      <c r="L171" s="36">
        <f t="shared" si="6"/>
        <v>0</v>
      </c>
    </row>
    <row r="172" spans="1:12" ht="12.75">
      <c r="A172" s="76"/>
      <c r="B172" s="77"/>
      <c r="C172" s="77"/>
      <c r="D172" s="77"/>
      <c r="E172" s="77"/>
      <c r="F172" s="78"/>
      <c r="G172" s="58" t="s">
        <v>167</v>
      </c>
      <c r="H172" s="36">
        <f>H170+H171</f>
        <v>7315</v>
      </c>
      <c r="I172" s="36">
        <f>I170+I171</f>
        <v>3105</v>
      </c>
      <c r="J172" s="36">
        <f>J170+J171</f>
        <v>4210</v>
      </c>
      <c r="K172" s="36">
        <f>K170+K171</f>
        <v>0</v>
      </c>
      <c r="L172" s="36">
        <f>L170+L171</f>
        <v>0</v>
      </c>
    </row>
    <row r="173" spans="1:12" ht="12.75" customHeight="1" hidden="1">
      <c r="A173" s="70" t="s">
        <v>234</v>
      </c>
      <c r="B173" s="71"/>
      <c r="C173" s="71"/>
      <c r="D173" s="71"/>
      <c r="E173" s="71"/>
      <c r="F173" s="72"/>
      <c r="G173" s="58" t="s">
        <v>167</v>
      </c>
      <c r="H173" s="36">
        <f>I173+J173+K173+L173</f>
        <v>650</v>
      </c>
      <c r="I173" s="36">
        <f aca="true" t="shared" si="7" ref="I173:L174">I164+I127+I51</f>
        <v>650</v>
      </c>
      <c r="J173" s="36">
        <f t="shared" si="7"/>
        <v>0</v>
      </c>
      <c r="K173" s="36">
        <f t="shared" si="7"/>
        <v>0</v>
      </c>
      <c r="L173" s="36">
        <f t="shared" si="7"/>
        <v>0</v>
      </c>
    </row>
    <row r="174" spans="1:12" ht="12.75" customHeight="1" hidden="1">
      <c r="A174" s="73"/>
      <c r="B174" s="74"/>
      <c r="C174" s="74"/>
      <c r="D174" s="74"/>
      <c r="E174" s="74"/>
      <c r="F174" s="75"/>
      <c r="G174" s="58" t="s">
        <v>168</v>
      </c>
      <c r="H174" s="36">
        <f>I174+J174+K174+L174</f>
        <v>950</v>
      </c>
      <c r="I174" s="36">
        <f t="shared" si="7"/>
        <v>950</v>
      </c>
      <c r="J174" s="36">
        <f t="shared" si="7"/>
        <v>0</v>
      </c>
      <c r="K174" s="36">
        <f t="shared" si="7"/>
        <v>0</v>
      </c>
      <c r="L174" s="36">
        <f t="shared" si="7"/>
        <v>0</v>
      </c>
    </row>
    <row r="175" spans="1:12" ht="12.75">
      <c r="A175" s="76"/>
      <c r="B175" s="77"/>
      <c r="C175" s="77"/>
      <c r="D175" s="77"/>
      <c r="E175" s="77"/>
      <c r="F175" s="78"/>
      <c r="G175" s="58" t="s">
        <v>167</v>
      </c>
      <c r="H175" s="36">
        <f>H173+H174</f>
        <v>1600</v>
      </c>
      <c r="I175" s="36">
        <f>I173+I174</f>
        <v>1600</v>
      </c>
      <c r="J175" s="36">
        <f>J173+J174</f>
        <v>0</v>
      </c>
      <c r="K175" s="36">
        <f>K173+K174</f>
        <v>0</v>
      </c>
      <c r="L175" s="36">
        <f>L173+L174</f>
        <v>0</v>
      </c>
    </row>
    <row r="176" spans="1:12" ht="15.75">
      <c r="A176" s="99" t="s">
        <v>24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</row>
    <row r="177" spans="1:12" ht="16.5">
      <c r="A177" s="101" t="s">
        <v>1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ht="16.5">
      <c r="A178" s="91" t="s">
        <v>2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3"/>
    </row>
    <row r="179" spans="1:12" ht="12.75" customHeight="1" hidden="1">
      <c r="A179" s="94">
        <v>15</v>
      </c>
      <c r="B179" s="103" t="s">
        <v>192</v>
      </c>
      <c r="C179" s="79" t="s">
        <v>232</v>
      </c>
      <c r="D179" s="79" t="s">
        <v>148</v>
      </c>
      <c r="E179" s="79">
        <v>2008</v>
      </c>
      <c r="F179" s="79">
        <v>2011</v>
      </c>
      <c r="G179" s="58" t="s">
        <v>167</v>
      </c>
      <c r="H179" s="36">
        <f>I179+J179+K179+L179</f>
        <v>3120</v>
      </c>
      <c r="I179" s="36">
        <f aca="true" t="shared" si="8" ref="I179:L180">I182+I185+I188</f>
        <v>3120</v>
      </c>
      <c r="J179" s="36">
        <f t="shared" si="8"/>
        <v>0</v>
      </c>
      <c r="K179" s="36">
        <f t="shared" si="8"/>
        <v>0</v>
      </c>
      <c r="L179" s="36">
        <f t="shared" si="8"/>
        <v>0</v>
      </c>
    </row>
    <row r="180" spans="1:12" ht="12.75" customHeight="1" hidden="1">
      <c r="A180" s="95"/>
      <c r="B180" s="97"/>
      <c r="C180" s="80"/>
      <c r="D180" s="80"/>
      <c r="E180" s="80"/>
      <c r="F180" s="80"/>
      <c r="G180" s="58" t="s">
        <v>168</v>
      </c>
      <c r="H180" s="36">
        <f>I180+J180+K180+L180</f>
        <v>0</v>
      </c>
      <c r="I180" s="36">
        <f t="shared" si="8"/>
        <v>0</v>
      </c>
      <c r="J180" s="36">
        <f t="shared" si="8"/>
        <v>0</v>
      </c>
      <c r="K180" s="36">
        <f t="shared" si="8"/>
        <v>0</v>
      </c>
      <c r="L180" s="36">
        <f t="shared" si="8"/>
        <v>0</v>
      </c>
    </row>
    <row r="181" spans="1:12" ht="38.25" customHeight="1">
      <c r="A181" s="96"/>
      <c r="B181" s="98"/>
      <c r="C181" s="81"/>
      <c r="D181" s="81"/>
      <c r="E181" s="81"/>
      <c r="F181" s="81"/>
      <c r="G181" s="58" t="s">
        <v>167</v>
      </c>
      <c r="H181" s="36">
        <f>H179+H180</f>
        <v>3120</v>
      </c>
      <c r="I181" s="36">
        <f>I179+I180</f>
        <v>3120</v>
      </c>
      <c r="J181" s="36">
        <f>J179+J180</f>
        <v>0</v>
      </c>
      <c r="K181" s="36">
        <f>K179+K180</f>
        <v>0</v>
      </c>
      <c r="L181" s="36">
        <f>L179+L180</f>
        <v>0</v>
      </c>
    </row>
    <row r="182" spans="1:12" ht="12.75" customHeight="1" hidden="1">
      <c r="A182" s="70" t="s">
        <v>233</v>
      </c>
      <c r="B182" s="71"/>
      <c r="C182" s="71"/>
      <c r="D182" s="71"/>
      <c r="E182" s="71"/>
      <c r="F182" s="72"/>
      <c r="G182" s="58" t="s">
        <v>167</v>
      </c>
      <c r="H182" s="36">
        <f>I182+J182+K182+L182</f>
        <v>120</v>
      </c>
      <c r="I182" s="36">
        <v>120</v>
      </c>
      <c r="J182" s="36"/>
      <c r="K182" s="36"/>
      <c r="L182" s="36"/>
    </row>
    <row r="183" spans="1:12" ht="12.75" customHeight="1" hidden="1">
      <c r="A183" s="73"/>
      <c r="B183" s="74"/>
      <c r="C183" s="74"/>
      <c r="D183" s="74"/>
      <c r="E183" s="74"/>
      <c r="F183" s="75"/>
      <c r="G183" s="58" t="s">
        <v>168</v>
      </c>
      <c r="H183" s="36">
        <f>I183+J183+K183+L183</f>
        <v>0</v>
      </c>
      <c r="I183" s="36">
        <v>0</v>
      </c>
      <c r="J183" s="36"/>
      <c r="K183" s="36"/>
      <c r="L183" s="36"/>
    </row>
    <row r="184" spans="1:12" ht="12.75">
      <c r="A184" s="76"/>
      <c r="B184" s="77"/>
      <c r="C184" s="77"/>
      <c r="D184" s="77"/>
      <c r="E184" s="77"/>
      <c r="F184" s="78"/>
      <c r="G184" s="58" t="s">
        <v>167</v>
      </c>
      <c r="H184" s="36">
        <f>H182+H183</f>
        <v>120</v>
      </c>
      <c r="I184" s="36">
        <f>I182+I183</f>
        <v>120</v>
      </c>
      <c r="J184" s="36">
        <f>J182+J183</f>
        <v>0</v>
      </c>
      <c r="K184" s="36">
        <f>K182+K183</f>
        <v>0</v>
      </c>
      <c r="L184" s="36">
        <f>L182+L183</f>
        <v>0</v>
      </c>
    </row>
    <row r="185" spans="1:12" ht="12.75" customHeight="1" hidden="1">
      <c r="A185" s="70" t="s">
        <v>234</v>
      </c>
      <c r="B185" s="71"/>
      <c r="C185" s="71"/>
      <c r="D185" s="71"/>
      <c r="E185" s="71"/>
      <c r="F185" s="72"/>
      <c r="G185" s="58" t="s">
        <v>167</v>
      </c>
      <c r="H185" s="36">
        <f>I185+J185+K185+L185</f>
        <v>700</v>
      </c>
      <c r="I185" s="36">
        <v>700</v>
      </c>
      <c r="J185" s="36"/>
      <c r="K185" s="36"/>
      <c r="L185" s="36"/>
    </row>
    <row r="186" spans="1:12" ht="12.75" customHeight="1" hidden="1">
      <c r="A186" s="73"/>
      <c r="B186" s="74"/>
      <c r="C186" s="74"/>
      <c r="D186" s="74"/>
      <c r="E186" s="74"/>
      <c r="F186" s="75"/>
      <c r="G186" s="58" t="s">
        <v>168</v>
      </c>
      <c r="H186" s="36">
        <f>I186+J186+K186+L186</f>
        <v>0</v>
      </c>
      <c r="I186" s="36">
        <v>0</v>
      </c>
      <c r="J186" s="36"/>
      <c r="K186" s="36"/>
      <c r="L186" s="36"/>
    </row>
    <row r="187" spans="1:12" ht="12.75">
      <c r="A187" s="76"/>
      <c r="B187" s="77"/>
      <c r="C187" s="77"/>
      <c r="D187" s="77"/>
      <c r="E187" s="77"/>
      <c r="F187" s="78"/>
      <c r="G187" s="58" t="s">
        <v>167</v>
      </c>
      <c r="H187" s="36">
        <f>H185+H186</f>
        <v>700</v>
      </c>
      <c r="I187" s="36">
        <f>I185+I186</f>
        <v>700</v>
      </c>
      <c r="J187" s="36">
        <f>J185+J186</f>
        <v>0</v>
      </c>
      <c r="K187" s="36">
        <f>K185+K186</f>
        <v>0</v>
      </c>
      <c r="L187" s="36">
        <f>L185+L186</f>
        <v>0</v>
      </c>
    </row>
    <row r="188" spans="1:12" ht="13.5" customHeight="1" hidden="1">
      <c r="A188" s="70" t="s">
        <v>235</v>
      </c>
      <c r="B188" s="71"/>
      <c r="C188" s="71"/>
      <c r="D188" s="71"/>
      <c r="E188" s="71"/>
      <c r="F188" s="72"/>
      <c r="G188" s="58" t="s">
        <v>167</v>
      </c>
      <c r="H188" s="36">
        <f>I188+J188+K188+L188</f>
        <v>2300</v>
      </c>
      <c r="I188" s="36">
        <v>2300</v>
      </c>
      <c r="J188" s="36"/>
      <c r="K188" s="36"/>
      <c r="L188" s="36"/>
    </row>
    <row r="189" spans="1:12" ht="12.75" customHeight="1" hidden="1">
      <c r="A189" s="73"/>
      <c r="B189" s="74"/>
      <c r="C189" s="74"/>
      <c r="D189" s="74"/>
      <c r="E189" s="74"/>
      <c r="F189" s="75"/>
      <c r="G189" s="58" t="s">
        <v>168</v>
      </c>
      <c r="H189" s="36">
        <f>I189+J189+K189+L189</f>
        <v>0</v>
      </c>
      <c r="I189" s="36">
        <v>0</v>
      </c>
      <c r="J189" s="36"/>
      <c r="K189" s="36"/>
      <c r="L189" s="36"/>
    </row>
    <row r="190" spans="1:12" ht="12.75">
      <c r="A190" s="76"/>
      <c r="B190" s="77"/>
      <c r="C190" s="77"/>
      <c r="D190" s="77"/>
      <c r="E190" s="77"/>
      <c r="F190" s="78"/>
      <c r="G190" s="58" t="s">
        <v>167</v>
      </c>
      <c r="H190" s="36">
        <f>H188+H189</f>
        <v>2300</v>
      </c>
      <c r="I190" s="36">
        <f>I188+I189</f>
        <v>2300</v>
      </c>
      <c r="J190" s="36">
        <f>J188+J189</f>
        <v>0</v>
      </c>
      <c r="K190" s="36">
        <f>K188+K189</f>
        <v>0</v>
      </c>
      <c r="L190" s="36">
        <f>L188+L189</f>
        <v>0</v>
      </c>
    </row>
    <row r="191" spans="1:12" ht="16.5">
      <c r="A191" s="91" t="s">
        <v>25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3"/>
    </row>
    <row r="192" spans="1:12" ht="16.5">
      <c r="A192" s="91" t="s">
        <v>171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3"/>
    </row>
    <row r="193" spans="1:12" ht="16.5">
      <c r="A193" s="91" t="s">
        <v>6</v>
      </c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3"/>
    </row>
    <row r="194" spans="1:12" ht="12.75" customHeight="1" hidden="1">
      <c r="A194" s="82" t="s">
        <v>7</v>
      </c>
      <c r="B194" s="83"/>
      <c r="C194" s="84"/>
      <c r="D194" s="79" t="s">
        <v>148</v>
      </c>
      <c r="E194" s="79">
        <v>2008</v>
      </c>
      <c r="F194" s="79">
        <v>2011</v>
      </c>
      <c r="G194" s="58" t="s">
        <v>167</v>
      </c>
      <c r="H194" s="36">
        <f>I194+J194+K194+L194</f>
        <v>3120</v>
      </c>
      <c r="I194" s="36">
        <f>I197+I200+I203</f>
        <v>3120</v>
      </c>
      <c r="J194" s="36">
        <f aca="true" t="shared" si="9" ref="J194:L195">J197+J200+J203</f>
        <v>0</v>
      </c>
      <c r="K194" s="36">
        <f t="shared" si="9"/>
        <v>0</v>
      </c>
      <c r="L194" s="36">
        <f t="shared" si="9"/>
        <v>0</v>
      </c>
    </row>
    <row r="195" spans="1:12" ht="12.75" customHeight="1" hidden="1">
      <c r="A195" s="85"/>
      <c r="B195" s="86"/>
      <c r="C195" s="87"/>
      <c r="D195" s="80"/>
      <c r="E195" s="80"/>
      <c r="F195" s="80"/>
      <c r="G195" s="58" t="s">
        <v>168</v>
      </c>
      <c r="H195" s="36">
        <f>I195+J195+K195+L195</f>
        <v>0</v>
      </c>
      <c r="I195" s="36">
        <f>I198+I201+I204</f>
        <v>0</v>
      </c>
      <c r="J195" s="36">
        <f t="shared" si="9"/>
        <v>0</v>
      </c>
      <c r="K195" s="36">
        <f t="shared" si="9"/>
        <v>0</v>
      </c>
      <c r="L195" s="36">
        <f t="shared" si="9"/>
        <v>0</v>
      </c>
    </row>
    <row r="196" spans="1:12" ht="12.75">
      <c r="A196" s="88"/>
      <c r="B196" s="89"/>
      <c r="C196" s="90"/>
      <c r="D196" s="81"/>
      <c r="E196" s="81"/>
      <c r="F196" s="81"/>
      <c r="G196" s="58" t="s">
        <v>167</v>
      </c>
      <c r="H196" s="36">
        <f>H194+H195</f>
        <v>3120</v>
      </c>
      <c r="I196" s="36">
        <f>I194+I195</f>
        <v>3120</v>
      </c>
      <c r="J196" s="36">
        <f>J194+J195</f>
        <v>0</v>
      </c>
      <c r="K196" s="36">
        <f>K194+K195</f>
        <v>0</v>
      </c>
      <c r="L196" s="36">
        <f>L194+L195</f>
        <v>0</v>
      </c>
    </row>
    <row r="197" spans="1:12" ht="12.75" customHeight="1" hidden="1">
      <c r="A197" s="70" t="s">
        <v>233</v>
      </c>
      <c r="B197" s="71"/>
      <c r="C197" s="71"/>
      <c r="D197" s="71"/>
      <c r="E197" s="71"/>
      <c r="F197" s="72"/>
      <c r="G197" s="58" t="s">
        <v>167</v>
      </c>
      <c r="H197" s="36">
        <f>I197+J197+K197+L197</f>
        <v>120</v>
      </c>
      <c r="I197" s="36">
        <f>I182</f>
        <v>120</v>
      </c>
      <c r="J197" s="36"/>
      <c r="K197" s="36"/>
      <c r="L197" s="36"/>
    </row>
    <row r="198" spans="1:12" ht="12.75" customHeight="1" hidden="1">
      <c r="A198" s="73"/>
      <c r="B198" s="74"/>
      <c r="C198" s="74"/>
      <c r="D198" s="74"/>
      <c r="E198" s="74"/>
      <c r="F198" s="75"/>
      <c r="G198" s="58" t="s">
        <v>168</v>
      </c>
      <c r="H198" s="36">
        <f>I198+J198+K198+L198</f>
        <v>0</v>
      </c>
      <c r="I198" s="36"/>
      <c r="J198" s="36"/>
      <c r="K198" s="36"/>
      <c r="L198" s="36"/>
    </row>
    <row r="199" spans="1:12" ht="12.75">
      <c r="A199" s="76"/>
      <c r="B199" s="77"/>
      <c r="C199" s="77"/>
      <c r="D199" s="77"/>
      <c r="E199" s="77"/>
      <c r="F199" s="78"/>
      <c r="G199" s="58" t="s">
        <v>167</v>
      </c>
      <c r="H199" s="36">
        <f>H197+H198</f>
        <v>120</v>
      </c>
      <c r="I199" s="36">
        <f>I197+I198</f>
        <v>120</v>
      </c>
      <c r="J199" s="36">
        <f>J197+J198</f>
        <v>0</v>
      </c>
      <c r="K199" s="36">
        <f>K197+K198</f>
        <v>0</v>
      </c>
      <c r="L199" s="36">
        <f>L197+L198</f>
        <v>0</v>
      </c>
    </row>
    <row r="200" spans="1:12" ht="12.75" customHeight="1" hidden="1">
      <c r="A200" s="70" t="s">
        <v>234</v>
      </c>
      <c r="B200" s="71"/>
      <c r="C200" s="71"/>
      <c r="D200" s="71"/>
      <c r="E200" s="71"/>
      <c r="F200" s="72"/>
      <c r="G200" s="58" t="s">
        <v>167</v>
      </c>
      <c r="H200" s="36">
        <f>I200+J200+K200+L200</f>
        <v>700</v>
      </c>
      <c r="I200" s="36">
        <f>I185</f>
        <v>700</v>
      </c>
      <c r="J200" s="36"/>
      <c r="K200" s="36"/>
      <c r="L200" s="36"/>
    </row>
    <row r="201" spans="1:12" ht="12.75" customHeight="1" hidden="1">
      <c r="A201" s="73"/>
      <c r="B201" s="74"/>
      <c r="C201" s="74"/>
      <c r="D201" s="74"/>
      <c r="E201" s="74"/>
      <c r="F201" s="75"/>
      <c r="G201" s="58" t="s">
        <v>168</v>
      </c>
      <c r="H201" s="36">
        <f>I201+J201+K201+L201</f>
        <v>0</v>
      </c>
      <c r="I201" s="36"/>
      <c r="J201" s="36"/>
      <c r="K201" s="36"/>
      <c r="L201" s="36"/>
    </row>
    <row r="202" spans="1:12" ht="12.75">
      <c r="A202" s="76"/>
      <c r="B202" s="77"/>
      <c r="C202" s="77"/>
      <c r="D202" s="77"/>
      <c r="E202" s="77"/>
      <c r="F202" s="78"/>
      <c r="G202" s="58" t="s">
        <v>167</v>
      </c>
      <c r="H202" s="36">
        <f>H200+H201</f>
        <v>700</v>
      </c>
      <c r="I202" s="36">
        <f>I200+I201</f>
        <v>700</v>
      </c>
      <c r="J202" s="36">
        <f>J200+J201</f>
        <v>0</v>
      </c>
      <c r="K202" s="36">
        <f>K200+K201</f>
        <v>0</v>
      </c>
      <c r="L202" s="36">
        <f>L200+L201</f>
        <v>0</v>
      </c>
    </row>
    <row r="203" spans="1:12" ht="12.75" customHeight="1" hidden="1">
      <c r="A203" s="70" t="s">
        <v>235</v>
      </c>
      <c r="B203" s="71"/>
      <c r="C203" s="71"/>
      <c r="D203" s="71"/>
      <c r="E203" s="71"/>
      <c r="F203" s="72"/>
      <c r="G203" s="58" t="s">
        <v>167</v>
      </c>
      <c r="H203" s="36">
        <f>I203+J203+K203+L203</f>
        <v>2300</v>
      </c>
      <c r="I203" s="36">
        <f>I188</f>
        <v>2300</v>
      </c>
      <c r="J203" s="36"/>
      <c r="K203" s="36"/>
      <c r="L203" s="36"/>
    </row>
    <row r="204" spans="1:12" ht="12.75" customHeight="1" hidden="1">
      <c r="A204" s="73"/>
      <c r="B204" s="74"/>
      <c r="C204" s="74"/>
      <c r="D204" s="74"/>
      <c r="E204" s="74"/>
      <c r="F204" s="75"/>
      <c r="G204" s="58" t="s">
        <v>168</v>
      </c>
      <c r="H204" s="36">
        <f>I204+J204+K204+L204</f>
        <v>0</v>
      </c>
      <c r="I204" s="36"/>
      <c r="J204" s="36"/>
      <c r="K204" s="36"/>
      <c r="L204" s="36"/>
    </row>
    <row r="205" spans="1:12" ht="12.75">
      <c r="A205" s="76"/>
      <c r="B205" s="77"/>
      <c r="C205" s="77"/>
      <c r="D205" s="77"/>
      <c r="E205" s="77"/>
      <c r="F205" s="78"/>
      <c r="G205" s="58" t="s">
        <v>167</v>
      </c>
      <c r="H205" s="36">
        <f>H203+H204</f>
        <v>2300</v>
      </c>
      <c r="I205" s="36">
        <f>I203+I204</f>
        <v>2300</v>
      </c>
      <c r="J205" s="36">
        <f>J203+J204</f>
        <v>0</v>
      </c>
      <c r="K205" s="36">
        <f>K203+K204</f>
        <v>0</v>
      </c>
      <c r="L205" s="36">
        <f>L203+L204</f>
        <v>0</v>
      </c>
    </row>
    <row r="206" spans="1:12" ht="16.5">
      <c r="A206" s="91" t="s">
        <v>8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3"/>
    </row>
    <row r="207" spans="1:12" ht="16.5">
      <c r="A207" s="91" t="s">
        <v>176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3"/>
    </row>
    <row r="208" spans="1:12" ht="12.75" customHeight="1" hidden="1">
      <c r="A208" s="82" t="s">
        <v>13</v>
      </c>
      <c r="B208" s="83"/>
      <c r="C208" s="84"/>
      <c r="D208" s="79" t="s">
        <v>148</v>
      </c>
      <c r="E208" s="79">
        <v>2008</v>
      </c>
      <c r="F208" s="79">
        <v>2011</v>
      </c>
      <c r="G208" s="58" t="s">
        <v>167</v>
      </c>
      <c r="H208" s="36">
        <f>H211+H214</f>
        <v>0</v>
      </c>
      <c r="I208" s="36">
        <f aca="true" t="shared" si="10" ref="I208:L209">I211+I214+I217</f>
        <v>0</v>
      </c>
      <c r="J208" s="36">
        <f t="shared" si="10"/>
        <v>0</v>
      </c>
      <c r="K208" s="36">
        <f t="shared" si="10"/>
        <v>0</v>
      </c>
      <c r="L208" s="36">
        <f t="shared" si="10"/>
        <v>0</v>
      </c>
    </row>
    <row r="209" spans="1:12" ht="12.75" customHeight="1" hidden="1">
      <c r="A209" s="85"/>
      <c r="B209" s="86"/>
      <c r="C209" s="87"/>
      <c r="D209" s="80"/>
      <c r="E209" s="80"/>
      <c r="F209" s="80"/>
      <c r="G209" s="58" t="s">
        <v>168</v>
      </c>
      <c r="H209" s="36">
        <f>I209+J209+K209+L209</f>
        <v>0</v>
      </c>
      <c r="I209" s="36">
        <f t="shared" si="10"/>
        <v>0</v>
      </c>
      <c r="J209" s="36">
        <f t="shared" si="10"/>
        <v>0</v>
      </c>
      <c r="K209" s="36">
        <f t="shared" si="10"/>
        <v>0</v>
      </c>
      <c r="L209" s="36">
        <f t="shared" si="10"/>
        <v>0</v>
      </c>
    </row>
    <row r="210" spans="1:12" ht="12.75">
      <c r="A210" s="88"/>
      <c r="B210" s="89"/>
      <c r="C210" s="90"/>
      <c r="D210" s="81"/>
      <c r="E210" s="81"/>
      <c r="F210" s="81"/>
      <c r="G210" s="58" t="s">
        <v>167</v>
      </c>
      <c r="H210" s="36">
        <f>H208+H209</f>
        <v>0</v>
      </c>
      <c r="I210" s="36">
        <f>I208+I209</f>
        <v>0</v>
      </c>
      <c r="J210" s="36">
        <f>J208+J209</f>
        <v>0</v>
      </c>
      <c r="K210" s="36">
        <f>K208+K209</f>
        <v>0</v>
      </c>
      <c r="L210" s="36">
        <f>L208+L209</f>
        <v>0</v>
      </c>
    </row>
    <row r="211" spans="1:12" ht="12.75" customHeight="1" hidden="1">
      <c r="A211" s="70" t="s">
        <v>233</v>
      </c>
      <c r="B211" s="71"/>
      <c r="C211" s="71"/>
      <c r="D211" s="71"/>
      <c r="E211" s="71"/>
      <c r="F211" s="72"/>
      <c r="G211" s="58" t="s">
        <v>167</v>
      </c>
      <c r="H211" s="36">
        <f>I211+J211+K211+L211</f>
        <v>0</v>
      </c>
      <c r="I211" s="36"/>
      <c r="J211" s="36"/>
      <c r="K211" s="36"/>
      <c r="L211" s="36"/>
    </row>
    <row r="212" spans="1:12" ht="12.75" customHeight="1" hidden="1">
      <c r="A212" s="73"/>
      <c r="B212" s="74"/>
      <c r="C212" s="74"/>
      <c r="D212" s="74"/>
      <c r="E212" s="74"/>
      <c r="F212" s="75"/>
      <c r="G212" s="58" t="s">
        <v>168</v>
      </c>
      <c r="H212" s="36">
        <f>I212+J212+K212+L212</f>
        <v>0</v>
      </c>
      <c r="I212" s="36"/>
      <c r="J212" s="36"/>
      <c r="K212" s="36"/>
      <c r="L212" s="36"/>
    </row>
    <row r="213" spans="1:12" ht="12.75">
      <c r="A213" s="76"/>
      <c r="B213" s="77"/>
      <c r="C213" s="77"/>
      <c r="D213" s="77"/>
      <c r="E213" s="77"/>
      <c r="F213" s="78"/>
      <c r="G213" s="58" t="s">
        <v>167</v>
      </c>
      <c r="H213" s="36">
        <f>H211+H212</f>
        <v>0</v>
      </c>
      <c r="I213" s="36">
        <f>I211+I212</f>
        <v>0</v>
      </c>
      <c r="J213" s="36">
        <f>J211+J212</f>
        <v>0</v>
      </c>
      <c r="K213" s="36">
        <f>K211+K212</f>
        <v>0</v>
      </c>
      <c r="L213" s="36">
        <f>L211+L212</f>
        <v>0</v>
      </c>
    </row>
    <row r="214" spans="1:12" ht="12.75" customHeight="1" hidden="1">
      <c r="A214" s="70" t="s">
        <v>234</v>
      </c>
      <c r="B214" s="71"/>
      <c r="C214" s="71"/>
      <c r="D214" s="71"/>
      <c r="E214" s="71"/>
      <c r="F214" s="72"/>
      <c r="G214" s="58" t="s">
        <v>167</v>
      </c>
      <c r="H214" s="36">
        <f>I214+J214+K214+L214</f>
        <v>0</v>
      </c>
      <c r="I214" s="36"/>
      <c r="J214" s="36"/>
      <c r="K214" s="36"/>
      <c r="L214" s="36"/>
    </row>
    <row r="215" spans="1:12" ht="12.75" customHeight="1" hidden="1">
      <c r="A215" s="73"/>
      <c r="B215" s="74"/>
      <c r="C215" s="74"/>
      <c r="D215" s="74"/>
      <c r="E215" s="74"/>
      <c r="F215" s="75"/>
      <c r="G215" s="58" t="s">
        <v>168</v>
      </c>
      <c r="H215" s="36">
        <f>I215+J215+K215+L215</f>
        <v>0</v>
      </c>
      <c r="I215" s="36"/>
      <c r="J215" s="36"/>
      <c r="K215" s="36"/>
      <c r="L215" s="36"/>
    </row>
    <row r="216" spans="1:12" ht="12.75">
      <c r="A216" s="76"/>
      <c r="B216" s="77"/>
      <c r="C216" s="77"/>
      <c r="D216" s="77"/>
      <c r="E216" s="77"/>
      <c r="F216" s="78"/>
      <c r="G216" s="58" t="s">
        <v>167</v>
      </c>
      <c r="H216" s="36">
        <f>H214+H215</f>
        <v>0</v>
      </c>
      <c r="I216" s="36">
        <f>I214+I215</f>
        <v>0</v>
      </c>
      <c r="J216" s="36">
        <f>J214+J215</f>
        <v>0</v>
      </c>
      <c r="K216" s="36">
        <f>K214+K215</f>
        <v>0</v>
      </c>
      <c r="L216" s="36">
        <f>L214+L215</f>
        <v>0</v>
      </c>
    </row>
    <row r="217" spans="1:12" ht="12.75" customHeight="1" hidden="1">
      <c r="A217" s="70" t="s">
        <v>235</v>
      </c>
      <c r="B217" s="71"/>
      <c r="C217" s="71"/>
      <c r="D217" s="71"/>
      <c r="E217" s="71"/>
      <c r="F217" s="72"/>
      <c r="G217" s="58" t="s">
        <v>167</v>
      </c>
      <c r="H217" s="36">
        <f>I217+J217+K217+L217</f>
        <v>0</v>
      </c>
      <c r="I217" s="36"/>
      <c r="J217" s="36"/>
      <c r="K217" s="36"/>
      <c r="L217" s="36"/>
    </row>
    <row r="218" spans="1:12" ht="12.75" customHeight="1" hidden="1">
      <c r="A218" s="73"/>
      <c r="B218" s="74"/>
      <c r="C218" s="74"/>
      <c r="D218" s="74"/>
      <c r="E218" s="74"/>
      <c r="F218" s="75"/>
      <c r="G218" s="58" t="s">
        <v>168</v>
      </c>
      <c r="H218" s="36">
        <f>I218+J218+K218+L218</f>
        <v>0</v>
      </c>
      <c r="I218" s="36"/>
      <c r="J218" s="36"/>
      <c r="K218" s="36"/>
      <c r="L218" s="36"/>
    </row>
    <row r="219" spans="1:12" ht="12.75">
      <c r="A219" s="76"/>
      <c r="B219" s="77"/>
      <c r="C219" s="77"/>
      <c r="D219" s="77"/>
      <c r="E219" s="77"/>
      <c r="F219" s="78"/>
      <c r="G219" s="58" t="s">
        <v>167</v>
      </c>
      <c r="H219" s="36">
        <f>H217+H218</f>
        <v>0</v>
      </c>
      <c r="I219" s="36">
        <f>I217+I218</f>
        <v>0</v>
      </c>
      <c r="J219" s="36">
        <f>J217+J218</f>
        <v>0</v>
      </c>
      <c r="K219" s="36">
        <f>K217+K218</f>
        <v>0</v>
      </c>
      <c r="L219" s="36">
        <f>L217+L218</f>
        <v>0</v>
      </c>
    </row>
    <row r="220" spans="1:12" ht="16.5">
      <c r="A220" s="91" t="s">
        <v>14</v>
      </c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3"/>
    </row>
    <row r="221" spans="1:12" ht="12.75" customHeight="1" hidden="1">
      <c r="A221" s="94">
        <v>16</v>
      </c>
      <c r="B221" s="103" t="s">
        <v>192</v>
      </c>
      <c r="C221" s="79" t="s">
        <v>195</v>
      </c>
      <c r="D221" s="79" t="s">
        <v>148</v>
      </c>
      <c r="E221" s="79">
        <v>2008</v>
      </c>
      <c r="F221" s="79">
        <v>2011</v>
      </c>
      <c r="G221" s="58" t="s">
        <v>167</v>
      </c>
      <c r="H221" s="36">
        <f>H224+H227</f>
        <v>250</v>
      </c>
      <c r="I221" s="36">
        <f aca="true" t="shared" si="11" ref="I221:L222">I224+I227+I230</f>
        <v>250</v>
      </c>
      <c r="J221" s="36">
        <f t="shared" si="11"/>
        <v>0</v>
      </c>
      <c r="K221" s="36">
        <f t="shared" si="11"/>
        <v>0</v>
      </c>
      <c r="L221" s="36">
        <f t="shared" si="11"/>
        <v>0</v>
      </c>
    </row>
    <row r="222" spans="1:12" ht="12.75" customHeight="1" hidden="1">
      <c r="A222" s="95"/>
      <c r="B222" s="97"/>
      <c r="C222" s="80"/>
      <c r="D222" s="80"/>
      <c r="E222" s="80"/>
      <c r="F222" s="80"/>
      <c r="G222" s="58" t="s">
        <v>168</v>
      </c>
      <c r="H222" s="36">
        <f>I222+J222+K222+L222</f>
        <v>50</v>
      </c>
      <c r="I222" s="36">
        <f t="shared" si="11"/>
        <v>50</v>
      </c>
      <c r="J222" s="36">
        <f t="shared" si="11"/>
        <v>0</v>
      </c>
      <c r="K222" s="36">
        <f t="shared" si="11"/>
        <v>0</v>
      </c>
      <c r="L222" s="36">
        <f t="shared" si="11"/>
        <v>0</v>
      </c>
    </row>
    <row r="223" spans="1:12" ht="27.75" customHeight="1">
      <c r="A223" s="96"/>
      <c r="B223" s="98"/>
      <c r="C223" s="81"/>
      <c r="D223" s="81"/>
      <c r="E223" s="81"/>
      <c r="F223" s="81"/>
      <c r="G223" s="58" t="s">
        <v>167</v>
      </c>
      <c r="H223" s="36">
        <f>H221+H222</f>
        <v>300</v>
      </c>
      <c r="I223" s="36">
        <f>I221+I222</f>
        <v>300</v>
      </c>
      <c r="J223" s="36">
        <f>J221+J222</f>
        <v>0</v>
      </c>
      <c r="K223" s="36">
        <f>K221+K222</f>
        <v>0</v>
      </c>
      <c r="L223" s="36">
        <f>L221+L222</f>
        <v>0</v>
      </c>
    </row>
    <row r="224" spans="1:12" ht="12.75" customHeight="1" hidden="1">
      <c r="A224" s="70" t="s">
        <v>233</v>
      </c>
      <c r="B224" s="71"/>
      <c r="C224" s="71"/>
      <c r="D224" s="71"/>
      <c r="E224" s="71"/>
      <c r="F224" s="72"/>
      <c r="G224" s="58" t="s">
        <v>167</v>
      </c>
      <c r="H224" s="36">
        <f>I224+J224+K224+L224</f>
        <v>0</v>
      </c>
      <c r="I224" s="36">
        <v>0</v>
      </c>
      <c r="J224" s="36"/>
      <c r="K224" s="36"/>
      <c r="L224" s="36"/>
    </row>
    <row r="225" spans="1:12" ht="12.75" customHeight="1" hidden="1">
      <c r="A225" s="73"/>
      <c r="B225" s="74"/>
      <c r="C225" s="74"/>
      <c r="D225" s="74"/>
      <c r="E225" s="74"/>
      <c r="F225" s="75"/>
      <c r="G225" s="58" t="s">
        <v>168</v>
      </c>
      <c r="H225" s="36">
        <f>I225+J225+K225+L225</f>
        <v>50</v>
      </c>
      <c r="I225" s="36">
        <v>50</v>
      </c>
      <c r="J225" s="36"/>
      <c r="K225" s="36"/>
      <c r="L225" s="36"/>
    </row>
    <row r="226" spans="1:12" ht="12.75">
      <c r="A226" s="76"/>
      <c r="B226" s="77"/>
      <c r="C226" s="77"/>
      <c r="D226" s="77"/>
      <c r="E226" s="77"/>
      <c r="F226" s="78"/>
      <c r="G226" s="58" t="s">
        <v>167</v>
      </c>
      <c r="H226" s="36">
        <f>H224+H225</f>
        <v>50</v>
      </c>
      <c r="I226" s="36">
        <f>I224+I225</f>
        <v>50</v>
      </c>
      <c r="J226" s="36">
        <f>J224+J225</f>
        <v>0</v>
      </c>
      <c r="K226" s="36">
        <f>K224+K225</f>
        <v>0</v>
      </c>
      <c r="L226" s="36">
        <f>L224+L225</f>
        <v>0</v>
      </c>
    </row>
    <row r="227" spans="1:12" ht="12.75" customHeight="1" hidden="1">
      <c r="A227" s="70" t="s">
        <v>234</v>
      </c>
      <c r="B227" s="71"/>
      <c r="C227" s="71"/>
      <c r="D227" s="71"/>
      <c r="E227" s="71"/>
      <c r="F227" s="72"/>
      <c r="G227" s="58" t="s">
        <v>167</v>
      </c>
      <c r="H227" s="36">
        <f>I227+J227+K227+L227</f>
        <v>250</v>
      </c>
      <c r="I227" s="36">
        <v>250</v>
      </c>
      <c r="J227" s="36"/>
      <c r="K227" s="36"/>
      <c r="L227" s="36"/>
    </row>
    <row r="228" spans="1:12" ht="12.75" customHeight="1" hidden="1">
      <c r="A228" s="73"/>
      <c r="B228" s="74"/>
      <c r="C228" s="74"/>
      <c r="D228" s="74"/>
      <c r="E228" s="74"/>
      <c r="F228" s="75"/>
      <c r="G228" s="58" t="s">
        <v>168</v>
      </c>
      <c r="H228" s="36">
        <f>I228+J228+K228+L228</f>
        <v>-200</v>
      </c>
      <c r="I228" s="36">
        <v>-200</v>
      </c>
      <c r="J228" s="36"/>
      <c r="K228" s="36"/>
      <c r="L228" s="36"/>
    </row>
    <row r="229" spans="1:12" ht="12.75">
      <c r="A229" s="76"/>
      <c r="B229" s="77"/>
      <c r="C229" s="77"/>
      <c r="D229" s="77"/>
      <c r="E229" s="77"/>
      <c r="F229" s="78"/>
      <c r="G229" s="58" t="s">
        <v>167</v>
      </c>
      <c r="H229" s="36">
        <f>H227+H228</f>
        <v>50</v>
      </c>
      <c r="I229" s="36">
        <f>I227+I228</f>
        <v>50</v>
      </c>
      <c r="J229" s="36">
        <f>J227+J228</f>
        <v>0</v>
      </c>
      <c r="K229" s="36">
        <f>K227+K228</f>
        <v>0</v>
      </c>
      <c r="L229" s="36">
        <f>L227+L228</f>
        <v>0</v>
      </c>
    </row>
    <row r="230" spans="1:12" ht="13.5" customHeight="1" hidden="1">
      <c r="A230" s="70" t="s">
        <v>235</v>
      </c>
      <c r="B230" s="71"/>
      <c r="C230" s="71"/>
      <c r="D230" s="71"/>
      <c r="E230" s="71"/>
      <c r="F230" s="72"/>
      <c r="G230" s="58" t="s">
        <v>167</v>
      </c>
      <c r="H230" s="36">
        <f>I230+J230+K230+L230</f>
        <v>0</v>
      </c>
      <c r="I230" s="36">
        <v>0</v>
      </c>
      <c r="J230" s="36"/>
      <c r="K230" s="36"/>
      <c r="L230" s="36"/>
    </row>
    <row r="231" spans="1:12" ht="12.75" customHeight="1" hidden="1">
      <c r="A231" s="73"/>
      <c r="B231" s="74"/>
      <c r="C231" s="74"/>
      <c r="D231" s="74"/>
      <c r="E231" s="74"/>
      <c r="F231" s="75"/>
      <c r="G231" s="58" t="s">
        <v>168</v>
      </c>
      <c r="H231" s="36">
        <f>I231+J231+K231+L231</f>
        <v>200</v>
      </c>
      <c r="I231" s="36">
        <v>200</v>
      </c>
      <c r="J231" s="36"/>
      <c r="K231" s="36"/>
      <c r="L231" s="36"/>
    </row>
    <row r="232" spans="1:12" ht="12.75">
      <c r="A232" s="76"/>
      <c r="B232" s="77"/>
      <c r="C232" s="77"/>
      <c r="D232" s="77"/>
      <c r="E232" s="77"/>
      <c r="F232" s="78"/>
      <c r="G232" s="58" t="s">
        <v>167</v>
      </c>
      <c r="H232" s="36">
        <f>H230+H231</f>
        <v>200</v>
      </c>
      <c r="I232" s="36">
        <f>I230+I231</f>
        <v>200</v>
      </c>
      <c r="J232" s="36">
        <f>J230+J231</f>
        <v>0</v>
      </c>
      <c r="K232" s="36">
        <f>K230+K231</f>
        <v>0</v>
      </c>
      <c r="L232" s="36">
        <f>L230+L231</f>
        <v>0</v>
      </c>
    </row>
    <row r="233" spans="1:12" ht="16.5">
      <c r="A233" s="91" t="s">
        <v>15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3"/>
    </row>
    <row r="234" spans="1:12" ht="16.5">
      <c r="A234" s="91" t="s">
        <v>27</v>
      </c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3"/>
    </row>
    <row r="235" spans="1:12" ht="12.75" customHeight="1" hidden="1">
      <c r="A235" s="94">
        <v>17</v>
      </c>
      <c r="B235" s="103" t="s">
        <v>192</v>
      </c>
      <c r="C235" s="79" t="s">
        <v>177</v>
      </c>
      <c r="D235" s="79" t="s">
        <v>148</v>
      </c>
      <c r="E235" s="79">
        <v>2007</v>
      </c>
      <c r="F235" s="79">
        <v>2009</v>
      </c>
      <c r="G235" s="58" t="s">
        <v>167</v>
      </c>
      <c r="H235" s="36">
        <f>H238</f>
        <v>0</v>
      </c>
      <c r="I235" s="36">
        <f>I238</f>
        <v>0</v>
      </c>
      <c r="J235" s="36">
        <f>J238</f>
        <v>0</v>
      </c>
      <c r="K235" s="36">
        <f>K238</f>
        <v>0</v>
      </c>
      <c r="L235" s="36">
        <f>L238</f>
        <v>0</v>
      </c>
    </row>
    <row r="236" spans="1:12" ht="12.75" customHeight="1" hidden="1">
      <c r="A236" s="95"/>
      <c r="B236" s="97"/>
      <c r="C236" s="80"/>
      <c r="D236" s="80"/>
      <c r="E236" s="80"/>
      <c r="F236" s="80"/>
      <c r="G236" s="58" t="s">
        <v>168</v>
      </c>
      <c r="H236" s="36">
        <f>I236+J236+K236+L236</f>
        <v>500</v>
      </c>
      <c r="I236" s="36">
        <f>I239</f>
        <v>175</v>
      </c>
      <c r="J236" s="36">
        <f>J239</f>
        <v>325</v>
      </c>
      <c r="K236" s="36">
        <f>K239</f>
        <v>0</v>
      </c>
      <c r="L236" s="36">
        <f>L239</f>
        <v>0</v>
      </c>
    </row>
    <row r="237" spans="1:12" ht="36.75" customHeight="1">
      <c r="A237" s="96"/>
      <c r="B237" s="98"/>
      <c r="C237" s="81"/>
      <c r="D237" s="81"/>
      <c r="E237" s="81"/>
      <c r="F237" s="81"/>
      <c r="G237" s="58" t="s">
        <v>167</v>
      </c>
      <c r="H237" s="36">
        <f>H235+H236</f>
        <v>500</v>
      </c>
      <c r="I237" s="36">
        <f>I235+I236</f>
        <v>175</v>
      </c>
      <c r="J237" s="36">
        <f>J235+J236</f>
        <v>325</v>
      </c>
      <c r="K237" s="36">
        <f>K235+K236</f>
        <v>0</v>
      </c>
      <c r="L237" s="36">
        <f>L235+L236</f>
        <v>0</v>
      </c>
    </row>
    <row r="238" spans="1:12" ht="12.75" customHeight="1" hidden="1">
      <c r="A238" s="70" t="s">
        <v>233</v>
      </c>
      <c r="B238" s="71"/>
      <c r="C238" s="71"/>
      <c r="D238" s="71"/>
      <c r="E238" s="71"/>
      <c r="F238" s="72"/>
      <c r="G238" s="58" t="s">
        <v>167</v>
      </c>
      <c r="H238" s="36">
        <f>I238+J238+K238+L238</f>
        <v>0</v>
      </c>
      <c r="I238" s="36">
        <v>0</v>
      </c>
      <c r="J238" s="36">
        <v>0</v>
      </c>
      <c r="K238" s="36"/>
      <c r="L238" s="36"/>
    </row>
    <row r="239" spans="1:12" ht="12.75" customHeight="1" hidden="1">
      <c r="A239" s="73"/>
      <c r="B239" s="74"/>
      <c r="C239" s="74"/>
      <c r="D239" s="74"/>
      <c r="E239" s="74"/>
      <c r="F239" s="75"/>
      <c r="G239" s="58" t="s">
        <v>168</v>
      </c>
      <c r="H239" s="36">
        <f>I239+J239+K239+L239</f>
        <v>500</v>
      </c>
      <c r="I239" s="36">
        <v>175</v>
      </c>
      <c r="J239" s="36">
        <v>325</v>
      </c>
      <c r="K239" s="36"/>
      <c r="L239" s="36"/>
    </row>
    <row r="240" spans="1:12" ht="12.75">
      <c r="A240" s="76"/>
      <c r="B240" s="77"/>
      <c r="C240" s="77"/>
      <c r="D240" s="77"/>
      <c r="E240" s="77"/>
      <c r="F240" s="78"/>
      <c r="G240" s="58" t="s">
        <v>167</v>
      </c>
      <c r="H240" s="36">
        <f>H238+H239</f>
        <v>500</v>
      </c>
      <c r="I240" s="36">
        <f>I238+I239</f>
        <v>175</v>
      </c>
      <c r="J240" s="36">
        <f>J238+J239</f>
        <v>325</v>
      </c>
      <c r="K240" s="36">
        <f>K238+K239</f>
        <v>0</v>
      </c>
      <c r="L240" s="36">
        <f>L238+L239</f>
        <v>0</v>
      </c>
    </row>
    <row r="241" spans="1:12" ht="16.5">
      <c r="A241" s="91" t="s">
        <v>17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3"/>
    </row>
    <row r="242" spans="1:12" ht="16.5">
      <c r="A242" s="91" t="s">
        <v>18</v>
      </c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3"/>
    </row>
    <row r="243" spans="1:12" ht="12.75" customHeight="1" hidden="1">
      <c r="A243" s="82" t="s">
        <v>19</v>
      </c>
      <c r="B243" s="83"/>
      <c r="C243" s="84"/>
      <c r="D243" s="79" t="s">
        <v>148</v>
      </c>
      <c r="E243" s="79">
        <v>2008</v>
      </c>
      <c r="F243" s="79">
        <v>2011</v>
      </c>
      <c r="G243" s="58" t="s">
        <v>167</v>
      </c>
      <c r="H243" s="36">
        <f>H246+H249</f>
        <v>250</v>
      </c>
      <c r="I243" s="36">
        <f aca="true" t="shared" si="12" ref="I243:L244">I246+I249+I252</f>
        <v>250</v>
      </c>
      <c r="J243" s="36">
        <f t="shared" si="12"/>
        <v>0</v>
      </c>
      <c r="K243" s="36">
        <f t="shared" si="12"/>
        <v>0</v>
      </c>
      <c r="L243" s="36">
        <f t="shared" si="12"/>
        <v>0</v>
      </c>
    </row>
    <row r="244" spans="1:12" ht="12.75" customHeight="1" hidden="1">
      <c r="A244" s="85"/>
      <c r="B244" s="86"/>
      <c r="C244" s="87"/>
      <c r="D244" s="80"/>
      <c r="E244" s="80"/>
      <c r="F244" s="80"/>
      <c r="G244" s="58" t="s">
        <v>168</v>
      </c>
      <c r="H244" s="36">
        <f>I244+J244+K244+L244</f>
        <v>550</v>
      </c>
      <c r="I244" s="36">
        <f t="shared" si="12"/>
        <v>225</v>
      </c>
      <c r="J244" s="36">
        <f t="shared" si="12"/>
        <v>325</v>
      </c>
      <c r="K244" s="36">
        <f t="shared" si="12"/>
        <v>0</v>
      </c>
      <c r="L244" s="36">
        <f t="shared" si="12"/>
        <v>0</v>
      </c>
    </row>
    <row r="245" spans="1:12" ht="12.75">
      <c r="A245" s="88"/>
      <c r="B245" s="89"/>
      <c r="C245" s="90"/>
      <c r="D245" s="81"/>
      <c r="E245" s="81"/>
      <c r="F245" s="81"/>
      <c r="G245" s="58" t="s">
        <v>167</v>
      </c>
      <c r="H245" s="36">
        <f>H243+H244</f>
        <v>800</v>
      </c>
      <c r="I245" s="36">
        <f>I243+I244</f>
        <v>475</v>
      </c>
      <c r="J245" s="36">
        <f>J243+J244</f>
        <v>325</v>
      </c>
      <c r="K245" s="36">
        <f>K243+K244</f>
        <v>0</v>
      </c>
      <c r="L245" s="36">
        <f>L243+L244</f>
        <v>0</v>
      </c>
    </row>
    <row r="246" spans="1:12" ht="12.75" customHeight="1" hidden="1">
      <c r="A246" s="70" t="s">
        <v>233</v>
      </c>
      <c r="B246" s="71"/>
      <c r="C246" s="71"/>
      <c r="D246" s="71"/>
      <c r="E246" s="71"/>
      <c r="F246" s="72"/>
      <c r="G246" s="58" t="s">
        <v>167</v>
      </c>
      <c r="H246" s="36">
        <f>I246+J246+K246+L246</f>
        <v>0</v>
      </c>
      <c r="I246" s="36">
        <f aca="true" t="shared" si="13" ref="I246:L247">I224+I238</f>
        <v>0</v>
      </c>
      <c r="J246" s="36">
        <f t="shared" si="13"/>
        <v>0</v>
      </c>
      <c r="K246" s="36">
        <f t="shared" si="13"/>
        <v>0</v>
      </c>
      <c r="L246" s="36">
        <f t="shared" si="13"/>
        <v>0</v>
      </c>
    </row>
    <row r="247" spans="1:12" ht="12.75" customHeight="1" hidden="1">
      <c r="A247" s="73"/>
      <c r="B247" s="74"/>
      <c r="C247" s="74"/>
      <c r="D247" s="74"/>
      <c r="E247" s="74"/>
      <c r="F247" s="75"/>
      <c r="G247" s="58" t="s">
        <v>168</v>
      </c>
      <c r="H247" s="36">
        <f>I247+J247+K247+L247</f>
        <v>550</v>
      </c>
      <c r="I247" s="36">
        <f t="shared" si="13"/>
        <v>225</v>
      </c>
      <c r="J247" s="36">
        <f t="shared" si="13"/>
        <v>325</v>
      </c>
      <c r="K247" s="36">
        <f t="shared" si="13"/>
        <v>0</v>
      </c>
      <c r="L247" s="36">
        <f t="shared" si="13"/>
        <v>0</v>
      </c>
    </row>
    <row r="248" spans="1:12" ht="12.75">
      <c r="A248" s="76"/>
      <c r="B248" s="77"/>
      <c r="C248" s="77"/>
      <c r="D248" s="77"/>
      <c r="E248" s="77"/>
      <c r="F248" s="78"/>
      <c r="G248" s="58" t="s">
        <v>167</v>
      </c>
      <c r="H248" s="36">
        <f>H246+H247</f>
        <v>550</v>
      </c>
      <c r="I248" s="36">
        <f>I246+I247</f>
        <v>225</v>
      </c>
      <c r="J248" s="36">
        <f>J246+J247</f>
        <v>325</v>
      </c>
      <c r="K248" s="36">
        <f>K246+K247</f>
        <v>0</v>
      </c>
      <c r="L248" s="36">
        <f>L246+L247</f>
        <v>0</v>
      </c>
    </row>
    <row r="249" spans="1:12" ht="12.75" customHeight="1" hidden="1">
      <c r="A249" s="70" t="s">
        <v>234</v>
      </c>
      <c r="B249" s="71"/>
      <c r="C249" s="71"/>
      <c r="D249" s="71"/>
      <c r="E249" s="71"/>
      <c r="F249" s="72"/>
      <c r="G249" s="58" t="s">
        <v>167</v>
      </c>
      <c r="H249" s="36">
        <f>I249+J249+K249+L249</f>
        <v>250</v>
      </c>
      <c r="I249" s="36">
        <f aca="true" t="shared" si="14" ref="I249:L250">I227</f>
        <v>250</v>
      </c>
      <c r="J249" s="36">
        <f t="shared" si="14"/>
        <v>0</v>
      </c>
      <c r="K249" s="36">
        <f t="shared" si="14"/>
        <v>0</v>
      </c>
      <c r="L249" s="36">
        <f t="shared" si="14"/>
        <v>0</v>
      </c>
    </row>
    <row r="250" spans="1:12" ht="12.75" customHeight="1" hidden="1">
      <c r="A250" s="73"/>
      <c r="B250" s="74"/>
      <c r="C250" s="74"/>
      <c r="D250" s="74"/>
      <c r="E250" s="74"/>
      <c r="F250" s="75"/>
      <c r="G250" s="58" t="s">
        <v>168</v>
      </c>
      <c r="H250" s="36">
        <f>I250+J250+K250+L250</f>
        <v>-200</v>
      </c>
      <c r="I250" s="36">
        <f t="shared" si="14"/>
        <v>-200</v>
      </c>
      <c r="J250" s="36">
        <f t="shared" si="14"/>
        <v>0</v>
      </c>
      <c r="K250" s="36">
        <f t="shared" si="14"/>
        <v>0</v>
      </c>
      <c r="L250" s="36">
        <f t="shared" si="14"/>
        <v>0</v>
      </c>
    </row>
    <row r="251" spans="1:12" ht="12.75">
      <c r="A251" s="76"/>
      <c r="B251" s="77"/>
      <c r="C251" s="77"/>
      <c r="D251" s="77"/>
      <c r="E251" s="77"/>
      <c r="F251" s="78"/>
      <c r="G251" s="58" t="s">
        <v>167</v>
      </c>
      <c r="H251" s="36">
        <f>H249+H250</f>
        <v>50</v>
      </c>
      <c r="I251" s="36">
        <f>I249+I250</f>
        <v>50</v>
      </c>
      <c r="J251" s="36">
        <f>J249+J250</f>
        <v>0</v>
      </c>
      <c r="K251" s="36">
        <f>K249+K250</f>
        <v>0</v>
      </c>
      <c r="L251" s="36">
        <f>L249+L250</f>
        <v>0</v>
      </c>
    </row>
    <row r="252" spans="1:12" ht="12.75" customHeight="1" hidden="1">
      <c r="A252" s="70" t="s">
        <v>235</v>
      </c>
      <c r="B252" s="71"/>
      <c r="C252" s="71"/>
      <c r="D252" s="71"/>
      <c r="E252" s="71"/>
      <c r="F252" s="72"/>
      <c r="G252" s="58" t="s">
        <v>167</v>
      </c>
      <c r="H252" s="36">
        <f>I252+J252+K252+L252</f>
        <v>0</v>
      </c>
      <c r="I252" s="36">
        <f aca="true" t="shared" si="15" ref="I252:L253">I230</f>
        <v>0</v>
      </c>
      <c r="J252" s="36">
        <f t="shared" si="15"/>
        <v>0</v>
      </c>
      <c r="K252" s="36">
        <f t="shared" si="15"/>
        <v>0</v>
      </c>
      <c r="L252" s="36">
        <f t="shared" si="15"/>
        <v>0</v>
      </c>
    </row>
    <row r="253" spans="1:12" ht="12.75" customHeight="1" hidden="1">
      <c r="A253" s="73"/>
      <c r="B253" s="74"/>
      <c r="C253" s="74"/>
      <c r="D253" s="74"/>
      <c r="E253" s="74"/>
      <c r="F253" s="75"/>
      <c r="G253" s="58" t="s">
        <v>168</v>
      </c>
      <c r="H253" s="36">
        <f>I253+J253+K253+L253</f>
        <v>200</v>
      </c>
      <c r="I253" s="36">
        <f t="shared" si="15"/>
        <v>200</v>
      </c>
      <c r="J253" s="36">
        <f t="shared" si="15"/>
        <v>0</v>
      </c>
      <c r="K253" s="36">
        <f t="shared" si="15"/>
        <v>0</v>
      </c>
      <c r="L253" s="36">
        <f t="shared" si="15"/>
        <v>0</v>
      </c>
    </row>
    <row r="254" spans="1:12" ht="12.75">
      <c r="A254" s="76"/>
      <c r="B254" s="77"/>
      <c r="C254" s="77"/>
      <c r="D254" s="77"/>
      <c r="E254" s="77"/>
      <c r="F254" s="78"/>
      <c r="G254" s="58" t="s">
        <v>167</v>
      </c>
      <c r="H254" s="36">
        <f>H252+H253</f>
        <v>200</v>
      </c>
      <c r="I254" s="36">
        <f>I252+I253</f>
        <v>200</v>
      </c>
      <c r="J254" s="36">
        <f>J252+J253</f>
        <v>0</v>
      </c>
      <c r="K254" s="36">
        <f>K252+K253</f>
        <v>0</v>
      </c>
      <c r="L254" s="36">
        <f>L252+L253</f>
        <v>0</v>
      </c>
    </row>
    <row r="255" spans="1:12" ht="16.5">
      <c r="A255" s="91" t="s">
        <v>20</v>
      </c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3"/>
    </row>
    <row r="256" spans="1:12" ht="16.5">
      <c r="A256" s="91" t="s">
        <v>21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3"/>
    </row>
    <row r="257" spans="1:12" ht="12.75" customHeight="1" hidden="1">
      <c r="A257" s="94">
        <v>18</v>
      </c>
      <c r="B257" s="103" t="s">
        <v>192</v>
      </c>
      <c r="C257" s="79" t="s">
        <v>178</v>
      </c>
      <c r="D257" s="79" t="s">
        <v>148</v>
      </c>
      <c r="E257" s="79">
        <v>2008</v>
      </c>
      <c r="F257" s="79">
        <v>2010</v>
      </c>
      <c r="G257" s="58" t="s">
        <v>167</v>
      </c>
      <c r="H257" s="36">
        <f>H260+H263</f>
        <v>240</v>
      </c>
      <c r="I257" s="36">
        <f>I260+I263</f>
        <v>240</v>
      </c>
      <c r="J257" s="36">
        <f>J260+J263</f>
        <v>0</v>
      </c>
      <c r="K257" s="36">
        <f>K260+K263</f>
        <v>0</v>
      </c>
      <c r="L257" s="36">
        <f>L260+L263</f>
        <v>0</v>
      </c>
    </row>
    <row r="258" spans="1:12" ht="12.75" customHeight="1" hidden="1">
      <c r="A258" s="95"/>
      <c r="B258" s="97"/>
      <c r="C258" s="80"/>
      <c r="D258" s="80"/>
      <c r="E258" s="80"/>
      <c r="F258" s="80"/>
      <c r="G258" s="58" t="s">
        <v>168</v>
      </c>
      <c r="H258" s="36">
        <f>I258+J258+K258+L258</f>
        <v>-60</v>
      </c>
      <c r="I258" s="36">
        <f>I261+I264</f>
        <v>-60</v>
      </c>
      <c r="J258" s="36">
        <f>J261+J264</f>
        <v>0</v>
      </c>
      <c r="K258" s="36">
        <f>K261+K264</f>
        <v>0</v>
      </c>
      <c r="L258" s="36">
        <f>L261+L264</f>
        <v>0</v>
      </c>
    </row>
    <row r="259" spans="1:12" ht="40.5" customHeight="1">
      <c r="A259" s="96"/>
      <c r="B259" s="98"/>
      <c r="C259" s="81"/>
      <c r="D259" s="81"/>
      <c r="E259" s="81"/>
      <c r="F259" s="81"/>
      <c r="G259" s="58" t="s">
        <v>167</v>
      </c>
      <c r="H259" s="36">
        <f>H257+H258</f>
        <v>180</v>
      </c>
      <c r="I259" s="36">
        <f>I257+I258</f>
        <v>180</v>
      </c>
      <c r="J259" s="36">
        <f>J257+J258</f>
        <v>0</v>
      </c>
      <c r="K259" s="36">
        <f>K257+K258</f>
        <v>0</v>
      </c>
      <c r="L259" s="36">
        <f>L257+L258</f>
        <v>0</v>
      </c>
    </row>
    <row r="260" spans="1:12" ht="12.75" customHeight="1" hidden="1">
      <c r="A260" s="70" t="s">
        <v>233</v>
      </c>
      <c r="B260" s="71"/>
      <c r="C260" s="71"/>
      <c r="D260" s="71"/>
      <c r="E260" s="71"/>
      <c r="F260" s="72"/>
      <c r="G260" s="58" t="s">
        <v>167</v>
      </c>
      <c r="H260" s="36">
        <f>I260+J260+K260+L260</f>
        <v>120</v>
      </c>
      <c r="I260" s="36">
        <v>120</v>
      </c>
      <c r="J260" s="36"/>
      <c r="K260" s="36"/>
      <c r="L260" s="36"/>
    </row>
    <row r="261" spans="1:12" ht="12.75" customHeight="1" hidden="1">
      <c r="A261" s="73"/>
      <c r="B261" s="74"/>
      <c r="C261" s="74"/>
      <c r="D261" s="74"/>
      <c r="E261" s="74"/>
      <c r="F261" s="75"/>
      <c r="G261" s="58" t="s">
        <v>168</v>
      </c>
      <c r="H261" s="36">
        <f>I261+J261+K261+L261</f>
        <v>-60</v>
      </c>
      <c r="I261" s="36">
        <v>-60</v>
      </c>
      <c r="J261" s="36"/>
      <c r="K261" s="36"/>
      <c r="L261" s="36"/>
    </row>
    <row r="262" spans="1:12" ht="12.75">
      <c r="A262" s="76"/>
      <c r="B262" s="77"/>
      <c r="C262" s="77"/>
      <c r="D262" s="77"/>
      <c r="E262" s="77"/>
      <c r="F262" s="78"/>
      <c r="G262" s="58" t="s">
        <v>167</v>
      </c>
      <c r="H262" s="36">
        <f>H260+H261</f>
        <v>60</v>
      </c>
      <c r="I262" s="36">
        <f>I260+I261</f>
        <v>60</v>
      </c>
      <c r="J262" s="36">
        <f>J260+J261</f>
        <v>0</v>
      </c>
      <c r="K262" s="36">
        <f>K260+K261</f>
        <v>0</v>
      </c>
      <c r="L262" s="36">
        <f>L260+L261</f>
        <v>0</v>
      </c>
    </row>
    <row r="263" spans="1:12" ht="12.75" customHeight="1" hidden="1">
      <c r="A263" s="70" t="s">
        <v>234</v>
      </c>
      <c r="B263" s="71"/>
      <c r="C263" s="71"/>
      <c r="D263" s="71"/>
      <c r="E263" s="71"/>
      <c r="F263" s="72"/>
      <c r="G263" s="58" t="s">
        <v>167</v>
      </c>
      <c r="H263" s="36">
        <f>I263+J263+K263+L263</f>
        <v>120</v>
      </c>
      <c r="I263" s="36">
        <v>120</v>
      </c>
      <c r="J263" s="36"/>
      <c r="K263" s="36"/>
      <c r="L263" s="36"/>
    </row>
    <row r="264" spans="1:12" ht="12.75" customHeight="1" hidden="1">
      <c r="A264" s="73"/>
      <c r="B264" s="74"/>
      <c r="C264" s="74"/>
      <c r="D264" s="74"/>
      <c r="E264" s="74"/>
      <c r="F264" s="75"/>
      <c r="G264" s="58" t="s">
        <v>168</v>
      </c>
      <c r="H264" s="36">
        <f>I264+J264+K264+L264</f>
        <v>0</v>
      </c>
      <c r="I264" s="36"/>
      <c r="J264" s="36"/>
      <c r="K264" s="36"/>
      <c r="L264" s="36"/>
    </row>
    <row r="265" spans="1:12" ht="12.75">
      <c r="A265" s="76"/>
      <c r="B265" s="77"/>
      <c r="C265" s="77"/>
      <c r="D265" s="77"/>
      <c r="E265" s="77"/>
      <c r="F265" s="78"/>
      <c r="G265" s="58" t="s">
        <v>167</v>
      </c>
      <c r="H265" s="36">
        <f>H263+H264</f>
        <v>120</v>
      </c>
      <c r="I265" s="36">
        <f>I263+I264</f>
        <v>120</v>
      </c>
      <c r="J265" s="36">
        <f>J263+J264</f>
        <v>0</v>
      </c>
      <c r="K265" s="36">
        <f>K263+K264</f>
        <v>0</v>
      </c>
      <c r="L265" s="36">
        <f>L263+L264</f>
        <v>0</v>
      </c>
    </row>
    <row r="266" spans="1:12" ht="12.75" customHeight="1" hidden="1">
      <c r="A266" s="82" t="s">
        <v>22</v>
      </c>
      <c r="B266" s="83"/>
      <c r="C266" s="84"/>
      <c r="D266" s="79" t="s">
        <v>148</v>
      </c>
      <c r="E266" s="79">
        <v>2008</v>
      </c>
      <c r="F266" s="79">
        <v>2011</v>
      </c>
      <c r="G266" s="58" t="s">
        <v>167</v>
      </c>
      <c r="H266" s="36">
        <f>H269+H272</f>
        <v>240</v>
      </c>
      <c r="I266" s="36">
        <f aca="true" t="shared" si="16" ref="I266:L267">I269+I272+I275</f>
        <v>240</v>
      </c>
      <c r="J266" s="36">
        <f t="shared" si="16"/>
        <v>0</v>
      </c>
      <c r="K266" s="36">
        <f t="shared" si="16"/>
        <v>0</v>
      </c>
      <c r="L266" s="36">
        <f t="shared" si="16"/>
        <v>0</v>
      </c>
    </row>
    <row r="267" spans="1:12" ht="12.75" customHeight="1" hidden="1">
      <c r="A267" s="85"/>
      <c r="B267" s="86"/>
      <c r="C267" s="87"/>
      <c r="D267" s="80"/>
      <c r="E267" s="80"/>
      <c r="F267" s="80"/>
      <c r="G267" s="58" t="s">
        <v>168</v>
      </c>
      <c r="H267" s="36">
        <f>I267+J267+K267+L267</f>
        <v>-60</v>
      </c>
      <c r="I267" s="36">
        <f t="shared" si="16"/>
        <v>-60</v>
      </c>
      <c r="J267" s="36">
        <f t="shared" si="16"/>
        <v>0</v>
      </c>
      <c r="K267" s="36">
        <f t="shared" si="16"/>
        <v>0</v>
      </c>
      <c r="L267" s="36">
        <f t="shared" si="16"/>
        <v>0</v>
      </c>
    </row>
    <row r="268" spans="1:12" ht="12.75">
      <c r="A268" s="88"/>
      <c r="B268" s="89"/>
      <c r="C268" s="90"/>
      <c r="D268" s="81"/>
      <c r="E268" s="81"/>
      <c r="F268" s="81"/>
      <c r="G268" s="58" t="s">
        <v>167</v>
      </c>
      <c r="H268" s="36">
        <f>H266+H267</f>
        <v>180</v>
      </c>
      <c r="I268" s="36">
        <f>I266+I267</f>
        <v>180</v>
      </c>
      <c r="J268" s="36">
        <f>J266+J267</f>
        <v>0</v>
      </c>
      <c r="K268" s="36">
        <f>K266+K267</f>
        <v>0</v>
      </c>
      <c r="L268" s="36">
        <f>L266+L267</f>
        <v>0</v>
      </c>
    </row>
    <row r="269" spans="1:12" ht="12.75" customHeight="1" hidden="1">
      <c r="A269" s="70" t="s">
        <v>233</v>
      </c>
      <c r="B269" s="71"/>
      <c r="C269" s="71"/>
      <c r="D269" s="71"/>
      <c r="E269" s="71"/>
      <c r="F269" s="72"/>
      <c r="G269" s="58" t="s">
        <v>167</v>
      </c>
      <c r="H269" s="36">
        <f>I269+J269+K269+L269</f>
        <v>120</v>
      </c>
      <c r="I269" s="36">
        <f>I260</f>
        <v>120</v>
      </c>
      <c r="J269" s="36">
        <f aca="true" t="shared" si="17" ref="J269:L270">J260+J224</f>
        <v>0</v>
      </c>
      <c r="K269" s="36">
        <f t="shared" si="17"/>
        <v>0</v>
      </c>
      <c r="L269" s="36">
        <f t="shared" si="17"/>
        <v>0</v>
      </c>
    </row>
    <row r="270" spans="1:12" ht="12.75" customHeight="1" hidden="1">
      <c r="A270" s="73"/>
      <c r="B270" s="74"/>
      <c r="C270" s="74"/>
      <c r="D270" s="74"/>
      <c r="E270" s="74"/>
      <c r="F270" s="75"/>
      <c r="G270" s="58" t="s">
        <v>168</v>
      </c>
      <c r="H270" s="36">
        <f>I270+J270+K270+L270</f>
        <v>-60</v>
      </c>
      <c r="I270" s="36">
        <f>I261</f>
        <v>-60</v>
      </c>
      <c r="J270" s="36">
        <f t="shared" si="17"/>
        <v>0</v>
      </c>
      <c r="K270" s="36">
        <f t="shared" si="17"/>
        <v>0</v>
      </c>
      <c r="L270" s="36">
        <f t="shared" si="17"/>
        <v>0</v>
      </c>
    </row>
    <row r="271" spans="1:12" ht="12.75">
      <c r="A271" s="76"/>
      <c r="B271" s="77"/>
      <c r="C271" s="77"/>
      <c r="D271" s="77"/>
      <c r="E271" s="77"/>
      <c r="F271" s="78"/>
      <c r="G271" s="58" t="s">
        <v>167</v>
      </c>
      <c r="H271" s="36">
        <f>H269+H270</f>
        <v>60</v>
      </c>
      <c r="I271" s="36">
        <f>I269+I270</f>
        <v>60</v>
      </c>
      <c r="J271" s="36">
        <f>J269+J270</f>
        <v>0</v>
      </c>
      <c r="K271" s="36">
        <f>K269+K270</f>
        <v>0</v>
      </c>
      <c r="L271" s="36">
        <f>L269+L270</f>
        <v>0</v>
      </c>
    </row>
    <row r="272" spans="1:12" ht="12.75" customHeight="1" hidden="1">
      <c r="A272" s="70" t="s">
        <v>234</v>
      </c>
      <c r="B272" s="71"/>
      <c r="C272" s="71"/>
      <c r="D272" s="71"/>
      <c r="E272" s="71"/>
      <c r="F272" s="72"/>
      <c r="G272" s="58" t="s">
        <v>167</v>
      </c>
      <c r="H272" s="36">
        <f>I272+J272+K272+L272</f>
        <v>120</v>
      </c>
      <c r="I272" s="36">
        <f aca="true" t="shared" si="18" ref="I272:L273">I263</f>
        <v>120</v>
      </c>
      <c r="J272" s="36">
        <f t="shared" si="18"/>
        <v>0</v>
      </c>
      <c r="K272" s="36">
        <f t="shared" si="18"/>
        <v>0</v>
      </c>
      <c r="L272" s="36">
        <f t="shared" si="18"/>
        <v>0</v>
      </c>
    </row>
    <row r="273" spans="1:12" ht="12.75" customHeight="1" hidden="1">
      <c r="A273" s="73"/>
      <c r="B273" s="74"/>
      <c r="C273" s="74"/>
      <c r="D273" s="74"/>
      <c r="E273" s="74"/>
      <c r="F273" s="75"/>
      <c r="G273" s="58" t="s">
        <v>168</v>
      </c>
      <c r="H273" s="36">
        <f>I273+J273+K273+L273</f>
        <v>0</v>
      </c>
      <c r="I273" s="36">
        <f t="shared" si="18"/>
        <v>0</v>
      </c>
      <c r="J273" s="36">
        <f t="shared" si="18"/>
        <v>0</v>
      </c>
      <c r="K273" s="36">
        <f t="shared" si="18"/>
        <v>0</v>
      </c>
      <c r="L273" s="36">
        <f t="shared" si="18"/>
        <v>0</v>
      </c>
    </row>
    <row r="274" spans="1:12" ht="12.75">
      <c r="A274" s="76"/>
      <c r="B274" s="77"/>
      <c r="C274" s="77"/>
      <c r="D274" s="77"/>
      <c r="E274" s="77"/>
      <c r="F274" s="78"/>
      <c r="G274" s="58" t="s">
        <v>167</v>
      </c>
      <c r="H274" s="36">
        <f>H272+H273</f>
        <v>120</v>
      </c>
      <c r="I274" s="36">
        <f>I272+I273</f>
        <v>120</v>
      </c>
      <c r="J274" s="36">
        <f>J272+J273</f>
        <v>0</v>
      </c>
      <c r="K274" s="36">
        <f>K272+K273</f>
        <v>0</v>
      </c>
      <c r="L274" s="36">
        <f>L272+L273</f>
        <v>0</v>
      </c>
    </row>
    <row r="275" spans="1:12" ht="12.75" customHeight="1" hidden="1">
      <c r="A275" s="70" t="s">
        <v>235</v>
      </c>
      <c r="B275" s="71"/>
      <c r="C275" s="71"/>
      <c r="D275" s="71"/>
      <c r="E275" s="71"/>
      <c r="F275" s="72"/>
      <c r="G275" s="58" t="s">
        <v>167</v>
      </c>
      <c r="H275" s="36">
        <f>I275+J275+K275+L275</f>
        <v>0</v>
      </c>
      <c r="I275" s="36"/>
      <c r="J275" s="36"/>
      <c r="K275" s="36"/>
      <c r="L275" s="36"/>
    </row>
    <row r="276" spans="1:12" ht="12.75" customHeight="1" hidden="1">
      <c r="A276" s="73"/>
      <c r="B276" s="74"/>
      <c r="C276" s="74"/>
      <c r="D276" s="74"/>
      <c r="E276" s="74"/>
      <c r="F276" s="75"/>
      <c r="G276" s="58" t="s">
        <v>168</v>
      </c>
      <c r="H276" s="36">
        <f>I276+J276+K276+L276</f>
        <v>0</v>
      </c>
      <c r="I276" s="36"/>
      <c r="J276" s="36"/>
      <c r="K276" s="36"/>
      <c r="L276" s="36"/>
    </row>
    <row r="277" spans="1:12" ht="12.75">
      <c r="A277" s="76"/>
      <c r="B277" s="77"/>
      <c r="C277" s="77"/>
      <c r="D277" s="77"/>
      <c r="E277" s="77"/>
      <c r="F277" s="78"/>
      <c r="G277" s="58" t="s">
        <v>167</v>
      </c>
      <c r="H277" s="36">
        <f>H275+H276</f>
        <v>0</v>
      </c>
      <c r="I277" s="36">
        <f>I275+I276</f>
        <v>0</v>
      </c>
      <c r="J277" s="36">
        <f>J275+J276</f>
        <v>0</v>
      </c>
      <c r="K277" s="36">
        <f>K275+K276</f>
        <v>0</v>
      </c>
      <c r="L277" s="36">
        <f>L275+L276</f>
        <v>0</v>
      </c>
    </row>
    <row r="278" spans="1:12" ht="12.75" customHeight="1" hidden="1">
      <c r="A278" s="82" t="s">
        <v>172</v>
      </c>
      <c r="B278" s="83"/>
      <c r="C278" s="84"/>
      <c r="D278" s="79" t="s">
        <v>148</v>
      </c>
      <c r="E278" s="79">
        <v>2008</v>
      </c>
      <c r="F278" s="79">
        <v>2011</v>
      </c>
      <c r="G278" s="58" t="s">
        <v>167</v>
      </c>
      <c r="H278" s="36">
        <f>I278+J278+K278+L278</f>
        <v>3610</v>
      </c>
      <c r="I278" s="36">
        <f aca="true" t="shared" si="19" ref="I278:L279">I281+I284+I287</f>
        <v>3610</v>
      </c>
      <c r="J278" s="36">
        <f t="shared" si="19"/>
        <v>0</v>
      </c>
      <c r="K278" s="36">
        <f t="shared" si="19"/>
        <v>0</v>
      </c>
      <c r="L278" s="36">
        <f t="shared" si="19"/>
        <v>0</v>
      </c>
    </row>
    <row r="279" spans="1:12" ht="12.75" customHeight="1" hidden="1">
      <c r="A279" s="85"/>
      <c r="B279" s="86"/>
      <c r="C279" s="87"/>
      <c r="D279" s="80"/>
      <c r="E279" s="80"/>
      <c r="F279" s="80"/>
      <c r="G279" s="58" t="s">
        <v>168</v>
      </c>
      <c r="H279" s="36">
        <f>I279+J279+K279+L279</f>
        <v>490</v>
      </c>
      <c r="I279" s="36">
        <f t="shared" si="19"/>
        <v>165</v>
      </c>
      <c r="J279" s="36">
        <f t="shared" si="19"/>
        <v>325</v>
      </c>
      <c r="K279" s="36">
        <f t="shared" si="19"/>
        <v>0</v>
      </c>
      <c r="L279" s="36">
        <f t="shared" si="19"/>
        <v>0</v>
      </c>
    </row>
    <row r="280" spans="1:12" ht="12.75">
      <c r="A280" s="88"/>
      <c r="B280" s="89"/>
      <c r="C280" s="90"/>
      <c r="D280" s="81"/>
      <c r="E280" s="81"/>
      <c r="F280" s="81"/>
      <c r="G280" s="58" t="s">
        <v>167</v>
      </c>
      <c r="H280" s="36">
        <f>H278+H279</f>
        <v>4100</v>
      </c>
      <c r="I280" s="36">
        <f>I278+I279</f>
        <v>3775</v>
      </c>
      <c r="J280" s="36">
        <f>J278+J279</f>
        <v>325</v>
      </c>
      <c r="K280" s="36">
        <f>K278+K279</f>
        <v>0</v>
      </c>
      <c r="L280" s="36">
        <f>L278+L279</f>
        <v>0</v>
      </c>
    </row>
    <row r="281" spans="1:12" ht="12.75" customHeight="1" hidden="1">
      <c r="A281" s="70" t="s">
        <v>233</v>
      </c>
      <c r="B281" s="71"/>
      <c r="C281" s="71"/>
      <c r="D281" s="71"/>
      <c r="E281" s="71"/>
      <c r="F281" s="72"/>
      <c r="G281" s="58" t="s">
        <v>167</v>
      </c>
      <c r="H281" s="36">
        <f>I281+J281+K281+L281</f>
        <v>240</v>
      </c>
      <c r="I281" s="36">
        <f aca="true" t="shared" si="20" ref="I281:L282">I269+I246+I211+I197</f>
        <v>240</v>
      </c>
      <c r="J281" s="36">
        <f t="shared" si="20"/>
        <v>0</v>
      </c>
      <c r="K281" s="36">
        <f t="shared" si="20"/>
        <v>0</v>
      </c>
      <c r="L281" s="36">
        <f t="shared" si="20"/>
        <v>0</v>
      </c>
    </row>
    <row r="282" spans="1:12" ht="12.75" customHeight="1" hidden="1">
      <c r="A282" s="73"/>
      <c r="B282" s="74"/>
      <c r="C282" s="74"/>
      <c r="D282" s="74"/>
      <c r="E282" s="74"/>
      <c r="F282" s="75"/>
      <c r="G282" s="58" t="s">
        <v>168</v>
      </c>
      <c r="H282" s="36">
        <f>I282+J282+K282+L282</f>
        <v>490</v>
      </c>
      <c r="I282" s="36">
        <f t="shared" si="20"/>
        <v>165</v>
      </c>
      <c r="J282" s="36">
        <f t="shared" si="20"/>
        <v>325</v>
      </c>
      <c r="K282" s="36">
        <f t="shared" si="20"/>
        <v>0</v>
      </c>
      <c r="L282" s="36">
        <f t="shared" si="20"/>
        <v>0</v>
      </c>
    </row>
    <row r="283" spans="1:12" ht="12.75">
      <c r="A283" s="76"/>
      <c r="B283" s="77"/>
      <c r="C283" s="77"/>
      <c r="D283" s="77"/>
      <c r="E283" s="77"/>
      <c r="F283" s="78"/>
      <c r="G283" s="58" t="s">
        <v>167</v>
      </c>
      <c r="H283" s="36">
        <f>H281+H282</f>
        <v>730</v>
      </c>
      <c r="I283" s="36">
        <f>I281+I282</f>
        <v>405</v>
      </c>
      <c r="J283" s="36">
        <f>J281+J282</f>
        <v>325</v>
      </c>
      <c r="K283" s="36">
        <f>K281+K282</f>
        <v>0</v>
      </c>
      <c r="L283" s="36">
        <f>L281+L282</f>
        <v>0</v>
      </c>
    </row>
    <row r="284" spans="1:12" ht="12.75" customHeight="1" hidden="1">
      <c r="A284" s="70" t="s">
        <v>234</v>
      </c>
      <c r="B284" s="71"/>
      <c r="C284" s="71"/>
      <c r="D284" s="71"/>
      <c r="E284" s="71"/>
      <c r="F284" s="72"/>
      <c r="G284" s="58" t="s">
        <v>167</v>
      </c>
      <c r="H284" s="36">
        <f>I284+J284+K284+L284</f>
        <v>1070</v>
      </c>
      <c r="I284" s="36">
        <f aca="true" t="shared" si="21" ref="I284:L285">I272+I249+I214+I200</f>
        <v>1070</v>
      </c>
      <c r="J284" s="36">
        <f t="shared" si="21"/>
        <v>0</v>
      </c>
      <c r="K284" s="36">
        <f t="shared" si="21"/>
        <v>0</v>
      </c>
      <c r="L284" s="36">
        <f t="shared" si="21"/>
        <v>0</v>
      </c>
    </row>
    <row r="285" spans="1:12" ht="12.75" customHeight="1" hidden="1">
      <c r="A285" s="73"/>
      <c r="B285" s="74"/>
      <c r="C285" s="74"/>
      <c r="D285" s="74"/>
      <c r="E285" s="74"/>
      <c r="F285" s="75"/>
      <c r="G285" s="58" t="s">
        <v>168</v>
      </c>
      <c r="H285" s="36">
        <f>I285+J285+K285+L285</f>
        <v>-200</v>
      </c>
      <c r="I285" s="36">
        <f t="shared" si="21"/>
        <v>-200</v>
      </c>
      <c r="J285" s="36">
        <f t="shared" si="21"/>
        <v>0</v>
      </c>
      <c r="K285" s="36">
        <f t="shared" si="21"/>
        <v>0</v>
      </c>
      <c r="L285" s="36">
        <f t="shared" si="21"/>
        <v>0</v>
      </c>
    </row>
    <row r="286" spans="1:12" ht="12.75">
      <c r="A286" s="76"/>
      <c r="B286" s="77"/>
      <c r="C286" s="77"/>
      <c r="D286" s="77"/>
      <c r="E286" s="77"/>
      <c r="F286" s="78"/>
      <c r="G286" s="58" t="s">
        <v>167</v>
      </c>
      <c r="H286" s="36">
        <f>H284+H285</f>
        <v>870</v>
      </c>
      <c r="I286" s="36">
        <f>I284+I285</f>
        <v>870</v>
      </c>
      <c r="J286" s="36">
        <f>J284+J285</f>
        <v>0</v>
      </c>
      <c r="K286" s="36">
        <f>K284+K285</f>
        <v>0</v>
      </c>
      <c r="L286" s="36">
        <f>L284+L285</f>
        <v>0</v>
      </c>
    </row>
    <row r="287" spans="1:12" ht="12.75" customHeight="1" hidden="1">
      <c r="A287" s="70" t="s">
        <v>235</v>
      </c>
      <c r="B287" s="71"/>
      <c r="C287" s="71"/>
      <c r="D287" s="71"/>
      <c r="E287" s="71"/>
      <c r="F287" s="72"/>
      <c r="G287" s="58" t="s">
        <v>167</v>
      </c>
      <c r="H287" s="36">
        <f>I287+J287+K287+L287</f>
        <v>2300</v>
      </c>
      <c r="I287" s="36">
        <f aca="true" t="shared" si="22" ref="I287:L288">I275+I252+I217+I203</f>
        <v>2300</v>
      </c>
      <c r="J287" s="36">
        <f t="shared" si="22"/>
        <v>0</v>
      </c>
      <c r="K287" s="36">
        <f t="shared" si="22"/>
        <v>0</v>
      </c>
      <c r="L287" s="36">
        <f t="shared" si="22"/>
        <v>0</v>
      </c>
    </row>
    <row r="288" spans="1:12" ht="12.75" customHeight="1" hidden="1">
      <c r="A288" s="73"/>
      <c r="B288" s="74"/>
      <c r="C288" s="74"/>
      <c r="D288" s="74"/>
      <c r="E288" s="74"/>
      <c r="F288" s="75"/>
      <c r="G288" s="58" t="s">
        <v>168</v>
      </c>
      <c r="H288" s="36">
        <f>I288+J288+K288+L288</f>
        <v>200</v>
      </c>
      <c r="I288" s="36">
        <f t="shared" si="22"/>
        <v>200</v>
      </c>
      <c r="J288" s="36">
        <f t="shared" si="22"/>
        <v>0</v>
      </c>
      <c r="K288" s="36">
        <f t="shared" si="22"/>
        <v>0</v>
      </c>
      <c r="L288" s="36">
        <f t="shared" si="22"/>
        <v>0</v>
      </c>
    </row>
    <row r="289" spans="1:12" ht="12.75">
      <c r="A289" s="76"/>
      <c r="B289" s="77"/>
      <c r="C289" s="77"/>
      <c r="D289" s="77"/>
      <c r="E289" s="77"/>
      <c r="F289" s="78"/>
      <c r="G289" s="58" t="s">
        <v>167</v>
      </c>
      <c r="H289" s="36">
        <f>H287+H288</f>
        <v>2500</v>
      </c>
      <c r="I289" s="36">
        <f>I287+I288</f>
        <v>2500</v>
      </c>
      <c r="J289" s="36">
        <f>J287+J288</f>
        <v>0</v>
      </c>
      <c r="K289" s="36">
        <f>K287+K288</f>
        <v>0</v>
      </c>
      <c r="L289" s="36">
        <f>L287+L288</f>
        <v>0</v>
      </c>
    </row>
    <row r="290" spans="1:12" ht="15.75">
      <c r="A290" s="99" t="s">
        <v>29</v>
      </c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</row>
    <row r="291" spans="1:12" ht="16.5">
      <c r="A291" s="101" t="s">
        <v>1</v>
      </c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1:12" ht="12.75" customHeight="1" hidden="1">
      <c r="A292" s="94">
        <v>19</v>
      </c>
      <c r="B292" s="103" t="s">
        <v>193</v>
      </c>
      <c r="C292" s="79" t="s">
        <v>209</v>
      </c>
      <c r="D292" s="79" t="s">
        <v>148</v>
      </c>
      <c r="E292" s="79">
        <v>2004</v>
      </c>
      <c r="F292" s="79">
        <v>2010</v>
      </c>
      <c r="G292" s="58" t="s">
        <v>167</v>
      </c>
      <c r="H292" s="36">
        <f>H295+H298</f>
        <v>0</v>
      </c>
      <c r="I292" s="36">
        <f>I295+I298</f>
        <v>0</v>
      </c>
      <c r="J292" s="36">
        <f>J295+J298</f>
        <v>0</v>
      </c>
      <c r="K292" s="36">
        <f>K295+K298</f>
        <v>0</v>
      </c>
      <c r="L292" s="36">
        <f>L295+L298</f>
        <v>0</v>
      </c>
    </row>
    <row r="293" spans="1:12" ht="12.75" customHeight="1" hidden="1">
      <c r="A293" s="95"/>
      <c r="B293" s="97"/>
      <c r="C293" s="80"/>
      <c r="D293" s="80"/>
      <c r="E293" s="80"/>
      <c r="F293" s="80"/>
      <c r="G293" s="58" t="s">
        <v>168</v>
      </c>
      <c r="H293" s="36">
        <f>I293+J293+K293+L293</f>
        <v>650</v>
      </c>
      <c r="I293" s="36">
        <f>I296+I299</f>
        <v>650</v>
      </c>
      <c r="J293" s="36">
        <f>J296+J299</f>
        <v>0</v>
      </c>
      <c r="K293" s="36">
        <f>K296+K299</f>
        <v>0</v>
      </c>
      <c r="L293" s="36">
        <f>L296+L299</f>
        <v>0</v>
      </c>
    </row>
    <row r="294" spans="1:12" ht="54" customHeight="1">
      <c r="A294" s="96"/>
      <c r="B294" s="98"/>
      <c r="C294" s="81"/>
      <c r="D294" s="81"/>
      <c r="E294" s="81"/>
      <c r="F294" s="81"/>
      <c r="G294" s="58" t="s">
        <v>167</v>
      </c>
      <c r="H294" s="36">
        <f>H292+H293</f>
        <v>650</v>
      </c>
      <c r="I294" s="36">
        <f>I292+I293</f>
        <v>650</v>
      </c>
      <c r="J294" s="36">
        <f>J292+J293</f>
        <v>0</v>
      </c>
      <c r="K294" s="36">
        <f>K292+K293</f>
        <v>0</v>
      </c>
      <c r="L294" s="36">
        <f>L292+L293</f>
        <v>0</v>
      </c>
    </row>
    <row r="295" spans="1:12" ht="12.75" customHeight="1" hidden="1">
      <c r="A295" s="70" t="s">
        <v>233</v>
      </c>
      <c r="B295" s="71"/>
      <c r="C295" s="71"/>
      <c r="D295" s="71"/>
      <c r="E295" s="71"/>
      <c r="F295" s="72"/>
      <c r="G295" s="58" t="s">
        <v>167</v>
      </c>
      <c r="H295" s="36">
        <f>I295+J295+K295+L295</f>
        <v>0</v>
      </c>
      <c r="I295" s="36">
        <v>0</v>
      </c>
      <c r="J295" s="36"/>
      <c r="K295" s="36"/>
      <c r="L295" s="36"/>
    </row>
    <row r="296" spans="1:12" ht="12.75" customHeight="1" hidden="1">
      <c r="A296" s="73"/>
      <c r="B296" s="74"/>
      <c r="C296" s="74"/>
      <c r="D296" s="74"/>
      <c r="E296" s="74"/>
      <c r="F296" s="75"/>
      <c r="G296" s="58" t="s">
        <v>168</v>
      </c>
      <c r="H296" s="36">
        <f>I296+J296+K296+L296</f>
        <v>150</v>
      </c>
      <c r="I296" s="36">
        <f>140+10</f>
        <v>150</v>
      </c>
      <c r="J296" s="36">
        <f>590-590</f>
        <v>0</v>
      </c>
      <c r="K296" s="36"/>
      <c r="L296" s="36"/>
    </row>
    <row r="297" spans="1:12" ht="12.75">
      <c r="A297" s="76"/>
      <c r="B297" s="77"/>
      <c r="C297" s="77"/>
      <c r="D297" s="77"/>
      <c r="E297" s="77"/>
      <c r="F297" s="78"/>
      <c r="G297" s="58" t="s">
        <v>167</v>
      </c>
      <c r="H297" s="36">
        <f>H295+H296</f>
        <v>150</v>
      </c>
      <c r="I297" s="36">
        <f>I295+I296</f>
        <v>150</v>
      </c>
      <c r="J297" s="36">
        <f>J295+J296</f>
        <v>0</v>
      </c>
      <c r="K297" s="36">
        <f>K295+K296</f>
        <v>0</v>
      </c>
      <c r="L297" s="36">
        <f>L295+L296</f>
        <v>0</v>
      </c>
    </row>
    <row r="298" spans="1:12" ht="12.75" customHeight="1" hidden="1">
      <c r="A298" s="70" t="s">
        <v>234</v>
      </c>
      <c r="B298" s="71"/>
      <c r="C298" s="71"/>
      <c r="D298" s="71"/>
      <c r="E298" s="71"/>
      <c r="F298" s="72"/>
      <c r="G298" s="58" t="s">
        <v>167</v>
      </c>
      <c r="H298" s="36">
        <f>I298+J298+K298+L298</f>
        <v>0</v>
      </c>
      <c r="I298" s="36">
        <v>0</v>
      </c>
      <c r="J298" s="36"/>
      <c r="K298" s="36"/>
      <c r="L298" s="36"/>
    </row>
    <row r="299" spans="1:12" ht="12.75" customHeight="1" hidden="1">
      <c r="A299" s="73"/>
      <c r="B299" s="74"/>
      <c r="C299" s="74"/>
      <c r="D299" s="74"/>
      <c r="E299" s="74"/>
      <c r="F299" s="75"/>
      <c r="G299" s="58" t="s">
        <v>168</v>
      </c>
      <c r="H299" s="36">
        <f>I299+J299+K299+L299</f>
        <v>500</v>
      </c>
      <c r="I299" s="36">
        <v>500</v>
      </c>
      <c r="J299" s="36"/>
      <c r="K299" s="36"/>
      <c r="L299" s="36"/>
    </row>
    <row r="300" spans="1:12" ht="12.75">
      <c r="A300" s="76"/>
      <c r="B300" s="77"/>
      <c r="C300" s="77"/>
      <c r="D300" s="77"/>
      <c r="E300" s="77"/>
      <c r="F300" s="78"/>
      <c r="G300" s="58" t="s">
        <v>167</v>
      </c>
      <c r="H300" s="36">
        <f>H298+H299</f>
        <v>500</v>
      </c>
      <c r="I300" s="36">
        <f>I298+I299</f>
        <v>500</v>
      </c>
      <c r="J300" s="36">
        <f>J298+J299</f>
        <v>0</v>
      </c>
      <c r="K300" s="36">
        <f>K298+K299</f>
        <v>0</v>
      </c>
      <c r="L300" s="36">
        <f>L298+L299</f>
        <v>0</v>
      </c>
    </row>
    <row r="301" spans="1:12" ht="16.5">
      <c r="A301" s="91" t="s">
        <v>2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3"/>
    </row>
    <row r="302" spans="1:12" ht="12.75" customHeight="1" hidden="1">
      <c r="A302" s="94">
        <v>20</v>
      </c>
      <c r="B302" s="103" t="s">
        <v>180</v>
      </c>
      <c r="C302" s="79" t="s">
        <v>244</v>
      </c>
      <c r="D302" s="79" t="s">
        <v>148</v>
      </c>
      <c r="E302" s="79">
        <v>2009</v>
      </c>
      <c r="F302" s="79">
        <v>2010</v>
      </c>
      <c r="G302" s="58" t="s">
        <v>167</v>
      </c>
      <c r="H302" s="36">
        <f>H305</f>
        <v>300</v>
      </c>
      <c r="I302" s="36">
        <f>I305+I308</f>
        <v>300</v>
      </c>
      <c r="J302" s="36">
        <f aca="true" t="shared" si="23" ref="J302:L303">J305</f>
        <v>0</v>
      </c>
      <c r="K302" s="36">
        <f t="shared" si="23"/>
        <v>0</v>
      </c>
      <c r="L302" s="36">
        <f t="shared" si="23"/>
        <v>0</v>
      </c>
    </row>
    <row r="303" spans="1:12" ht="12.75" customHeight="1" hidden="1">
      <c r="A303" s="95"/>
      <c r="B303" s="97"/>
      <c r="C303" s="80"/>
      <c r="D303" s="80"/>
      <c r="E303" s="80"/>
      <c r="F303" s="80"/>
      <c r="G303" s="58" t="s">
        <v>168</v>
      </c>
      <c r="H303" s="36">
        <f>I303+J303+K303+L303</f>
        <v>0</v>
      </c>
      <c r="I303" s="36">
        <f>I306+I309</f>
        <v>0</v>
      </c>
      <c r="J303" s="36">
        <f t="shared" si="23"/>
        <v>0</v>
      </c>
      <c r="K303" s="36">
        <f t="shared" si="23"/>
        <v>0</v>
      </c>
      <c r="L303" s="36">
        <f t="shared" si="23"/>
        <v>0</v>
      </c>
    </row>
    <row r="304" spans="1:12" ht="58.5" customHeight="1">
      <c r="A304" s="96"/>
      <c r="B304" s="98"/>
      <c r="C304" s="81"/>
      <c r="D304" s="81"/>
      <c r="E304" s="81"/>
      <c r="F304" s="81"/>
      <c r="G304" s="58" t="s">
        <v>167</v>
      </c>
      <c r="H304" s="36">
        <f>H302+H303</f>
        <v>300</v>
      </c>
      <c r="I304" s="36">
        <f>I302+I303</f>
        <v>300</v>
      </c>
      <c r="J304" s="36">
        <f>J302+J303</f>
        <v>0</v>
      </c>
      <c r="K304" s="36">
        <f>K302+K303</f>
        <v>0</v>
      </c>
      <c r="L304" s="36">
        <f>L302+L303</f>
        <v>0</v>
      </c>
    </row>
    <row r="305" spans="1:12" ht="12.75" customHeight="1" hidden="1">
      <c r="A305" s="70" t="s">
        <v>233</v>
      </c>
      <c r="B305" s="71"/>
      <c r="C305" s="71"/>
      <c r="D305" s="71"/>
      <c r="E305" s="71"/>
      <c r="F305" s="72"/>
      <c r="G305" s="58" t="s">
        <v>167</v>
      </c>
      <c r="H305" s="36">
        <f>I305+J305+K305+L305</f>
        <v>300</v>
      </c>
      <c r="I305" s="36">
        <v>300</v>
      </c>
      <c r="J305" s="36"/>
      <c r="K305" s="36"/>
      <c r="L305" s="36"/>
    </row>
    <row r="306" spans="1:12" ht="12.75" customHeight="1" hidden="1">
      <c r="A306" s="73"/>
      <c r="B306" s="74"/>
      <c r="C306" s="74"/>
      <c r="D306" s="74"/>
      <c r="E306" s="74"/>
      <c r="F306" s="75"/>
      <c r="G306" s="58" t="s">
        <v>168</v>
      </c>
      <c r="H306" s="36">
        <f>I306+J306+K306+L306</f>
        <v>-250</v>
      </c>
      <c r="I306" s="36">
        <v>-250</v>
      </c>
      <c r="J306" s="36"/>
      <c r="K306" s="36"/>
      <c r="L306" s="36"/>
    </row>
    <row r="307" spans="1:12" ht="12.75">
      <c r="A307" s="76"/>
      <c r="B307" s="77"/>
      <c r="C307" s="77"/>
      <c r="D307" s="77"/>
      <c r="E307" s="77"/>
      <c r="F307" s="78"/>
      <c r="G307" s="58" t="s">
        <v>167</v>
      </c>
      <c r="H307" s="36">
        <f>H305+H306</f>
        <v>50</v>
      </c>
      <c r="I307" s="36">
        <f>I305+I306</f>
        <v>50</v>
      </c>
      <c r="J307" s="36">
        <f>J305+J306</f>
        <v>0</v>
      </c>
      <c r="K307" s="36">
        <f>K305+K306</f>
        <v>0</v>
      </c>
      <c r="L307" s="36">
        <f>L305+L306</f>
        <v>0</v>
      </c>
    </row>
    <row r="308" spans="1:12" ht="12.75" customHeight="1" hidden="1">
      <c r="A308" s="70" t="s">
        <v>234</v>
      </c>
      <c r="B308" s="71"/>
      <c r="C308" s="71"/>
      <c r="D308" s="71"/>
      <c r="E308" s="71"/>
      <c r="F308" s="72"/>
      <c r="G308" s="58" t="s">
        <v>167</v>
      </c>
      <c r="H308" s="36">
        <f>I308+J308+K308+L308</f>
        <v>0</v>
      </c>
      <c r="I308" s="36">
        <v>0</v>
      </c>
      <c r="J308" s="36"/>
      <c r="K308" s="36"/>
      <c r="L308" s="36"/>
    </row>
    <row r="309" spans="1:12" ht="12.75" customHeight="1" hidden="1">
      <c r="A309" s="73"/>
      <c r="B309" s="74"/>
      <c r="C309" s="74"/>
      <c r="D309" s="74"/>
      <c r="E309" s="74"/>
      <c r="F309" s="75"/>
      <c r="G309" s="58" t="s">
        <v>168</v>
      </c>
      <c r="H309" s="36">
        <f>I309+J309+K309+L309</f>
        <v>250</v>
      </c>
      <c r="I309" s="36">
        <v>250</v>
      </c>
      <c r="J309" s="36"/>
      <c r="K309" s="36"/>
      <c r="L309" s="36"/>
    </row>
    <row r="310" spans="1:12" ht="12.75">
      <c r="A310" s="76"/>
      <c r="B310" s="77"/>
      <c r="C310" s="77"/>
      <c r="D310" s="77"/>
      <c r="E310" s="77"/>
      <c r="F310" s="78"/>
      <c r="G310" s="58" t="s">
        <v>167</v>
      </c>
      <c r="H310" s="36">
        <f>H308+H309</f>
        <v>250</v>
      </c>
      <c r="I310" s="36">
        <f>I308+I309</f>
        <v>250</v>
      </c>
      <c r="J310" s="36">
        <f>J308+J309</f>
        <v>0</v>
      </c>
      <c r="K310" s="36">
        <f>K308+K309</f>
        <v>0</v>
      </c>
      <c r="L310" s="36">
        <f>L308+L309</f>
        <v>0</v>
      </c>
    </row>
    <row r="311" spans="1:12" ht="16.5">
      <c r="A311" s="91" t="s">
        <v>6</v>
      </c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3"/>
    </row>
    <row r="312" spans="1:12" ht="12.75" customHeight="1" hidden="1">
      <c r="A312" s="82" t="s">
        <v>7</v>
      </c>
      <c r="B312" s="83"/>
      <c r="C312" s="84"/>
      <c r="D312" s="79" t="s">
        <v>148</v>
      </c>
      <c r="E312" s="79">
        <v>2008</v>
      </c>
      <c r="F312" s="79">
        <v>2011</v>
      </c>
      <c r="G312" s="58" t="s">
        <v>167</v>
      </c>
      <c r="H312" s="36">
        <f>H315+H318</f>
        <v>300</v>
      </c>
      <c r="I312" s="36">
        <f aca="true" t="shared" si="24" ref="I312:L313">I315+I318+I321</f>
        <v>300</v>
      </c>
      <c r="J312" s="36">
        <f t="shared" si="24"/>
        <v>0</v>
      </c>
      <c r="K312" s="36">
        <f t="shared" si="24"/>
        <v>0</v>
      </c>
      <c r="L312" s="36">
        <f t="shared" si="24"/>
        <v>0</v>
      </c>
    </row>
    <row r="313" spans="1:12" ht="12.75" customHeight="1" hidden="1">
      <c r="A313" s="85"/>
      <c r="B313" s="86"/>
      <c r="C313" s="87"/>
      <c r="D313" s="80"/>
      <c r="E313" s="80"/>
      <c r="F313" s="80"/>
      <c r="G313" s="58" t="s">
        <v>168</v>
      </c>
      <c r="H313" s="36">
        <f>I313+J313+K313+L313</f>
        <v>650</v>
      </c>
      <c r="I313" s="36">
        <f t="shared" si="24"/>
        <v>650</v>
      </c>
      <c r="J313" s="36">
        <f t="shared" si="24"/>
        <v>0</v>
      </c>
      <c r="K313" s="36">
        <f t="shared" si="24"/>
        <v>0</v>
      </c>
      <c r="L313" s="36">
        <f t="shared" si="24"/>
        <v>0</v>
      </c>
    </row>
    <row r="314" spans="1:12" ht="12.75">
      <c r="A314" s="88"/>
      <c r="B314" s="89"/>
      <c r="C314" s="90"/>
      <c r="D314" s="81"/>
      <c r="E314" s="81"/>
      <c r="F314" s="81"/>
      <c r="G314" s="58" t="s">
        <v>167</v>
      </c>
      <c r="H314" s="36">
        <f>H312+H313</f>
        <v>950</v>
      </c>
      <c r="I314" s="36">
        <f>I312+I313</f>
        <v>950</v>
      </c>
      <c r="J314" s="36">
        <f>J312+J313</f>
        <v>0</v>
      </c>
      <c r="K314" s="36">
        <f>K312+K313</f>
        <v>0</v>
      </c>
      <c r="L314" s="36">
        <f>L312+L313</f>
        <v>0</v>
      </c>
    </row>
    <row r="315" spans="1:12" ht="12.75" customHeight="1" hidden="1">
      <c r="A315" s="70" t="s">
        <v>233</v>
      </c>
      <c r="B315" s="71"/>
      <c r="C315" s="71"/>
      <c r="D315" s="71"/>
      <c r="E315" s="71"/>
      <c r="F315" s="72"/>
      <c r="G315" s="58" t="s">
        <v>167</v>
      </c>
      <c r="H315" s="36">
        <f>I315+J315+K315+L315</f>
        <v>300</v>
      </c>
      <c r="I315" s="36">
        <f aca="true" t="shared" si="25" ref="I315:L316">I305+I295</f>
        <v>300</v>
      </c>
      <c r="J315" s="36">
        <f t="shared" si="25"/>
        <v>0</v>
      </c>
      <c r="K315" s="36">
        <f t="shared" si="25"/>
        <v>0</v>
      </c>
      <c r="L315" s="36">
        <f t="shared" si="25"/>
        <v>0</v>
      </c>
    </row>
    <row r="316" spans="1:12" ht="12.75" customHeight="1" hidden="1">
      <c r="A316" s="73"/>
      <c r="B316" s="74"/>
      <c r="C316" s="74"/>
      <c r="D316" s="74"/>
      <c r="E316" s="74"/>
      <c r="F316" s="75"/>
      <c r="G316" s="58" t="s">
        <v>168</v>
      </c>
      <c r="H316" s="36">
        <f>I316+J316+K316+L316</f>
        <v>-100</v>
      </c>
      <c r="I316" s="36">
        <f t="shared" si="25"/>
        <v>-100</v>
      </c>
      <c r="J316" s="36">
        <f t="shared" si="25"/>
        <v>0</v>
      </c>
      <c r="K316" s="36">
        <f t="shared" si="25"/>
        <v>0</v>
      </c>
      <c r="L316" s="36">
        <f t="shared" si="25"/>
        <v>0</v>
      </c>
    </row>
    <row r="317" spans="1:12" ht="12.75">
      <c r="A317" s="76"/>
      <c r="B317" s="77"/>
      <c r="C317" s="77"/>
      <c r="D317" s="77"/>
      <c r="E317" s="77"/>
      <c r="F317" s="78"/>
      <c r="G317" s="58" t="s">
        <v>167</v>
      </c>
      <c r="H317" s="36">
        <f>H315+H316</f>
        <v>200</v>
      </c>
      <c r="I317" s="36">
        <f>I315+I316</f>
        <v>200</v>
      </c>
      <c r="J317" s="36">
        <f>J315+J316</f>
        <v>0</v>
      </c>
      <c r="K317" s="36">
        <f>K315+K316</f>
        <v>0</v>
      </c>
      <c r="L317" s="36">
        <f>L315+L316</f>
        <v>0</v>
      </c>
    </row>
    <row r="318" spans="1:12" ht="12.75" customHeight="1" hidden="1">
      <c r="A318" s="70" t="s">
        <v>234</v>
      </c>
      <c r="B318" s="71"/>
      <c r="C318" s="71"/>
      <c r="D318" s="71"/>
      <c r="E318" s="71"/>
      <c r="F318" s="72"/>
      <c r="G318" s="58" t="s">
        <v>167</v>
      </c>
      <c r="H318" s="36">
        <f>I318+J318+K318+L318</f>
        <v>0</v>
      </c>
      <c r="I318" s="36">
        <f aca="true" t="shared" si="26" ref="I318:L319">I308+I298</f>
        <v>0</v>
      </c>
      <c r="J318" s="36">
        <f t="shared" si="26"/>
        <v>0</v>
      </c>
      <c r="K318" s="36">
        <f t="shared" si="26"/>
        <v>0</v>
      </c>
      <c r="L318" s="36">
        <f t="shared" si="26"/>
        <v>0</v>
      </c>
    </row>
    <row r="319" spans="1:12" ht="12.75" customHeight="1" hidden="1">
      <c r="A319" s="73"/>
      <c r="B319" s="74"/>
      <c r="C319" s="74"/>
      <c r="D319" s="74"/>
      <c r="E319" s="74"/>
      <c r="F319" s="75"/>
      <c r="G319" s="58" t="s">
        <v>168</v>
      </c>
      <c r="H319" s="36">
        <f>I319+J319+K319+L319</f>
        <v>750</v>
      </c>
      <c r="I319" s="36">
        <f t="shared" si="26"/>
        <v>750</v>
      </c>
      <c r="J319" s="36">
        <f t="shared" si="26"/>
        <v>0</v>
      </c>
      <c r="K319" s="36">
        <f t="shared" si="26"/>
        <v>0</v>
      </c>
      <c r="L319" s="36">
        <f t="shared" si="26"/>
        <v>0</v>
      </c>
    </row>
    <row r="320" spans="1:12" ht="12.75">
      <c r="A320" s="76"/>
      <c r="B320" s="77"/>
      <c r="C320" s="77"/>
      <c r="D320" s="77"/>
      <c r="E320" s="77"/>
      <c r="F320" s="78"/>
      <c r="G320" s="58" t="s">
        <v>167</v>
      </c>
      <c r="H320" s="36">
        <f>H318+H319</f>
        <v>750</v>
      </c>
      <c r="I320" s="36">
        <f>I318+I319</f>
        <v>750</v>
      </c>
      <c r="J320" s="36">
        <f>J318+J319</f>
        <v>0</v>
      </c>
      <c r="K320" s="36">
        <f>K318+K319</f>
        <v>0</v>
      </c>
      <c r="L320" s="36">
        <f>L318+L319</f>
        <v>0</v>
      </c>
    </row>
    <row r="321" spans="1:12" ht="12.75" customHeight="1" hidden="1">
      <c r="A321" s="70" t="s">
        <v>235</v>
      </c>
      <c r="B321" s="71"/>
      <c r="C321" s="71"/>
      <c r="D321" s="71"/>
      <c r="E321" s="71"/>
      <c r="F321" s="72"/>
      <c r="G321" s="58" t="s">
        <v>167</v>
      </c>
      <c r="H321" s="36">
        <f>I321+J321+K321+L321</f>
        <v>0</v>
      </c>
      <c r="I321" s="36"/>
      <c r="J321" s="36"/>
      <c r="K321" s="36"/>
      <c r="L321" s="36"/>
    </row>
    <row r="322" spans="1:12" ht="12.75" customHeight="1" hidden="1">
      <c r="A322" s="73"/>
      <c r="B322" s="74"/>
      <c r="C322" s="74"/>
      <c r="D322" s="74"/>
      <c r="E322" s="74"/>
      <c r="F322" s="75"/>
      <c r="G322" s="58" t="s">
        <v>168</v>
      </c>
      <c r="H322" s="36">
        <f>I322+J322+K322+L322</f>
        <v>0</v>
      </c>
      <c r="I322" s="36"/>
      <c r="J322" s="36"/>
      <c r="K322" s="36"/>
      <c r="L322" s="36"/>
    </row>
    <row r="323" spans="1:12" ht="12.75">
      <c r="A323" s="76"/>
      <c r="B323" s="77"/>
      <c r="C323" s="77"/>
      <c r="D323" s="77"/>
      <c r="E323" s="77"/>
      <c r="F323" s="78"/>
      <c r="G323" s="58" t="s">
        <v>167</v>
      </c>
      <c r="H323" s="36">
        <f>H321+H322</f>
        <v>0</v>
      </c>
      <c r="I323" s="36">
        <f>I321+I322</f>
        <v>0</v>
      </c>
      <c r="J323" s="36">
        <f>J321+J322</f>
        <v>0</v>
      </c>
      <c r="K323" s="36">
        <f>K321+K322</f>
        <v>0</v>
      </c>
      <c r="L323" s="36">
        <f>L321+L322</f>
        <v>0</v>
      </c>
    </row>
    <row r="324" spans="1:12" ht="16.5">
      <c r="A324" s="101" t="s">
        <v>8</v>
      </c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1:12" ht="16.5">
      <c r="A325" s="91" t="s">
        <v>10</v>
      </c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3"/>
    </row>
    <row r="326" spans="1:12" ht="16.5" customHeight="1" hidden="1">
      <c r="A326" s="82" t="s">
        <v>13</v>
      </c>
      <c r="B326" s="83"/>
      <c r="C326" s="84"/>
      <c r="D326" s="79" t="s">
        <v>148</v>
      </c>
      <c r="E326" s="79">
        <v>2008</v>
      </c>
      <c r="F326" s="79">
        <v>2010</v>
      </c>
      <c r="G326" s="58" t="s">
        <v>167</v>
      </c>
      <c r="H326" s="36">
        <f>H329+H332+H335</f>
        <v>0</v>
      </c>
      <c r="I326" s="36">
        <f>I329+I332+I335</f>
        <v>0</v>
      </c>
      <c r="J326" s="36">
        <f>J329+J332+J335</f>
        <v>0</v>
      </c>
      <c r="K326" s="36">
        <f>K329+K332+K335</f>
        <v>0</v>
      </c>
      <c r="L326" s="36">
        <f>L329+L332+L335</f>
        <v>0</v>
      </c>
    </row>
    <row r="327" spans="1:12" ht="12.75" customHeight="1" hidden="1">
      <c r="A327" s="85"/>
      <c r="B327" s="86"/>
      <c r="C327" s="87"/>
      <c r="D327" s="80"/>
      <c r="E327" s="80"/>
      <c r="F327" s="80"/>
      <c r="G327" s="58" t="s">
        <v>168</v>
      </c>
      <c r="H327" s="36">
        <f>I327+J327+K327+L327</f>
        <v>0</v>
      </c>
      <c r="I327" s="36">
        <f>I329+I333+I336</f>
        <v>0</v>
      </c>
      <c r="J327" s="36">
        <f>J329+J333+J336</f>
        <v>0</v>
      </c>
      <c r="K327" s="36">
        <f>K329+K333+K336</f>
        <v>0</v>
      </c>
      <c r="L327" s="36">
        <f>L329+L333+L336</f>
        <v>0</v>
      </c>
    </row>
    <row r="328" spans="1:12" ht="12.75">
      <c r="A328" s="88"/>
      <c r="B328" s="89"/>
      <c r="C328" s="90"/>
      <c r="D328" s="81"/>
      <c r="E328" s="81"/>
      <c r="F328" s="81"/>
      <c r="G328" s="58" t="s">
        <v>167</v>
      </c>
      <c r="H328" s="36">
        <f>H326+H327</f>
        <v>0</v>
      </c>
      <c r="I328" s="36">
        <f>I326+I327</f>
        <v>0</v>
      </c>
      <c r="J328" s="36">
        <f>J326+J327</f>
        <v>0</v>
      </c>
      <c r="K328" s="36">
        <f>K326+K327</f>
        <v>0</v>
      </c>
      <c r="L328" s="36">
        <f>L326+L327</f>
        <v>0</v>
      </c>
    </row>
    <row r="329" spans="1:12" ht="12.75" customHeight="1" hidden="1">
      <c r="A329" s="70" t="s">
        <v>236</v>
      </c>
      <c r="B329" s="71"/>
      <c r="C329" s="71"/>
      <c r="D329" s="71"/>
      <c r="E329" s="71"/>
      <c r="F329" s="72"/>
      <c r="G329" s="58" t="s">
        <v>167</v>
      </c>
      <c r="H329" s="36">
        <f>I329+J329+K329+L329</f>
        <v>0</v>
      </c>
      <c r="I329" s="36"/>
      <c r="J329" s="36"/>
      <c r="K329" s="36"/>
      <c r="L329" s="36"/>
    </row>
    <row r="330" spans="1:12" ht="12.75" customHeight="1" hidden="1">
      <c r="A330" s="73"/>
      <c r="B330" s="74"/>
      <c r="C330" s="74"/>
      <c r="D330" s="74"/>
      <c r="E330" s="74"/>
      <c r="F330" s="75"/>
      <c r="G330" s="58" t="s">
        <v>168</v>
      </c>
      <c r="H330" s="36">
        <f>I330+J330+K330+L330</f>
        <v>0</v>
      </c>
      <c r="I330" s="36"/>
      <c r="J330" s="36"/>
      <c r="K330" s="36"/>
      <c r="L330" s="36"/>
    </row>
    <row r="331" spans="1:12" ht="12.75">
      <c r="A331" s="76"/>
      <c r="B331" s="77"/>
      <c r="C331" s="77"/>
      <c r="D331" s="77"/>
      <c r="E331" s="77"/>
      <c r="F331" s="78"/>
      <c r="G331" s="58" t="s">
        <v>167</v>
      </c>
      <c r="H331" s="36">
        <f>H329+H330</f>
        <v>0</v>
      </c>
      <c r="I331" s="36">
        <f>I329+I330</f>
        <v>0</v>
      </c>
      <c r="J331" s="36">
        <f>J329+J330</f>
        <v>0</v>
      </c>
      <c r="K331" s="36">
        <f>K329+K330</f>
        <v>0</v>
      </c>
      <c r="L331" s="36">
        <f>L329+L330</f>
        <v>0</v>
      </c>
    </row>
    <row r="332" spans="1:12" ht="12.75" customHeight="1" hidden="1">
      <c r="A332" s="70" t="s">
        <v>233</v>
      </c>
      <c r="B332" s="71"/>
      <c r="C332" s="71"/>
      <c r="D332" s="71"/>
      <c r="E332" s="71"/>
      <c r="F332" s="72"/>
      <c r="G332" s="58" t="s">
        <v>167</v>
      </c>
      <c r="H332" s="36">
        <f>I332+J332+K332+L332</f>
        <v>0</v>
      </c>
      <c r="I332" s="36"/>
      <c r="J332" s="36"/>
      <c r="K332" s="36"/>
      <c r="L332" s="36"/>
    </row>
    <row r="333" spans="1:12" ht="12.75" customHeight="1" hidden="1">
      <c r="A333" s="73"/>
      <c r="B333" s="74"/>
      <c r="C333" s="74"/>
      <c r="D333" s="74"/>
      <c r="E333" s="74"/>
      <c r="F333" s="75"/>
      <c r="G333" s="58" t="s">
        <v>168</v>
      </c>
      <c r="H333" s="36">
        <f>I333+J333+K333+L333</f>
        <v>0</v>
      </c>
      <c r="I333" s="36"/>
      <c r="J333" s="36"/>
      <c r="K333" s="36"/>
      <c r="L333" s="36"/>
    </row>
    <row r="334" spans="1:12" ht="12.75">
      <c r="A334" s="76"/>
      <c r="B334" s="77"/>
      <c r="C334" s="77"/>
      <c r="D334" s="77"/>
      <c r="E334" s="77"/>
      <c r="F334" s="78"/>
      <c r="G334" s="58" t="s">
        <v>167</v>
      </c>
      <c r="H334" s="36">
        <f>H332+H333</f>
        <v>0</v>
      </c>
      <c r="I334" s="36">
        <f>I332+I333</f>
        <v>0</v>
      </c>
      <c r="J334" s="36">
        <f>J332+J333</f>
        <v>0</v>
      </c>
      <c r="K334" s="36">
        <f>K332+K333</f>
        <v>0</v>
      </c>
      <c r="L334" s="36">
        <f>L332+L333</f>
        <v>0</v>
      </c>
    </row>
    <row r="335" spans="1:12" ht="12.75" customHeight="1" hidden="1">
      <c r="A335" s="70" t="s">
        <v>234</v>
      </c>
      <c r="B335" s="71"/>
      <c r="C335" s="71"/>
      <c r="D335" s="71"/>
      <c r="E335" s="71"/>
      <c r="F335" s="72"/>
      <c r="G335" s="58" t="s">
        <v>167</v>
      </c>
      <c r="H335" s="36">
        <f>I335+J335+K335+L335</f>
        <v>0</v>
      </c>
      <c r="I335" s="36"/>
      <c r="J335" s="36"/>
      <c r="K335" s="36"/>
      <c r="L335" s="36"/>
    </row>
    <row r="336" spans="1:12" ht="12.75" customHeight="1" hidden="1">
      <c r="A336" s="73"/>
      <c r="B336" s="74"/>
      <c r="C336" s="74"/>
      <c r="D336" s="74"/>
      <c r="E336" s="74"/>
      <c r="F336" s="75"/>
      <c r="G336" s="58" t="s">
        <v>168</v>
      </c>
      <c r="H336" s="36">
        <f>I336+J336+K336+L336</f>
        <v>0</v>
      </c>
      <c r="I336" s="36"/>
      <c r="J336" s="36"/>
      <c r="K336" s="36"/>
      <c r="L336" s="36"/>
    </row>
    <row r="337" spans="1:12" ht="12.75">
      <c r="A337" s="76"/>
      <c r="B337" s="77"/>
      <c r="C337" s="77"/>
      <c r="D337" s="77"/>
      <c r="E337" s="77"/>
      <c r="F337" s="78"/>
      <c r="G337" s="58" t="s">
        <v>167</v>
      </c>
      <c r="H337" s="36">
        <f>H335+H336</f>
        <v>0</v>
      </c>
      <c r="I337" s="36">
        <f>I335+I336</f>
        <v>0</v>
      </c>
      <c r="J337" s="36">
        <f>J335+J336</f>
        <v>0</v>
      </c>
      <c r="K337" s="36">
        <f>K335+K336</f>
        <v>0</v>
      </c>
      <c r="L337" s="36">
        <f>L335+L336</f>
        <v>0</v>
      </c>
    </row>
    <row r="338" spans="1:12" ht="16.5">
      <c r="A338" s="101" t="s">
        <v>14</v>
      </c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1:12" ht="16.5">
      <c r="A339" s="91" t="s">
        <v>27</v>
      </c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3"/>
    </row>
    <row r="340" spans="1:12" ht="16.5">
      <c r="A340" s="91" t="s">
        <v>17</v>
      </c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3"/>
    </row>
    <row r="341" spans="1:12" ht="16.5">
      <c r="A341" s="91" t="s">
        <v>18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3"/>
    </row>
    <row r="342" spans="1:12" ht="12.75" hidden="1">
      <c r="A342" s="82" t="s">
        <v>19</v>
      </c>
      <c r="B342" s="83"/>
      <c r="C342" s="84"/>
      <c r="D342" s="79" t="s">
        <v>148</v>
      </c>
      <c r="E342" s="79">
        <v>2008</v>
      </c>
      <c r="F342" s="79">
        <v>2011</v>
      </c>
      <c r="G342" s="58" t="s">
        <v>167</v>
      </c>
      <c r="H342" s="36">
        <f>H345+H348</f>
        <v>0</v>
      </c>
      <c r="I342" s="36">
        <f aca="true" t="shared" si="27" ref="I342:L343">I345+I348+I351</f>
        <v>0</v>
      </c>
      <c r="J342" s="36">
        <f t="shared" si="27"/>
        <v>0</v>
      </c>
      <c r="K342" s="36">
        <f t="shared" si="27"/>
        <v>0</v>
      </c>
      <c r="L342" s="36">
        <f t="shared" si="27"/>
        <v>0</v>
      </c>
    </row>
    <row r="343" spans="1:12" ht="12.75" hidden="1">
      <c r="A343" s="85"/>
      <c r="B343" s="86"/>
      <c r="C343" s="87"/>
      <c r="D343" s="80"/>
      <c r="E343" s="80"/>
      <c r="F343" s="80"/>
      <c r="G343" s="58" t="s">
        <v>168</v>
      </c>
      <c r="H343" s="36">
        <f>I343+J343+K343+L343</f>
        <v>0</v>
      </c>
      <c r="I343" s="36">
        <f t="shared" si="27"/>
        <v>0</v>
      </c>
      <c r="J343" s="36">
        <f t="shared" si="27"/>
        <v>0</v>
      </c>
      <c r="K343" s="36">
        <f t="shared" si="27"/>
        <v>0</v>
      </c>
      <c r="L343" s="36">
        <f t="shared" si="27"/>
        <v>0</v>
      </c>
    </row>
    <row r="344" spans="1:12" ht="12.75">
      <c r="A344" s="88"/>
      <c r="B344" s="89"/>
      <c r="C344" s="90"/>
      <c r="D344" s="81"/>
      <c r="E344" s="81"/>
      <c r="F344" s="81"/>
      <c r="G344" s="58" t="s">
        <v>167</v>
      </c>
      <c r="H344" s="36">
        <f>H342+H343</f>
        <v>0</v>
      </c>
      <c r="I344" s="36">
        <f>I342+I343</f>
        <v>0</v>
      </c>
      <c r="J344" s="36">
        <f>J342+J343</f>
        <v>0</v>
      </c>
      <c r="K344" s="36">
        <f>K342+K343</f>
        <v>0</v>
      </c>
      <c r="L344" s="36">
        <f>L342+L343</f>
        <v>0</v>
      </c>
    </row>
    <row r="345" spans="1:12" ht="12.75" hidden="1">
      <c r="A345" s="70" t="s">
        <v>233</v>
      </c>
      <c r="B345" s="71"/>
      <c r="C345" s="71"/>
      <c r="D345" s="71"/>
      <c r="E345" s="71"/>
      <c r="F345" s="72"/>
      <c r="G345" s="58" t="s">
        <v>167</v>
      </c>
      <c r="H345" s="36">
        <f>I345+J345+K345+L345</f>
        <v>0</v>
      </c>
      <c r="I345" s="36"/>
      <c r="J345" s="36"/>
      <c r="K345" s="36"/>
      <c r="L345" s="36"/>
    </row>
    <row r="346" spans="1:12" ht="12.75" hidden="1">
      <c r="A346" s="73"/>
      <c r="B346" s="74"/>
      <c r="C346" s="74"/>
      <c r="D346" s="74"/>
      <c r="E346" s="74"/>
      <c r="F346" s="75"/>
      <c r="G346" s="58" t="s">
        <v>168</v>
      </c>
      <c r="H346" s="36">
        <f>I346+J346+K346+L346</f>
        <v>0</v>
      </c>
      <c r="I346" s="36"/>
      <c r="J346" s="36"/>
      <c r="K346" s="36"/>
      <c r="L346" s="36"/>
    </row>
    <row r="347" spans="1:12" ht="12.75">
      <c r="A347" s="76"/>
      <c r="B347" s="77"/>
      <c r="C347" s="77"/>
      <c r="D347" s="77"/>
      <c r="E347" s="77"/>
      <c r="F347" s="78"/>
      <c r="G347" s="58" t="s">
        <v>167</v>
      </c>
      <c r="H347" s="36">
        <f>H345+H346</f>
        <v>0</v>
      </c>
      <c r="I347" s="36">
        <f>I345+I346</f>
        <v>0</v>
      </c>
      <c r="J347" s="36">
        <f>J345+J346</f>
        <v>0</v>
      </c>
      <c r="K347" s="36">
        <f>K345+K346</f>
        <v>0</v>
      </c>
      <c r="L347" s="36">
        <f>L345+L346</f>
        <v>0</v>
      </c>
    </row>
    <row r="348" spans="1:12" ht="12.75" hidden="1">
      <c r="A348" s="70" t="s">
        <v>234</v>
      </c>
      <c r="B348" s="71"/>
      <c r="C348" s="71"/>
      <c r="D348" s="71"/>
      <c r="E348" s="71"/>
      <c r="F348" s="72"/>
      <c r="G348" s="58" t="s">
        <v>167</v>
      </c>
      <c r="H348" s="36">
        <f>I348+J348+K348+L348</f>
        <v>0</v>
      </c>
      <c r="I348" s="36"/>
      <c r="J348" s="36"/>
      <c r="K348" s="36"/>
      <c r="L348" s="36"/>
    </row>
    <row r="349" spans="1:12" ht="12.75" hidden="1">
      <c r="A349" s="73"/>
      <c r="B349" s="74"/>
      <c r="C349" s="74"/>
      <c r="D349" s="74"/>
      <c r="E349" s="74"/>
      <c r="F349" s="75"/>
      <c r="G349" s="58" t="s">
        <v>168</v>
      </c>
      <c r="H349" s="36">
        <f>I349+J349+K349+L349</f>
        <v>0</v>
      </c>
      <c r="I349" s="36"/>
      <c r="J349" s="36"/>
      <c r="K349" s="36"/>
      <c r="L349" s="36"/>
    </row>
    <row r="350" spans="1:12" ht="12.75">
      <c r="A350" s="76"/>
      <c r="B350" s="77"/>
      <c r="C350" s="77"/>
      <c r="D350" s="77"/>
      <c r="E350" s="77"/>
      <c r="F350" s="78"/>
      <c r="G350" s="58" t="s">
        <v>167</v>
      </c>
      <c r="H350" s="36">
        <f>H348+H349</f>
        <v>0</v>
      </c>
      <c r="I350" s="36">
        <f>I348+I349</f>
        <v>0</v>
      </c>
      <c r="J350" s="36">
        <f>J348+J349</f>
        <v>0</v>
      </c>
      <c r="K350" s="36">
        <f>K348+K349</f>
        <v>0</v>
      </c>
      <c r="L350" s="36">
        <f>L348+L349</f>
        <v>0</v>
      </c>
    </row>
    <row r="351" spans="1:12" ht="12.75" hidden="1">
      <c r="A351" s="70" t="s">
        <v>235</v>
      </c>
      <c r="B351" s="71"/>
      <c r="C351" s="71"/>
      <c r="D351" s="71"/>
      <c r="E351" s="71"/>
      <c r="F351" s="72"/>
      <c r="G351" s="58" t="s">
        <v>167</v>
      </c>
      <c r="H351" s="36">
        <f>I351+J351+K351+L351</f>
        <v>0</v>
      </c>
      <c r="I351" s="36"/>
      <c r="J351" s="36"/>
      <c r="K351" s="36"/>
      <c r="L351" s="36"/>
    </row>
    <row r="352" spans="1:12" ht="12.75" hidden="1">
      <c r="A352" s="73"/>
      <c r="B352" s="74"/>
      <c r="C352" s="74"/>
      <c r="D352" s="74"/>
      <c r="E352" s="74"/>
      <c r="F352" s="75"/>
      <c r="G352" s="58" t="s">
        <v>168</v>
      </c>
      <c r="H352" s="36">
        <f>I352+J352+K352+L352</f>
        <v>0</v>
      </c>
      <c r="I352" s="36"/>
      <c r="J352" s="36"/>
      <c r="K352" s="36"/>
      <c r="L352" s="36"/>
    </row>
    <row r="353" spans="1:12" ht="12.75">
      <c r="A353" s="76"/>
      <c r="B353" s="77"/>
      <c r="C353" s="77"/>
      <c r="D353" s="77"/>
      <c r="E353" s="77"/>
      <c r="F353" s="78"/>
      <c r="G353" s="58" t="s">
        <v>167</v>
      </c>
      <c r="H353" s="36">
        <f>H351+H352</f>
        <v>0</v>
      </c>
      <c r="I353" s="36">
        <f>I351+I352</f>
        <v>0</v>
      </c>
      <c r="J353" s="36">
        <f>J351+J352</f>
        <v>0</v>
      </c>
      <c r="K353" s="36">
        <f>K351+K352</f>
        <v>0</v>
      </c>
      <c r="L353" s="36">
        <f>L351+L352</f>
        <v>0</v>
      </c>
    </row>
    <row r="354" spans="1:12" ht="16.5">
      <c r="A354" s="101" t="s">
        <v>20</v>
      </c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1:12" ht="16.5">
      <c r="A355" s="91" t="s">
        <v>21</v>
      </c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3"/>
    </row>
    <row r="356" spans="1:12" ht="12.75" hidden="1">
      <c r="A356" s="94">
        <v>21</v>
      </c>
      <c r="B356" s="103" t="s">
        <v>193</v>
      </c>
      <c r="C356" s="79" t="s">
        <v>210</v>
      </c>
      <c r="D356" s="79" t="s">
        <v>148</v>
      </c>
      <c r="E356" s="79">
        <v>2007</v>
      </c>
      <c r="F356" s="79">
        <v>2010</v>
      </c>
      <c r="G356" s="58" t="s">
        <v>167</v>
      </c>
      <c r="H356" s="36">
        <f>H359+H362+H365</f>
        <v>600</v>
      </c>
      <c r="I356" s="36">
        <f>I359+I362+I365</f>
        <v>600</v>
      </c>
      <c r="J356" s="36">
        <f>J359+J362+J365</f>
        <v>0</v>
      </c>
      <c r="K356" s="36">
        <f>K359+K362+K365</f>
        <v>0</v>
      </c>
      <c r="L356" s="36">
        <f>L359+L362+L365</f>
        <v>0</v>
      </c>
    </row>
    <row r="357" spans="1:12" ht="12.75" hidden="1">
      <c r="A357" s="95"/>
      <c r="B357" s="97"/>
      <c r="C357" s="80"/>
      <c r="D357" s="80"/>
      <c r="E357" s="80"/>
      <c r="F357" s="80"/>
      <c r="G357" s="58" t="s">
        <v>168</v>
      </c>
      <c r="H357" s="36">
        <f>I357+J357+K357+L357</f>
        <v>200</v>
      </c>
      <c r="I357" s="36">
        <f>I360+I363+I366</f>
        <v>200</v>
      </c>
      <c r="J357" s="36">
        <f>J360+J363+J366</f>
        <v>0</v>
      </c>
      <c r="K357" s="36">
        <f>K360+K363+K366</f>
        <v>0</v>
      </c>
      <c r="L357" s="36">
        <f>L360+L363+L366</f>
        <v>0</v>
      </c>
    </row>
    <row r="358" spans="1:12" ht="27.75" customHeight="1">
      <c r="A358" s="96"/>
      <c r="B358" s="98"/>
      <c r="C358" s="81"/>
      <c r="D358" s="81"/>
      <c r="E358" s="81"/>
      <c r="F358" s="81"/>
      <c r="G358" s="58" t="s">
        <v>167</v>
      </c>
      <c r="H358" s="36">
        <f>H356+H357</f>
        <v>800</v>
      </c>
      <c r="I358" s="36">
        <f>I356+I357</f>
        <v>800</v>
      </c>
      <c r="J358" s="36">
        <f>J356+J357</f>
        <v>0</v>
      </c>
      <c r="K358" s="36">
        <f>K356+K357</f>
        <v>0</v>
      </c>
      <c r="L358" s="36">
        <f>L356+L357</f>
        <v>0</v>
      </c>
    </row>
    <row r="359" spans="1:12" ht="12.75" hidden="1">
      <c r="A359" s="70" t="s">
        <v>236</v>
      </c>
      <c r="B359" s="71"/>
      <c r="C359" s="71"/>
      <c r="D359" s="71"/>
      <c r="E359" s="71"/>
      <c r="F359" s="72"/>
      <c r="G359" s="58" t="s">
        <v>167</v>
      </c>
      <c r="H359" s="36">
        <f>I359+J359+K359+L359</f>
        <v>200</v>
      </c>
      <c r="I359" s="36">
        <v>200</v>
      </c>
      <c r="J359" s="36"/>
      <c r="K359" s="36"/>
      <c r="L359" s="36"/>
    </row>
    <row r="360" spans="1:12" ht="12.75" hidden="1">
      <c r="A360" s="73"/>
      <c r="B360" s="74"/>
      <c r="C360" s="74"/>
      <c r="D360" s="74"/>
      <c r="E360" s="74"/>
      <c r="F360" s="75"/>
      <c r="G360" s="58" t="s">
        <v>168</v>
      </c>
      <c r="H360" s="36">
        <f>I360+J360+K360+L360</f>
        <v>200</v>
      </c>
      <c r="I360" s="36">
        <v>200</v>
      </c>
      <c r="J360" s="36"/>
      <c r="K360" s="36"/>
      <c r="L360" s="36"/>
    </row>
    <row r="361" spans="1:12" ht="12.75">
      <c r="A361" s="76"/>
      <c r="B361" s="77"/>
      <c r="C361" s="77"/>
      <c r="D361" s="77"/>
      <c r="E361" s="77"/>
      <c r="F361" s="78"/>
      <c r="G361" s="58" t="s">
        <v>167</v>
      </c>
      <c r="H361" s="36">
        <f>H359+H360</f>
        <v>400</v>
      </c>
      <c r="I361" s="36">
        <f>I359+I360</f>
        <v>400</v>
      </c>
      <c r="J361" s="36">
        <f>J359+J360</f>
        <v>0</v>
      </c>
      <c r="K361" s="36">
        <f>K359+K360</f>
        <v>0</v>
      </c>
      <c r="L361" s="36">
        <f>L359+L360</f>
        <v>0</v>
      </c>
    </row>
    <row r="362" spans="1:12" ht="12.75" hidden="1">
      <c r="A362" s="70" t="s">
        <v>233</v>
      </c>
      <c r="B362" s="71"/>
      <c r="C362" s="71"/>
      <c r="D362" s="71"/>
      <c r="E362" s="71"/>
      <c r="F362" s="72"/>
      <c r="G362" s="58" t="s">
        <v>167</v>
      </c>
      <c r="H362" s="36">
        <f>I362+J362+K362+L362</f>
        <v>200</v>
      </c>
      <c r="I362" s="36">
        <v>200</v>
      </c>
      <c r="J362" s="36"/>
      <c r="K362" s="36"/>
      <c r="L362" s="36"/>
    </row>
    <row r="363" spans="1:12" ht="12.75" hidden="1">
      <c r="A363" s="73"/>
      <c r="B363" s="74"/>
      <c r="C363" s="74"/>
      <c r="D363" s="74"/>
      <c r="E363" s="74"/>
      <c r="F363" s="75"/>
      <c r="G363" s="58" t="s">
        <v>168</v>
      </c>
      <c r="H363" s="36">
        <f>I363+J363+K363+L363</f>
        <v>0</v>
      </c>
      <c r="I363" s="36"/>
      <c r="J363" s="36"/>
      <c r="K363" s="36"/>
      <c r="L363" s="36"/>
    </row>
    <row r="364" spans="1:12" ht="12.75">
      <c r="A364" s="76"/>
      <c r="B364" s="77"/>
      <c r="C364" s="77"/>
      <c r="D364" s="77"/>
      <c r="E364" s="77"/>
      <c r="F364" s="78"/>
      <c r="G364" s="58" t="s">
        <v>167</v>
      </c>
      <c r="H364" s="36">
        <f>H362+H363</f>
        <v>200</v>
      </c>
      <c r="I364" s="36">
        <f>I362+I363</f>
        <v>200</v>
      </c>
      <c r="J364" s="36">
        <f>J362+J363</f>
        <v>0</v>
      </c>
      <c r="K364" s="36">
        <f>K362+K363</f>
        <v>0</v>
      </c>
      <c r="L364" s="36">
        <f>L362+L363</f>
        <v>0</v>
      </c>
    </row>
    <row r="365" spans="1:12" ht="12.75" hidden="1">
      <c r="A365" s="70" t="s">
        <v>234</v>
      </c>
      <c r="B365" s="71"/>
      <c r="C365" s="71"/>
      <c r="D365" s="71"/>
      <c r="E365" s="71"/>
      <c r="F365" s="72"/>
      <c r="G365" s="58" t="s">
        <v>167</v>
      </c>
      <c r="H365" s="36">
        <f>I365+J365+K365+L365</f>
        <v>200</v>
      </c>
      <c r="I365" s="36">
        <v>200</v>
      </c>
      <c r="J365" s="36"/>
      <c r="K365" s="36"/>
      <c r="L365" s="36"/>
    </row>
    <row r="366" spans="1:12" ht="12.75" hidden="1">
      <c r="A366" s="73"/>
      <c r="B366" s="74"/>
      <c r="C366" s="74"/>
      <c r="D366" s="74"/>
      <c r="E366" s="74"/>
      <c r="F366" s="75"/>
      <c r="G366" s="58" t="s">
        <v>168</v>
      </c>
      <c r="H366" s="36">
        <f>I366+J366+K366+L366</f>
        <v>0</v>
      </c>
      <c r="I366" s="36"/>
      <c r="J366" s="36"/>
      <c r="K366" s="36"/>
      <c r="L366" s="36"/>
    </row>
    <row r="367" spans="1:12" ht="12.75">
      <c r="A367" s="76"/>
      <c r="B367" s="77"/>
      <c r="C367" s="77"/>
      <c r="D367" s="77"/>
      <c r="E367" s="77"/>
      <c r="F367" s="78"/>
      <c r="G367" s="58" t="s">
        <v>167</v>
      </c>
      <c r="H367" s="36">
        <f>H365+H366</f>
        <v>200</v>
      </c>
      <c r="I367" s="36">
        <f>I365+I366</f>
        <v>200</v>
      </c>
      <c r="J367" s="36">
        <f>J365+J366</f>
        <v>0</v>
      </c>
      <c r="K367" s="36">
        <f>K365+K366</f>
        <v>0</v>
      </c>
      <c r="L367" s="36">
        <f>L365+L366</f>
        <v>0</v>
      </c>
    </row>
    <row r="368" spans="1:12" ht="12.75" hidden="1">
      <c r="A368" s="82" t="s">
        <v>22</v>
      </c>
      <c r="B368" s="83"/>
      <c r="C368" s="84"/>
      <c r="D368" s="79" t="s">
        <v>148</v>
      </c>
      <c r="E368" s="79">
        <v>2008</v>
      </c>
      <c r="F368" s="79">
        <v>2010</v>
      </c>
      <c r="G368" s="58" t="s">
        <v>167</v>
      </c>
      <c r="H368" s="36">
        <f>H371+H374</f>
        <v>400</v>
      </c>
      <c r="I368" s="36">
        <f>I371+I374</f>
        <v>400</v>
      </c>
      <c r="J368" s="36">
        <f>J371+J374</f>
        <v>0</v>
      </c>
      <c r="K368" s="36">
        <f>K371+K374</f>
        <v>0</v>
      </c>
      <c r="L368" s="36">
        <f>L371+L374</f>
        <v>0</v>
      </c>
    </row>
    <row r="369" spans="1:12" ht="12.75" hidden="1">
      <c r="A369" s="85"/>
      <c r="B369" s="86"/>
      <c r="C369" s="87"/>
      <c r="D369" s="80"/>
      <c r="E369" s="80"/>
      <c r="F369" s="80"/>
      <c r="G369" s="58" t="s">
        <v>168</v>
      </c>
      <c r="H369" s="36">
        <f>I369+J369+K369+L369</f>
        <v>0</v>
      </c>
      <c r="I369" s="36">
        <f>I372+I375</f>
        <v>0</v>
      </c>
      <c r="J369" s="36">
        <f>J372+J375</f>
        <v>0</v>
      </c>
      <c r="K369" s="36">
        <f>K372+K375</f>
        <v>0</v>
      </c>
      <c r="L369" s="36">
        <f>L372+L375</f>
        <v>0</v>
      </c>
    </row>
    <row r="370" spans="1:12" ht="12.75">
      <c r="A370" s="88"/>
      <c r="B370" s="89"/>
      <c r="C370" s="90"/>
      <c r="D370" s="81"/>
      <c r="E370" s="81"/>
      <c r="F370" s="81"/>
      <c r="G370" s="58" t="s">
        <v>167</v>
      </c>
      <c r="H370" s="36">
        <f>H368+H369</f>
        <v>400</v>
      </c>
      <c r="I370" s="36">
        <f>I368+I369</f>
        <v>400</v>
      </c>
      <c r="J370" s="36">
        <f>J368+J369</f>
        <v>0</v>
      </c>
      <c r="K370" s="36">
        <f>K368+K369</f>
        <v>0</v>
      </c>
      <c r="L370" s="36">
        <f>L368+L369</f>
        <v>0</v>
      </c>
    </row>
    <row r="371" spans="1:12" ht="12.75" hidden="1">
      <c r="A371" s="70" t="s">
        <v>233</v>
      </c>
      <c r="B371" s="71"/>
      <c r="C371" s="71"/>
      <c r="D371" s="71"/>
      <c r="E371" s="71"/>
      <c r="F371" s="72"/>
      <c r="G371" s="58" t="s">
        <v>167</v>
      </c>
      <c r="H371" s="36">
        <f>I371+J371+K371+L371</f>
        <v>200</v>
      </c>
      <c r="I371" s="36">
        <f>I362</f>
        <v>200</v>
      </c>
      <c r="J371" s="36">
        <f>J362+J295</f>
        <v>0</v>
      </c>
      <c r="K371" s="36">
        <f>K362</f>
        <v>0</v>
      </c>
      <c r="L371" s="36">
        <f>L362</f>
        <v>0</v>
      </c>
    </row>
    <row r="372" spans="1:12" ht="12.75" hidden="1">
      <c r="A372" s="73"/>
      <c r="B372" s="74"/>
      <c r="C372" s="74"/>
      <c r="D372" s="74"/>
      <c r="E372" s="74"/>
      <c r="F372" s="75"/>
      <c r="G372" s="58" t="s">
        <v>168</v>
      </c>
      <c r="H372" s="36">
        <f>I372+J372+K372+L372</f>
        <v>0</v>
      </c>
      <c r="I372" s="36">
        <f>I363</f>
        <v>0</v>
      </c>
      <c r="J372" s="36">
        <f>J363+J296</f>
        <v>0</v>
      </c>
      <c r="K372" s="36">
        <f>K363</f>
        <v>0</v>
      </c>
      <c r="L372" s="36">
        <f>L363</f>
        <v>0</v>
      </c>
    </row>
    <row r="373" spans="1:12" ht="12.75">
      <c r="A373" s="76"/>
      <c r="B373" s="77"/>
      <c r="C373" s="77"/>
      <c r="D373" s="77"/>
      <c r="E373" s="77"/>
      <c r="F373" s="78"/>
      <c r="G373" s="58" t="s">
        <v>167</v>
      </c>
      <c r="H373" s="36">
        <f>H371+H372</f>
        <v>200</v>
      </c>
      <c r="I373" s="36">
        <f>I371+I372</f>
        <v>200</v>
      </c>
      <c r="J373" s="36">
        <f>J371+J372</f>
        <v>0</v>
      </c>
      <c r="K373" s="36">
        <f>K371+K372</f>
        <v>0</v>
      </c>
      <c r="L373" s="36">
        <f>L371+L372</f>
        <v>0</v>
      </c>
    </row>
    <row r="374" spans="1:12" ht="12.75" hidden="1">
      <c r="A374" s="70" t="s">
        <v>234</v>
      </c>
      <c r="B374" s="71"/>
      <c r="C374" s="71"/>
      <c r="D374" s="71"/>
      <c r="E374" s="71"/>
      <c r="F374" s="72"/>
      <c r="G374" s="58" t="s">
        <v>167</v>
      </c>
      <c r="H374" s="36">
        <f>I374+J374+K374+L374</f>
        <v>200</v>
      </c>
      <c r="I374" s="36">
        <f>I365</f>
        <v>200</v>
      </c>
      <c r="J374" s="36">
        <f aca="true" t="shared" si="28" ref="J374:L375">J365</f>
        <v>0</v>
      </c>
      <c r="K374" s="36">
        <f t="shared" si="28"/>
        <v>0</v>
      </c>
      <c r="L374" s="36">
        <f t="shared" si="28"/>
        <v>0</v>
      </c>
    </row>
    <row r="375" spans="1:12" ht="12.75" hidden="1">
      <c r="A375" s="73"/>
      <c r="B375" s="74"/>
      <c r="C375" s="74"/>
      <c r="D375" s="74"/>
      <c r="E375" s="74"/>
      <c r="F375" s="75"/>
      <c r="G375" s="58" t="s">
        <v>168</v>
      </c>
      <c r="H375" s="36">
        <f>I375+J375+K375+L375</f>
        <v>0</v>
      </c>
      <c r="I375" s="36">
        <f>I366</f>
        <v>0</v>
      </c>
      <c r="J375" s="36">
        <f t="shared" si="28"/>
        <v>0</v>
      </c>
      <c r="K375" s="36">
        <f t="shared" si="28"/>
        <v>0</v>
      </c>
      <c r="L375" s="36">
        <f t="shared" si="28"/>
        <v>0</v>
      </c>
    </row>
    <row r="376" spans="1:12" ht="12.75">
      <c r="A376" s="76"/>
      <c r="B376" s="77"/>
      <c r="C376" s="77"/>
      <c r="D376" s="77"/>
      <c r="E376" s="77"/>
      <c r="F376" s="78"/>
      <c r="G376" s="58" t="s">
        <v>167</v>
      </c>
      <c r="H376" s="36">
        <f>H374+H375</f>
        <v>200</v>
      </c>
      <c r="I376" s="36">
        <f>I374+I375</f>
        <v>200</v>
      </c>
      <c r="J376" s="36">
        <f>J374+J375</f>
        <v>0</v>
      </c>
      <c r="K376" s="36">
        <f>K374+K375</f>
        <v>0</v>
      </c>
      <c r="L376" s="36">
        <f>L374+L375</f>
        <v>0</v>
      </c>
    </row>
    <row r="377" spans="1:12" ht="12.75" hidden="1">
      <c r="A377" s="82" t="s">
        <v>172</v>
      </c>
      <c r="B377" s="83"/>
      <c r="C377" s="84"/>
      <c r="D377" s="79" t="s">
        <v>148</v>
      </c>
      <c r="E377" s="79">
        <v>2008</v>
      </c>
      <c r="F377" s="79">
        <v>2011</v>
      </c>
      <c r="G377" s="58" t="s">
        <v>167</v>
      </c>
      <c r="H377" s="36">
        <f>H380+H383</f>
        <v>700</v>
      </c>
      <c r="I377" s="36">
        <f aca="true" t="shared" si="29" ref="I377:L378">I380+I383+I386</f>
        <v>700</v>
      </c>
      <c r="J377" s="36">
        <f t="shared" si="29"/>
        <v>0</v>
      </c>
      <c r="K377" s="36">
        <f t="shared" si="29"/>
        <v>0</v>
      </c>
      <c r="L377" s="36">
        <f t="shared" si="29"/>
        <v>0</v>
      </c>
    </row>
    <row r="378" spans="1:12" ht="12.75" hidden="1">
      <c r="A378" s="85"/>
      <c r="B378" s="86"/>
      <c r="C378" s="87"/>
      <c r="D378" s="80"/>
      <c r="E378" s="80"/>
      <c r="F378" s="80"/>
      <c r="G378" s="58" t="s">
        <v>168</v>
      </c>
      <c r="H378" s="36">
        <f>I378+J378+K378+L378</f>
        <v>650</v>
      </c>
      <c r="I378" s="36">
        <f t="shared" si="29"/>
        <v>650</v>
      </c>
      <c r="J378" s="36">
        <f t="shared" si="29"/>
        <v>0</v>
      </c>
      <c r="K378" s="36">
        <f t="shared" si="29"/>
        <v>0</v>
      </c>
      <c r="L378" s="36">
        <f t="shared" si="29"/>
        <v>0</v>
      </c>
    </row>
    <row r="379" spans="1:12" ht="12.75">
      <c r="A379" s="88"/>
      <c r="B379" s="89"/>
      <c r="C379" s="90"/>
      <c r="D379" s="81"/>
      <c r="E379" s="81"/>
      <c r="F379" s="81"/>
      <c r="G379" s="58" t="s">
        <v>167</v>
      </c>
      <c r="H379" s="36">
        <f>H377+H378</f>
        <v>1350</v>
      </c>
      <c r="I379" s="36">
        <f>I377+I378</f>
        <v>1350</v>
      </c>
      <c r="J379" s="36">
        <f>J377+J378</f>
        <v>0</v>
      </c>
      <c r="K379" s="36">
        <f>K377+K378</f>
        <v>0</v>
      </c>
      <c r="L379" s="36">
        <f>L377+L378</f>
        <v>0</v>
      </c>
    </row>
    <row r="380" spans="1:12" ht="12.75" hidden="1">
      <c r="A380" s="70" t="s">
        <v>233</v>
      </c>
      <c r="B380" s="71"/>
      <c r="C380" s="71"/>
      <c r="D380" s="71"/>
      <c r="E380" s="71"/>
      <c r="F380" s="72"/>
      <c r="G380" s="58" t="s">
        <v>167</v>
      </c>
      <c r="H380" s="36">
        <f>I380+J380+K380+L380</f>
        <v>500</v>
      </c>
      <c r="I380" s="36">
        <f aca="true" t="shared" si="30" ref="I380:L381">I371+I345+I332+I315</f>
        <v>500</v>
      </c>
      <c r="J380" s="36">
        <f t="shared" si="30"/>
        <v>0</v>
      </c>
      <c r="K380" s="36">
        <f t="shared" si="30"/>
        <v>0</v>
      </c>
      <c r="L380" s="36">
        <f t="shared" si="30"/>
        <v>0</v>
      </c>
    </row>
    <row r="381" spans="1:12" ht="12.75" hidden="1">
      <c r="A381" s="73"/>
      <c r="B381" s="74"/>
      <c r="C381" s="74"/>
      <c r="D381" s="74"/>
      <c r="E381" s="74"/>
      <c r="F381" s="75"/>
      <c r="G381" s="58" t="s">
        <v>168</v>
      </c>
      <c r="H381" s="36">
        <f>I381+J381+K381+L381</f>
        <v>-100</v>
      </c>
      <c r="I381" s="36">
        <f t="shared" si="30"/>
        <v>-100</v>
      </c>
      <c r="J381" s="36">
        <f t="shared" si="30"/>
        <v>0</v>
      </c>
      <c r="K381" s="36">
        <f t="shared" si="30"/>
        <v>0</v>
      </c>
      <c r="L381" s="36">
        <f t="shared" si="30"/>
        <v>0</v>
      </c>
    </row>
    <row r="382" spans="1:12" ht="12.75">
      <c r="A382" s="76"/>
      <c r="B382" s="77"/>
      <c r="C382" s="77"/>
      <c r="D382" s="77"/>
      <c r="E382" s="77"/>
      <c r="F382" s="78"/>
      <c r="G382" s="58" t="s">
        <v>167</v>
      </c>
      <c r="H382" s="36">
        <f>H380+H381</f>
        <v>400</v>
      </c>
      <c r="I382" s="36">
        <f>I380+I381</f>
        <v>400</v>
      </c>
      <c r="J382" s="36">
        <f>J380+J381</f>
        <v>0</v>
      </c>
      <c r="K382" s="36">
        <f>K380+K381</f>
        <v>0</v>
      </c>
      <c r="L382" s="36">
        <f>L380+L381</f>
        <v>0</v>
      </c>
    </row>
    <row r="383" spans="1:12" ht="12.75" hidden="1">
      <c r="A383" s="70" t="s">
        <v>234</v>
      </c>
      <c r="B383" s="71"/>
      <c r="C383" s="71"/>
      <c r="D383" s="71"/>
      <c r="E383" s="71"/>
      <c r="F383" s="72"/>
      <c r="G383" s="58" t="s">
        <v>167</v>
      </c>
      <c r="H383" s="36">
        <f>I383+J383+K383+L383</f>
        <v>200</v>
      </c>
      <c r="I383" s="36">
        <f aca="true" t="shared" si="31" ref="I383:L384">I374+I348+I335+I318</f>
        <v>200</v>
      </c>
      <c r="J383" s="36">
        <f t="shared" si="31"/>
        <v>0</v>
      </c>
      <c r="K383" s="36">
        <f t="shared" si="31"/>
        <v>0</v>
      </c>
      <c r="L383" s="36">
        <f t="shared" si="31"/>
        <v>0</v>
      </c>
    </row>
    <row r="384" spans="1:12" ht="12.75" hidden="1">
      <c r="A384" s="73"/>
      <c r="B384" s="74"/>
      <c r="C384" s="74"/>
      <c r="D384" s="74"/>
      <c r="E384" s="74"/>
      <c r="F384" s="75"/>
      <c r="G384" s="58" t="s">
        <v>168</v>
      </c>
      <c r="H384" s="36">
        <f>I384+J384+K384+L384</f>
        <v>750</v>
      </c>
      <c r="I384" s="36">
        <f t="shared" si="31"/>
        <v>750</v>
      </c>
      <c r="J384" s="36">
        <f t="shared" si="31"/>
        <v>0</v>
      </c>
      <c r="K384" s="36">
        <f t="shared" si="31"/>
        <v>0</v>
      </c>
      <c r="L384" s="36">
        <f t="shared" si="31"/>
        <v>0</v>
      </c>
    </row>
    <row r="385" spans="1:12" ht="12.75">
      <c r="A385" s="76"/>
      <c r="B385" s="77"/>
      <c r="C385" s="77"/>
      <c r="D385" s="77"/>
      <c r="E385" s="77"/>
      <c r="F385" s="78"/>
      <c r="G385" s="58" t="s">
        <v>167</v>
      </c>
      <c r="H385" s="36">
        <f>H383+H384</f>
        <v>950</v>
      </c>
      <c r="I385" s="36">
        <f>I383+I384</f>
        <v>950</v>
      </c>
      <c r="J385" s="36">
        <f>J383+J384</f>
        <v>0</v>
      </c>
      <c r="K385" s="36">
        <f>K383+K384</f>
        <v>0</v>
      </c>
      <c r="L385" s="36">
        <f>L383+L384</f>
        <v>0</v>
      </c>
    </row>
    <row r="386" spans="1:12" ht="12.75" hidden="1">
      <c r="A386" s="70" t="s">
        <v>235</v>
      </c>
      <c r="B386" s="71"/>
      <c r="C386" s="71"/>
      <c r="D386" s="71"/>
      <c r="E386" s="71"/>
      <c r="F386" s="72"/>
      <c r="G386" s="58" t="s">
        <v>167</v>
      </c>
      <c r="H386" s="36">
        <f>I386+J386+K386+L386</f>
        <v>0</v>
      </c>
      <c r="I386" s="36">
        <f aca="true" t="shared" si="32" ref="I386:L387">I351+I321</f>
        <v>0</v>
      </c>
      <c r="J386" s="36">
        <f t="shared" si="32"/>
        <v>0</v>
      </c>
      <c r="K386" s="36">
        <f t="shared" si="32"/>
        <v>0</v>
      </c>
      <c r="L386" s="36">
        <f t="shared" si="32"/>
        <v>0</v>
      </c>
    </row>
    <row r="387" spans="1:12" ht="12.75" hidden="1">
      <c r="A387" s="73"/>
      <c r="B387" s="74"/>
      <c r="C387" s="74"/>
      <c r="D387" s="74"/>
      <c r="E387" s="74"/>
      <c r="F387" s="75"/>
      <c r="G387" s="58" t="s">
        <v>168</v>
      </c>
      <c r="H387" s="36">
        <f>I387+J387+K387+L387</f>
        <v>0</v>
      </c>
      <c r="I387" s="36">
        <f t="shared" si="32"/>
        <v>0</v>
      </c>
      <c r="J387" s="36">
        <f t="shared" si="32"/>
        <v>0</v>
      </c>
      <c r="K387" s="36">
        <f t="shared" si="32"/>
        <v>0</v>
      </c>
      <c r="L387" s="36">
        <f t="shared" si="32"/>
        <v>0</v>
      </c>
    </row>
    <row r="388" spans="1:12" ht="12.75">
      <c r="A388" s="76"/>
      <c r="B388" s="77"/>
      <c r="C388" s="77"/>
      <c r="D388" s="77"/>
      <c r="E388" s="77"/>
      <c r="F388" s="78"/>
      <c r="G388" s="58" t="s">
        <v>167</v>
      </c>
      <c r="H388" s="36">
        <f>H386+H387</f>
        <v>0</v>
      </c>
      <c r="I388" s="36">
        <f>I386+I387</f>
        <v>0</v>
      </c>
      <c r="J388" s="36">
        <f>J386+J387</f>
        <v>0</v>
      </c>
      <c r="K388" s="36">
        <f>K386+K387</f>
        <v>0</v>
      </c>
      <c r="L388" s="36">
        <f>L386+L387</f>
        <v>0</v>
      </c>
    </row>
    <row r="389" spans="1:12" ht="15.75">
      <c r="A389" s="99" t="s">
        <v>31</v>
      </c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</row>
    <row r="390" spans="1:12" ht="16.5">
      <c r="A390" s="101" t="s">
        <v>1</v>
      </c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1:12" ht="12.75" hidden="1">
      <c r="A391" s="94">
        <v>22</v>
      </c>
      <c r="B391" s="103" t="s">
        <v>180</v>
      </c>
      <c r="C391" s="79" t="s">
        <v>238</v>
      </c>
      <c r="D391" s="79" t="s">
        <v>148</v>
      </c>
      <c r="E391" s="79">
        <v>2008</v>
      </c>
      <c r="F391" s="79">
        <v>2009</v>
      </c>
      <c r="G391" s="58" t="s">
        <v>167</v>
      </c>
      <c r="H391" s="36">
        <f>H394</f>
        <v>700</v>
      </c>
      <c r="I391" s="36">
        <f>I394</f>
        <v>700</v>
      </c>
      <c r="J391" s="36">
        <f>J394</f>
        <v>0</v>
      </c>
      <c r="K391" s="36">
        <f>K394</f>
        <v>0</v>
      </c>
      <c r="L391" s="36">
        <f>L394</f>
        <v>0</v>
      </c>
    </row>
    <row r="392" spans="1:12" ht="12.75" hidden="1">
      <c r="A392" s="95"/>
      <c r="B392" s="97"/>
      <c r="C392" s="80"/>
      <c r="D392" s="80"/>
      <c r="E392" s="80"/>
      <c r="F392" s="80"/>
      <c r="G392" s="58" t="s">
        <v>168</v>
      </c>
      <c r="H392" s="36">
        <f>I392+J392+K392+L392</f>
        <v>-400</v>
      </c>
      <c r="I392" s="36">
        <f>I395</f>
        <v>-400</v>
      </c>
      <c r="J392" s="36">
        <f>J395</f>
        <v>0</v>
      </c>
      <c r="K392" s="36">
        <f>K395</f>
        <v>0</v>
      </c>
      <c r="L392" s="36">
        <f>L395</f>
        <v>0</v>
      </c>
    </row>
    <row r="393" spans="1:12" ht="39" customHeight="1">
      <c r="A393" s="96"/>
      <c r="B393" s="98"/>
      <c r="C393" s="81"/>
      <c r="D393" s="81"/>
      <c r="E393" s="81"/>
      <c r="F393" s="81"/>
      <c r="G393" s="58" t="s">
        <v>167</v>
      </c>
      <c r="H393" s="36">
        <f>H391+H392</f>
        <v>300</v>
      </c>
      <c r="I393" s="36">
        <f>I391+I392</f>
        <v>300</v>
      </c>
      <c r="J393" s="36">
        <f>J391+J392</f>
        <v>0</v>
      </c>
      <c r="K393" s="36">
        <f>K391+K392</f>
        <v>0</v>
      </c>
      <c r="L393" s="36">
        <f>L391+L392</f>
        <v>0</v>
      </c>
    </row>
    <row r="394" spans="1:12" ht="12.75" hidden="1">
      <c r="A394" s="70" t="s">
        <v>233</v>
      </c>
      <c r="B394" s="71"/>
      <c r="C394" s="71"/>
      <c r="D394" s="71"/>
      <c r="E394" s="71"/>
      <c r="F394" s="72"/>
      <c r="G394" s="58" t="s">
        <v>167</v>
      </c>
      <c r="H394" s="36">
        <f>I394+J394+K394+L394</f>
        <v>700</v>
      </c>
      <c r="I394" s="36">
        <v>700</v>
      </c>
      <c r="J394" s="36"/>
      <c r="K394" s="36"/>
      <c r="L394" s="36"/>
    </row>
    <row r="395" spans="1:12" ht="12.75" hidden="1">
      <c r="A395" s="73"/>
      <c r="B395" s="74"/>
      <c r="C395" s="74"/>
      <c r="D395" s="74"/>
      <c r="E395" s="74"/>
      <c r="F395" s="75"/>
      <c r="G395" s="58" t="s">
        <v>168</v>
      </c>
      <c r="H395" s="36">
        <f>I395+J395+K395+L395</f>
        <v>-400</v>
      </c>
      <c r="I395" s="36">
        <v>-400</v>
      </c>
      <c r="J395" s="36"/>
      <c r="K395" s="36"/>
      <c r="L395" s="36"/>
    </row>
    <row r="396" spans="1:12" ht="12.75">
      <c r="A396" s="76"/>
      <c r="B396" s="77"/>
      <c r="C396" s="77"/>
      <c r="D396" s="77"/>
      <c r="E396" s="77"/>
      <c r="F396" s="78"/>
      <c r="G396" s="58" t="s">
        <v>167</v>
      </c>
      <c r="H396" s="36">
        <f>H394+H395</f>
        <v>300</v>
      </c>
      <c r="I396" s="36">
        <f>I394+I395</f>
        <v>300</v>
      </c>
      <c r="J396" s="36">
        <f>J394+J395</f>
        <v>0</v>
      </c>
      <c r="K396" s="36">
        <f>K394+K395</f>
        <v>0</v>
      </c>
      <c r="L396" s="36">
        <f>L394+L395</f>
        <v>0</v>
      </c>
    </row>
    <row r="397" spans="1:12" ht="12.75" hidden="1">
      <c r="A397" s="94">
        <v>23</v>
      </c>
      <c r="B397" s="103" t="s">
        <v>180</v>
      </c>
      <c r="C397" s="79" t="s">
        <v>144</v>
      </c>
      <c r="D397" s="79" t="s">
        <v>148</v>
      </c>
      <c r="E397" s="79">
        <v>2008</v>
      </c>
      <c r="F397" s="79">
        <v>2010</v>
      </c>
      <c r="G397" s="58" t="s">
        <v>167</v>
      </c>
      <c r="H397" s="36">
        <f>H400+H403</f>
        <v>1200</v>
      </c>
      <c r="I397" s="36">
        <f>I400+I403</f>
        <v>1200</v>
      </c>
      <c r="J397" s="36">
        <f>J400+J403</f>
        <v>0</v>
      </c>
      <c r="K397" s="36">
        <f>K400+K403</f>
        <v>0</v>
      </c>
      <c r="L397" s="36">
        <f>L400+L403</f>
        <v>0</v>
      </c>
    </row>
    <row r="398" spans="1:12" ht="12.75" hidden="1">
      <c r="A398" s="95"/>
      <c r="B398" s="97"/>
      <c r="C398" s="80"/>
      <c r="D398" s="80"/>
      <c r="E398" s="80"/>
      <c r="F398" s="80"/>
      <c r="G398" s="58" t="s">
        <v>168</v>
      </c>
      <c r="H398" s="36">
        <f>I398+J398+K398+L398</f>
        <v>-400</v>
      </c>
      <c r="I398" s="36">
        <f>I401+I404</f>
        <v>-400</v>
      </c>
      <c r="J398" s="36">
        <f>J401+J404</f>
        <v>0</v>
      </c>
      <c r="K398" s="36">
        <f>K401+K404</f>
        <v>0</v>
      </c>
      <c r="L398" s="36">
        <f>L401+L404</f>
        <v>0</v>
      </c>
    </row>
    <row r="399" spans="1:12" ht="30" customHeight="1">
      <c r="A399" s="96"/>
      <c r="B399" s="98"/>
      <c r="C399" s="81"/>
      <c r="D399" s="81"/>
      <c r="E399" s="81"/>
      <c r="F399" s="81"/>
      <c r="G399" s="58" t="s">
        <v>167</v>
      </c>
      <c r="H399" s="36">
        <f>H397+H398</f>
        <v>800</v>
      </c>
      <c r="I399" s="36">
        <f>I397+I398</f>
        <v>800</v>
      </c>
      <c r="J399" s="36">
        <f>J397+J398</f>
        <v>0</v>
      </c>
      <c r="K399" s="36">
        <f>K397+K398</f>
        <v>0</v>
      </c>
      <c r="L399" s="36">
        <f>L397+L398</f>
        <v>0</v>
      </c>
    </row>
    <row r="400" spans="1:12" ht="12.75" hidden="1">
      <c r="A400" s="70" t="s">
        <v>233</v>
      </c>
      <c r="B400" s="71"/>
      <c r="C400" s="71"/>
      <c r="D400" s="71"/>
      <c r="E400" s="71"/>
      <c r="F400" s="72"/>
      <c r="G400" s="58" t="s">
        <v>167</v>
      </c>
      <c r="H400" s="36">
        <f>I400+J400+K400+L400</f>
        <v>500</v>
      </c>
      <c r="I400" s="36">
        <v>500</v>
      </c>
      <c r="J400" s="36"/>
      <c r="K400" s="36"/>
      <c r="L400" s="36"/>
    </row>
    <row r="401" spans="1:12" ht="12.75" hidden="1">
      <c r="A401" s="73"/>
      <c r="B401" s="74"/>
      <c r="C401" s="74"/>
      <c r="D401" s="74"/>
      <c r="E401" s="74"/>
      <c r="F401" s="75"/>
      <c r="G401" s="58" t="s">
        <v>168</v>
      </c>
      <c r="H401" s="36">
        <f>I401+J401+K401+L401</f>
        <v>-400</v>
      </c>
      <c r="I401" s="36">
        <v>-400</v>
      </c>
      <c r="J401" s="36"/>
      <c r="K401" s="36"/>
      <c r="L401" s="36"/>
    </row>
    <row r="402" spans="1:12" ht="12.75">
      <c r="A402" s="76"/>
      <c r="B402" s="77"/>
      <c r="C402" s="77"/>
      <c r="D402" s="77"/>
      <c r="E402" s="77"/>
      <c r="F402" s="78"/>
      <c r="G402" s="58" t="s">
        <v>167</v>
      </c>
      <c r="H402" s="36">
        <f>H400+H401</f>
        <v>100</v>
      </c>
      <c r="I402" s="36">
        <f>I400+I401</f>
        <v>100</v>
      </c>
      <c r="J402" s="36">
        <f>J400+J401</f>
        <v>0</v>
      </c>
      <c r="K402" s="36">
        <f>K400+K401</f>
        <v>0</v>
      </c>
      <c r="L402" s="36">
        <f>L400+L401</f>
        <v>0</v>
      </c>
    </row>
    <row r="403" spans="1:12" ht="12.75" hidden="1">
      <c r="A403" s="70" t="s">
        <v>234</v>
      </c>
      <c r="B403" s="71"/>
      <c r="C403" s="71"/>
      <c r="D403" s="71"/>
      <c r="E403" s="71"/>
      <c r="F403" s="72"/>
      <c r="G403" s="58" t="s">
        <v>167</v>
      </c>
      <c r="H403" s="36">
        <f>I403+J403+K403+L403</f>
        <v>700</v>
      </c>
      <c r="I403" s="36">
        <v>700</v>
      </c>
      <c r="J403" s="36"/>
      <c r="K403" s="36"/>
      <c r="L403" s="36"/>
    </row>
    <row r="404" spans="1:12" ht="12.75" hidden="1">
      <c r="A404" s="73"/>
      <c r="B404" s="74"/>
      <c r="C404" s="74"/>
      <c r="D404" s="74"/>
      <c r="E404" s="74"/>
      <c r="F404" s="75"/>
      <c r="G404" s="58" t="s">
        <v>168</v>
      </c>
      <c r="H404" s="36">
        <f>I404+J404+K404+L404</f>
        <v>0</v>
      </c>
      <c r="I404" s="36"/>
      <c r="J404" s="36"/>
      <c r="K404" s="36"/>
      <c r="L404" s="36"/>
    </row>
    <row r="405" spans="1:12" ht="12.75">
      <c r="A405" s="76"/>
      <c r="B405" s="77"/>
      <c r="C405" s="77"/>
      <c r="D405" s="77"/>
      <c r="E405" s="77"/>
      <c r="F405" s="78"/>
      <c r="G405" s="58" t="s">
        <v>167</v>
      </c>
      <c r="H405" s="36">
        <f>H403+H404</f>
        <v>700</v>
      </c>
      <c r="I405" s="36">
        <f>I403+I404</f>
        <v>700</v>
      </c>
      <c r="J405" s="36">
        <f>J403+J404</f>
        <v>0</v>
      </c>
      <c r="K405" s="36">
        <f>K403+K404</f>
        <v>0</v>
      </c>
      <c r="L405" s="36">
        <f>L403+L404</f>
        <v>0</v>
      </c>
    </row>
    <row r="406" spans="1:12" ht="12.75" hidden="1">
      <c r="A406" s="94">
        <v>24</v>
      </c>
      <c r="B406" s="103" t="s">
        <v>180</v>
      </c>
      <c r="C406" s="79" t="s">
        <v>211</v>
      </c>
      <c r="D406" s="79" t="s">
        <v>148</v>
      </c>
      <c r="E406" s="79">
        <v>2008</v>
      </c>
      <c r="F406" s="79">
        <v>2011</v>
      </c>
      <c r="G406" s="58" t="s">
        <v>167</v>
      </c>
      <c r="H406" s="36">
        <f>H409+H412</f>
        <v>5000</v>
      </c>
      <c r="I406" s="36">
        <f aca="true" t="shared" si="33" ref="I406:L407">I409+I412+I415</f>
        <v>5000</v>
      </c>
      <c r="J406" s="36">
        <f t="shared" si="33"/>
        <v>0</v>
      </c>
      <c r="K406" s="36">
        <f t="shared" si="33"/>
        <v>0</v>
      </c>
      <c r="L406" s="36">
        <f t="shared" si="33"/>
        <v>0</v>
      </c>
    </row>
    <row r="407" spans="1:12" ht="12.75" hidden="1">
      <c r="A407" s="95"/>
      <c r="B407" s="97"/>
      <c r="C407" s="80"/>
      <c r="D407" s="80"/>
      <c r="E407" s="80"/>
      <c r="F407" s="80"/>
      <c r="G407" s="58" t="s">
        <v>168</v>
      </c>
      <c r="H407" s="36">
        <f>I407+J407+K407+L407</f>
        <v>0</v>
      </c>
      <c r="I407" s="36">
        <f t="shared" si="33"/>
        <v>0</v>
      </c>
      <c r="J407" s="36">
        <f t="shared" si="33"/>
        <v>0</v>
      </c>
      <c r="K407" s="36">
        <f t="shared" si="33"/>
        <v>0</v>
      </c>
      <c r="L407" s="36">
        <f t="shared" si="33"/>
        <v>0</v>
      </c>
    </row>
    <row r="408" spans="1:12" ht="105" customHeight="1">
      <c r="A408" s="96"/>
      <c r="B408" s="98"/>
      <c r="C408" s="81"/>
      <c r="D408" s="81"/>
      <c r="E408" s="81"/>
      <c r="F408" s="81"/>
      <c r="G408" s="58" t="s">
        <v>167</v>
      </c>
      <c r="H408" s="36">
        <f>H406+H407</f>
        <v>5000</v>
      </c>
      <c r="I408" s="36">
        <f>I406+I407</f>
        <v>5000</v>
      </c>
      <c r="J408" s="36">
        <f>J406+J407</f>
        <v>0</v>
      </c>
      <c r="K408" s="36">
        <f>K406+K407</f>
        <v>0</v>
      </c>
      <c r="L408" s="36">
        <f>L406+L407</f>
        <v>0</v>
      </c>
    </row>
    <row r="409" spans="1:12" ht="12.75" hidden="1">
      <c r="A409" s="70" t="s">
        <v>233</v>
      </c>
      <c r="B409" s="71"/>
      <c r="C409" s="71"/>
      <c r="D409" s="71"/>
      <c r="E409" s="71"/>
      <c r="F409" s="72"/>
      <c r="G409" s="58" t="s">
        <v>167</v>
      </c>
      <c r="H409" s="36">
        <f>I409+J409+K409+L409</f>
        <v>2500</v>
      </c>
      <c r="I409" s="36">
        <v>2500</v>
      </c>
      <c r="J409" s="36"/>
      <c r="K409" s="36"/>
      <c r="L409" s="36"/>
    </row>
    <row r="410" spans="1:12" ht="12.75" hidden="1">
      <c r="A410" s="73"/>
      <c r="B410" s="74"/>
      <c r="C410" s="74"/>
      <c r="D410" s="74"/>
      <c r="E410" s="74"/>
      <c r="F410" s="75"/>
      <c r="G410" s="58" t="s">
        <v>168</v>
      </c>
      <c r="H410" s="36">
        <f>I410+J410+K410+L410</f>
        <v>-1000</v>
      </c>
      <c r="I410" s="36">
        <v>-1000</v>
      </c>
      <c r="J410" s="36"/>
      <c r="K410" s="36"/>
      <c r="L410" s="36"/>
    </row>
    <row r="411" spans="1:12" ht="12.75">
      <c r="A411" s="76"/>
      <c r="B411" s="77"/>
      <c r="C411" s="77"/>
      <c r="D411" s="77"/>
      <c r="E411" s="77"/>
      <c r="F411" s="78"/>
      <c r="G411" s="58" t="s">
        <v>167</v>
      </c>
      <c r="H411" s="36">
        <f>H409+H410</f>
        <v>1500</v>
      </c>
      <c r="I411" s="36">
        <f>I409+I410</f>
        <v>1500</v>
      </c>
      <c r="J411" s="36">
        <f>J409+J410</f>
        <v>0</v>
      </c>
      <c r="K411" s="36">
        <f>K409+K410</f>
        <v>0</v>
      </c>
      <c r="L411" s="36">
        <f>L409+L410</f>
        <v>0</v>
      </c>
    </row>
    <row r="412" spans="1:12" ht="12.75" hidden="1">
      <c r="A412" s="70" t="s">
        <v>234</v>
      </c>
      <c r="B412" s="71"/>
      <c r="C412" s="71"/>
      <c r="D412" s="71"/>
      <c r="E412" s="71"/>
      <c r="F412" s="72"/>
      <c r="G412" s="58" t="s">
        <v>167</v>
      </c>
      <c r="H412" s="36">
        <f>I412+J412+K412+L412</f>
        <v>2500</v>
      </c>
      <c r="I412" s="36">
        <v>2500</v>
      </c>
      <c r="J412" s="36"/>
      <c r="K412" s="36"/>
      <c r="L412" s="36"/>
    </row>
    <row r="413" spans="1:12" ht="12.75" hidden="1">
      <c r="A413" s="73"/>
      <c r="B413" s="74"/>
      <c r="C413" s="74"/>
      <c r="D413" s="74"/>
      <c r="E413" s="74"/>
      <c r="F413" s="75"/>
      <c r="G413" s="58" t="s">
        <v>168</v>
      </c>
      <c r="H413" s="36">
        <f>I413+J413+K413+L413</f>
        <v>-1000</v>
      </c>
      <c r="I413" s="36">
        <v>-1000</v>
      </c>
      <c r="J413" s="36"/>
      <c r="K413" s="36"/>
      <c r="L413" s="36"/>
    </row>
    <row r="414" spans="1:12" ht="12.75">
      <c r="A414" s="76"/>
      <c r="B414" s="77"/>
      <c r="C414" s="77"/>
      <c r="D414" s="77"/>
      <c r="E414" s="77"/>
      <c r="F414" s="78"/>
      <c r="G414" s="58" t="s">
        <v>167</v>
      </c>
      <c r="H414" s="36">
        <f>H412+H413</f>
        <v>1500</v>
      </c>
      <c r="I414" s="36">
        <f>I412+I413</f>
        <v>1500</v>
      </c>
      <c r="J414" s="36">
        <f>J412+J413</f>
        <v>0</v>
      </c>
      <c r="K414" s="36">
        <f>K412+K413</f>
        <v>0</v>
      </c>
      <c r="L414" s="36">
        <f>L412+L413</f>
        <v>0</v>
      </c>
    </row>
    <row r="415" spans="1:12" ht="12.75" hidden="1">
      <c r="A415" s="70" t="s">
        <v>235</v>
      </c>
      <c r="B415" s="71"/>
      <c r="C415" s="71"/>
      <c r="D415" s="71"/>
      <c r="E415" s="71"/>
      <c r="F415" s="72"/>
      <c r="G415" s="58" t="s">
        <v>167</v>
      </c>
      <c r="H415" s="36">
        <f>I415+J415+K415+L415</f>
        <v>0</v>
      </c>
      <c r="I415" s="36">
        <v>0</v>
      </c>
      <c r="J415" s="36"/>
      <c r="K415" s="36"/>
      <c r="L415" s="36"/>
    </row>
    <row r="416" spans="1:12" ht="12.75" hidden="1">
      <c r="A416" s="73"/>
      <c r="B416" s="74"/>
      <c r="C416" s="74"/>
      <c r="D416" s="74"/>
      <c r="E416" s="74"/>
      <c r="F416" s="75"/>
      <c r="G416" s="58" t="s">
        <v>168</v>
      </c>
      <c r="H416" s="36">
        <f>I416+J416+K416+L416</f>
        <v>2000</v>
      </c>
      <c r="I416" s="36">
        <v>2000</v>
      </c>
      <c r="J416" s="36"/>
      <c r="K416" s="36"/>
      <c r="L416" s="36"/>
    </row>
    <row r="417" spans="1:12" ht="12.75">
      <c r="A417" s="76"/>
      <c r="B417" s="77"/>
      <c r="C417" s="77"/>
      <c r="D417" s="77"/>
      <c r="E417" s="77"/>
      <c r="F417" s="78"/>
      <c r="G417" s="58" t="s">
        <v>167</v>
      </c>
      <c r="H417" s="36">
        <f>H415+H416</f>
        <v>2000</v>
      </c>
      <c r="I417" s="36">
        <f>I415+I416</f>
        <v>2000</v>
      </c>
      <c r="J417" s="36">
        <f>J415+J416</f>
        <v>0</v>
      </c>
      <c r="K417" s="36">
        <f>K415+K416</f>
        <v>0</v>
      </c>
      <c r="L417" s="36">
        <f>L415+L416</f>
        <v>0</v>
      </c>
    </row>
    <row r="418" spans="1:12" ht="16.5">
      <c r="A418" s="91" t="s">
        <v>2</v>
      </c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3"/>
    </row>
    <row r="419" spans="1:12" ht="12.75" customHeight="1" hidden="1">
      <c r="A419" s="94">
        <v>25</v>
      </c>
      <c r="B419" s="103" t="s">
        <v>180</v>
      </c>
      <c r="C419" s="79" t="s">
        <v>196</v>
      </c>
      <c r="D419" s="79" t="s">
        <v>148</v>
      </c>
      <c r="E419" s="79">
        <v>2009</v>
      </c>
      <c r="F419" s="79">
        <v>2010</v>
      </c>
      <c r="G419" s="58" t="s">
        <v>167</v>
      </c>
      <c r="H419" s="36">
        <f>H422</f>
        <v>500</v>
      </c>
      <c r="I419" s="36">
        <f>I422+I425</f>
        <v>500</v>
      </c>
      <c r="J419" s="36">
        <f aca="true" t="shared" si="34" ref="J419:L420">J422</f>
        <v>0</v>
      </c>
      <c r="K419" s="36">
        <f t="shared" si="34"/>
        <v>0</v>
      </c>
      <c r="L419" s="36">
        <f t="shared" si="34"/>
        <v>0</v>
      </c>
    </row>
    <row r="420" spans="1:12" ht="12.75" customHeight="1" hidden="1">
      <c r="A420" s="95"/>
      <c r="B420" s="97"/>
      <c r="C420" s="80"/>
      <c r="D420" s="80"/>
      <c r="E420" s="80"/>
      <c r="F420" s="80"/>
      <c r="G420" s="58" t="s">
        <v>168</v>
      </c>
      <c r="H420" s="36">
        <f>I420+J420+K420+L420</f>
        <v>0</v>
      </c>
      <c r="I420" s="36">
        <f>I423+I426</f>
        <v>0</v>
      </c>
      <c r="J420" s="36">
        <f t="shared" si="34"/>
        <v>0</v>
      </c>
      <c r="K420" s="36">
        <f t="shared" si="34"/>
        <v>0</v>
      </c>
      <c r="L420" s="36">
        <f t="shared" si="34"/>
        <v>0</v>
      </c>
    </row>
    <row r="421" spans="1:12" ht="38.25" customHeight="1">
      <c r="A421" s="96"/>
      <c r="B421" s="98"/>
      <c r="C421" s="81"/>
      <c r="D421" s="81"/>
      <c r="E421" s="81"/>
      <c r="F421" s="81"/>
      <c r="G421" s="58" t="s">
        <v>167</v>
      </c>
      <c r="H421" s="36">
        <f>H419+H420</f>
        <v>500</v>
      </c>
      <c r="I421" s="36">
        <f>I419+I420</f>
        <v>500</v>
      </c>
      <c r="J421" s="36">
        <f>J419+J420</f>
        <v>0</v>
      </c>
      <c r="K421" s="36">
        <f>K419+K420</f>
        <v>0</v>
      </c>
      <c r="L421" s="36">
        <f>L419+L420</f>
        <v>0</v>
      </c>
    </row>
    <row r="422" spans="1:12" ht="12.75" hidden="1">
      <c r="A422" s="70" t="s">
        <v>233</v>
      </c>
      <c r="B422" s="71"/>
      <c r="C422" s="71"/>
      <c r="D422" s="71"/>
      <c r="E422" s="71"/>
      <c r="F422" s="72"/>
      <c r="G422" s="58" t="s">
        <v>167</v>
      </c>
      <c r="H422" s="36">
        <f>I422+J422+K422+L422</f>
        <v>500</v>
      </c>
      <c r="I422" s="36">
        <v>500</v>
      </c>
      <c r="J422" s="36"/>
      <c r="K422" s="36"/>
      <c r="L422" s="36"/>
    </row>
    <row r="423" spans="1:12" ht="12.75" hidden="1">
      <c r="A423" s="73"/>
      <c r="B423" s="74"/>
      <c r="C423" s="74"/>
      <c r="D423" s="74"/>
      <c r="E423" s="74"/>
      <c r="F423" s="75"/>
      <c r="G423" s="58" t="s">
        <v>168</v>
      </c>
      <c r="H423" s="36">
        <f>I423+J423+K423+L423</f>
        <v>-400</v>
      </c>
      <c r="I423" s="36">
        <v>-400</v>
      </c>
      <c r="J423" s="36"/>
      <c r="K423" s="36"/>
      <c r="L423" s="36"/>
    </row>
    <row r="424" spans="1:12" ht="12.75">
      <c r="A424" s="76"/>
      <c r="B424" s="77"/>
      <c r="C424" s="77"/>
      <c r="D424" s="77"/>
      <c r="E424" s="77"/>
      <c r="F424" s="78"/>
      <c r="G424" s="58" t="s">
        <v>167</v>
      </c>
      <c r="H424" s="36">
        <f>H422+H423</f>
        <v>100</v>
      </c>
      <c r="I424" s="36">
        <f>I422+I423</f>
        <v>100</v>
      </c>
      <c r="J424" s="36">
        <f>J422+J423</f>
        <v>0</v>
      </c>
      <c r="K424" s="36">
        <f>K422+K423</f>
        <v>0</v>
      </c>
      <c r="L424" s="36">
        <f>L422+L423</f>
        <v>0</v>
      </c>
    </row>
    <row r="425" spans="1:12" ht="12.75" hidden="1">
      <c r="A425" s="70" t="s">
        <v>234</v>
      </c>
      <c r="B425" s="71"/>
      <c r="C425" s="71"/>
      <c r="D425" s="71"/>
      <c r="E425" s="71"/>
      <c r="F425" s="72"/>
      <c r="G425" s="58" t="s">
        <v>167</v>
      </c>
      <c r="H425" s="36">
        <f>I425+J425+K425+L425</f>
        <v>0</v>
      </c>
      <c r="I425" s="36">
        <v>0</v>
      </c>
      <c r="J425" s="36"/>
      <c r="K425" s="36"/>
      <c r="L425" s="36"/>
    </row>
    <row r="426" spans="1:12" ht="12.75" hidden="1">
      <c r="A426" s="73"/>
      <c r="B426" s="74"/>
      <c r="C426" s="74"/>
      <c r="D426" s="74"/>
      <c r="E426" s="74"/>
      <c r="F426" s="75"/>
      <c r="G426" s="58" t="s">
        <v>168</v>
      </c>
      <c r="H426" s="36">
        <f>I426+J426+K426+L426</f>
        <v>400</v>
      </c>
      <c r="I426" s="36">
        <v>400</v>
      </c>
      <c r="J426" s="36"/>
      <c r="K426" s="36"/>
      <c r="L426" s="36"/>
    </row>
    <row r="427" spans="1:12" ht="12.75">
      <c r="A427" s="76"/>
      <c r="B427" s="77"/>
      <c r="C427" s="77"/>
      <c r="D427" s="77"/>
      <c r="E427" s="77"/>
      <c r="F427" s="78"/>
      <c r="G427" s="58" t="s">
        <v>167</v>
      </c>
      <c r="H427" s="36">
        <f>H425+H426</f>
        <v>400</v>
      </c>
      <c r="I427" s="36">
        <f>I425+I426</f>
        <v>400</v>
      </c>
      <c r="J427" s="36">
        <f>J425+J426</f>
        <v>0</v>
      </c>
      <c r="K427" s="36">
        <f>K425+K426</f>
        <v>0</v>
      </c>
      <c r="L427" s="36">
        <f>L425+L426</f>
        <v>0</v>
      </c>
    </row>
    <row r="428" spans="1:12" ht="12.75" hidden="1">
      <c r="A428" s="94">
        <v>26</v>
      </c>
      <c r="B428" s="103" t="s">
        <v>180</v>
      </c>
      <c r="C428" s="79" t="s">
        <v>212</v>
      </c>
      <c r="D428" s="79" t="s">
        <v>148</v>
      </c>
      <c r="E428" s="79">
        <v>2007</v>
      </c>
      <c r="F428" s="79">
        <v>2009</v>
      </c>
      <c r="G428" s="58" t="s">
        <v>167</v>
      </c>
      <c r="H428" s="36">
        <f>H431</f>
        <v>3000</v>
      </c>
      <c r="I428" s="36">
        <f>I431</f>
        <v>3000</v>
      </c>
      <c r="J428" s="36">
        <f>J431</f>
        <v>0</v>
      </c>
      <c r="K428" s="36">
        <f>K431</f>
        <v>0</v>
      </c>
      <c r="L428" s="36">
        <f>L431</f>
        <v>0</v>
      </c>
    </row>
    <row r="429" spans="1:12" ht="12.75" hidden="1">
      <c r="A429" s="95"/>
      <c r="B429" s="97"/>
      <c r="C429" s="80"/>
      <c r="D429" s="80"/>
      <c r="E429" s="80"/>
      <c r="F429" s="80"/>
      <c r="G429" s="58" t="s">
        <v>168</v>
      </c>
      <c r="H429" s="36">
        <f>I429+J429+K429+L429</f>
        <v>-2500</v>
      </c>
      <c r="I429" s="36">
        <f>I432</f>
        <v>-2900</v>
      </c>
      <c r="J429" s="36">
        <f>J432</f>
        <v>400</v>
      </c>
      <c r="K429" s="36">
        <f>K432</f>
        <v>0</v>
      </c>
      <c r="L429" s="36">
        <f>L432</f>
        <v>0</v>
      </c>
    </row>
    <row r="430" spans="1:12" ht="39" customHeight="1">
      <c r="A430" s="96"/>
      <c r="B430" s="98"/>
      <c r="C430" s="81"/>
      <c r="D430" s="81"/>
      <c r="E430" s="81"/>
      <c r="F430" s="81"/>
      <c r="G430" s="58" t="s">
        <v>167</v>
      </c>
      <c r="H430" s="36">
        <f>H428+H429</f>
        <v>500</v>
      </c>
      <c r="I430" s="36">
        <f>I428+I429</f>
        <v>100</v>
      </c>
      <c r="J430" s="36">
        <f>J428+J429</f>
        <v>400</v>
      </c>
      <c r="K430" s="36">
        <f>K428+K429</f>
        <v>0</v>
      </c>
      <c r="L430" s="36">
        <f>L428+L429</f>
        <v>0</v>
      </c>
    </row>
    <row r="431" spans="1:12" ht="12.75" hidden="1">
      <c r="A431" s="70" t="s">
        <v>233</v>
      </c>
      <c r="B431" s="71"/>
      <c r="C431" s="71"/>
      <c r="D431" s="71"/>
      <c r="E431" s="71"/>
      <c r="F431" s="72"/>
      <c r="G431" s="58" t="s">
        <v>167</v>
      </c>
      <c r="H431" s="36">
        <f>I431+J431+K431+L431</f>
        <v>3000</v>
      </c>
      <c r="I431" s="36">
        <v>3000</v>
      </c>
      <c r="J431" s="36"/>
      <c r="K431" s="36"/>
      <c r="L431" s="36"/>
    </row>
    <row r="432" spans="1:12" ht="12.75" hidden="1">
      <c r="A432" s="73"/>
      <c r="B432" s="74"/>
      <c r="C432" s="74"/>
      <c r="D432" s="74"/>
      <c r="E432" s="74"/>
      <c r="F432" s="75"/>
      <c r="G432" s="58" t="s">
        <v>168</v>
      </c>
      <c r="H432" s="36">
        <f>I432+J432+K432+L432</f>
        <v>-2500</v>
      </c>
      <c r="I432" s="36">
        <f>-2500-400</f>
        <v>-2900</v>
      </c>
      <c r="J432" s="36">
        <v>400</v>
      </c>
      <c r="K432" s="36"/>
      <c r="L432" s="36"/>
    </row>
    <row r="433" spans="1:12" ht="12.75">
      <c r="A433" s="76"/>
      <c r="B433" s="77"/>
      <c r="C433" s="77"/>
      <c r="D433" s="77"/>
      <c r="E433" s="77"/>
      <c r="F433" s="78"/>
      <c r="G433" s="58" t="s">
        <v>167</v>
      </c>
      <c r="H433" s="36">
        <f>H431+H432</f>
        <v>500</v>
      </c>
      <c r="I433" s="36">
        <f>I431+I432</f>
        <v>100</v>
      </c>
      <c r="J433" s="36">
        <f>J431+J432</f>
        <v>400</v>
      </c>
      <c r="K433" s="36">
        <f>K431+K432</f>
        <v>0</v>
      </c>
      <c r="L433" s="36">
        <f>L431+L432</f>
        <v>0</v>
      </c>
    </row>
    <row r="434" spans="1:12" ht="12.75" hidden="1">
      <c r="A434" s="94">
        <v>27</v>
      </c>
      <c r="B434" s="103" t="s">
        <v>180</v>
      </c>
      <c r="C434" s="79" t="s">
        <v>213</v>
      </c>
      <c r="D434" s="79" t="s">
        <v>148</v>
      </c>
      <c r="E434" s="79">
        <v>2008</v>
      </c>
      <c r="F434" s="79">
        <v>2011</v>
      </c>
      <c r="G434" s="58" t="s">
        <v>167</v>
      </c>
      <c r="H434" s="36">
        <f>H437+H440</f>
        <v>0</v>
      </c>
      <c r="I434" s="36">
        <f aca="true" t="shared" si="35" ref="I434:L435">I437+I440+I443</f>
        <v>0</v>
      </c>
      <c r="J434" s="36">
        <f t="shared" si="35"/>
        <v>0</v>
      </c>
      <c r="K434" s="36">
        <f t="shared" si="35"/>
        <v>0</v>
      </c>
      <c r="L434" s="36">
        <f t="shared" si="35"/>
        <v>0</v>
      </c>
    </row>
    <row r="435" spans="1:12" ht="12.75" hidden="1">
      <c r="A435" s="95"/>
      <c r="B435" s="97"/>
      <c r="C435" s="80"/>
      <c r="D435" s="80"/>
      <c r="E435" s="80"/>
      <c r="F435" s="80"/>
      <c r="G435" s="58" t="s">
        <v>168</v>
      </c>
      <c r="H435" s="36">
        <f>I435+J435+K435+L435</f>
        <v>5200</v>
      </c>
      <c r="I435" s="36">
        <f t="shared" si="35"/>
        <v>4603</v>
      </c>
      <c r="J435" s="36">
        <f t="shared" si="35"/>
        <v>597</v>
      </c>
      <c r="K435" s="36">
        <f t="shared" si="35"/>
        <v>0</v>
      </c>
      <c r="L435" s="36">
        <f t="shared" si="35"/>
        <v>0</v>
      </c>
    </row>
    <row r="436" spans="1:12" ht="86.25" customHeight="1">
      <c r="A436" s="96"/>
      <c r="B436" s="98"/>
      <c r="C436" s="81"/>
      <c r="D436" s="81"/>
      <c r="E436" s="81"/>
      <c r="F436" s="81"/>
      <c r="G436" s="58" t="s">
        <v>167</v>
      </c>
      <c r="H436" s="36">
        <f>H434+H435</f>
        <v>5200</v>
      </c>
      <c r="I436" s="36">
        <f>I434+I435</f>
        <v>4603</v>
      </c>
      <c r="J436" s="36">
        <f>J434+J435</f>
        <v>597</v>
      </c>
      <c r="K436" s="36">
        <f>K434+K435</f>
        <v>0</v>
      </c>
      <c r="L436" s="36">
        <f>L434+L435</f>
        <v>0</v>
      </c>
    </row>
    <row r="437" spans="1:12" ht="12.75" hidden="1">
      <c r="A437" s="70" t="s">
        <v>233</v>
      </c>
      <c r="B437" s="71"/>
      <c r="C437" s="71"/>
      <c r="D437" s="71"/>
      <c r="E437" s="71"/>
      <c r="F437" s="72"/>
      <c r="G437" s="58" t="s">
        <v>167</v>
      </c>
      <c r="H437" s="36">
        <f>I437+J437+K437+L437</f>
        <v>0</v>
      </c>
      <c r="I437" s="36">
        <v>0</v>
      </c>
      <c r="J437" s="36"/>
      <c r="K437" s="36"/>
      <c r="L437" s="36"/>
    </row>
    <row r="438" spans="1:12" ht="12.75" hidden="1">
      <c r="A438" s="73"/>
      <c r="B438" s="74"/>
      <c r="C438" s="74"/>
      <c r="D438" s="74"/>
      <c r="E438" s="74"/>
      <c r="F438" s="75"/>
      <c r="G438" s="58" t="s">
        <v>168</v>
      </c>
      <c r="H438" s="36">
        <f>I438+J438+K438+L438</f>
        <v>1200</v>
      </c>
      <c r="I438" s="36">
        <f>2500-1000-897</f>
        <v>603</v>
      </c>
      <c r="J438" s="36">
        <v>597</v>
      </c>
      <c r="K438" s="36"/>
      <c r="L438" s="36"/>
    </row>
    <row r="439" spans="1:12" ht="12.75">
      <c r="A439" s="76"/>
      <c r="B439" s="77"/>
      <c r="C439" s="77"/>
      <c r="D439" s="77"/>
      <c r="E439" s="77"/>
      <c r="F439" s="78"/>
      <c r="G439" s="58" t="s">
        <v>167</v>
      </c>
      <c r="H439" s="36">
        <f>H437+H438</f>
        <v>1200</v>
      </c>
      <c r="I439" s="36">
        <f>I437+I438</f>
        <v>603</v>
      </c>
      <c r="J439" s="36">
        <f>J437+J438</f>
        <v>597</v>
      </c>
      <c r="K439" s="36">
        <f>K437+K438</f>
        <v>0</v>
      </c>
      <c r="L439" s="36">
        <f>L437+L438</f>
        <v>0</v>
      </c>
    </row>
    <row r="440" spans="1:12" ht="12.75" hidden="1">
      <c r="A440" s="70" t="s">
        <v>234</v>
      </c>
      <c r="B440" s="71"/>
      <c r="C440" s="71"/>
      <c r="D440" s="71"/>
      <c r="E440" s="71"/>
      <c r="F440" s="72"/>
      <c r="G440" s="58" t="s">
        <v>167</v>
      </c>
      <c r="H440" s="36">
        <f>I440+J440+K440+L440</f>
        <v>0</v>
      </c>
      <c r="I440" s="36">
        <v>0</v>
      </c>
      <c r="J440" s="36"/>
      <c r="K440" s="36"/>
      <c r="L440" s="36"/>
    </row>
    <row r="441" spans="1:12" ht="12.75" hidden="1">
      <c r="A441" s="73"/>
      <c r="B441" s="74"/>
      <c r="C441" s="74"/>
      <c r="D441" s="74"/>
      <c r="E441" s="74"/>
      <c r="F441" s="75"/>
      <c r="G441" s="58" t="s">
        <v>168</v>
      </c>
      <c r="H441" s="36">
        <f>I441+J441+K441+L441</f>
        <v>2000</v>
      </c>
      <c r="I441" s="36">
        <f>3000-1000</f>
        <v>2000</v>
      </c>
      <c r="J441" s="36"/>
      <c r="K441" s="36"/>
      <c r="L441" s="36"/>
    </row>
    <row r="442" spans="1:12" ht="12.75">
      <c r="A442" s="76"/>
      <c r="B442" s="77"/>
      <c r="C442" s="77"/>
      <c r="D442" s="77"/>
      <c r="E442" s="77"/>
      <c r="F442" s="78"/>
      <c r="G442" s="58" t="s">
        <v>167</v>
      </c>
      <c r="H442" s="36">
        <f>H440+H441</f>
        <v>2000</v>
      </c>
      <c r="I442" s="36">
        <f>I440+I441</f>
        <v>2000</v>
      </c>
      <c r="J442" s="36">
        <f>J440+J441</f>
        <v>0</v>
      </c>
      <c r="K442" s="36">
        <f>K440+K441</f>
        <v>0</v>
      </c>
      <c r="L442" s="36">
        <f>L440+L441</f>
        <v>0</v>
      </c>
    </row>
    <row r="443" spans="1:12" ht="12.75" hidden="1">
      <c r="A443" s="70" t="s">
        <v>235</v>
      </c>
      <c r="B443" s="71"/>
      <c r="C443" s="71"/>
      <c r="D443" s="71"/>
      <c r="E443" s="71"/>
      <c r="F443" s="72"/>
      <c r="G443" s="58" t="s">
        <v>167</v>
      </c>
      <c r="H443" s="36">
        <f>I443+J443+K443+L443</f>
        <v>0</v>
      </c>
      <c r="I443" s="36">
        <v>0</v>
      </c>
      <c r="J443" s="36"/>
      <c r="K443" s="36"/>
      <c r="L443" s="36"/>
    </row>
    <row r="444" spans="1:12" ht="12.75" hidden="1">
      <c r="A444" s="73"/>
      <c r="B444" s="74"/>
      <c r="C444" s="74"/>
      <c r="D444" s="74"/>
      <c r="E444" s="74"/>
      <c r="F444" s="75"/>
      <c r="G444" s="58" t="s">
        <v>168</v>
      </c>
      <c r="H444" s="36">
        <f>I444+J444+K444+L444</f>
        <v>2000</v>
      </c>
      <c r="I444" s="36">
        <v>2000</v>
      </c>
      <c r="J444" s="36"/>
      <c r="K444" s="36"/>
      <c r="L444" s="36"/>
    </row>
    <row r="445" spans="1:12" ht="12.75">
      <c r="A445" s="76"/>
      <c r="B445" s="77"/>
      <c r="C445" s="77"/>
      <c r="D445" s="77"/>
      <c r="E445" s="77"/>
      <c r="F445" s="78"/>
      <c r="G445" s="58" t="s">
        <v>167</v>
      </c>
      <c r="H445" s="36">
        <f>H443+H444</f>
        <v>2000</v>
      </c>
      <c r="I445" s="36">
        <f>I443+I444</f>
        <v>2000</v>
      </c>
      <c r="J445" s="36">
        <f>J443+J444</f>
        <v>0</v>
      </c>
      <c r="K445" s="36">
        <f>K443+K444</f>
        <v>0</v>
      </c>
      <c r="L445" s="36">
        <f>L443+L444</f>
        <v>0</v>
      </c>
    </row>
    <row r="446" spans="1:12" ht="12.75" hidden="1">
      <c r="A446" s="94">
        <v>28</v>
      </c>
      <c r="B446" s="103" t="s">
        <v>180</v>
      </c>
      <c r="C446" s="79" t="s">
        <v>214</v>
      </c>
      <c r="D446" s="79" t="s">
        <v>148</v>
      </c>
      <c r="E446" s="79">
        <v>2008</v>
      </c>
      <c r="F446" s="79">
        <v>2009</v>
      </c>
      <c r="G446" s="58" t="s">
        <v>167</v>
      </c>
      <c r="H446" s="36">
        <f>H449+H452</f>
        <v>0</v>
      </c>
      <c r="I446" s="36">
        <f aca="true" t="shared" si="36" ref="I446:L447">I449+I452+I455</f>
        <v>0</v>
      </c>
      <c r="J446" s="36">
        <f t="shared" si="36"/>
        <v>0</v>
      </c>
      <c r="K446" s="36">
        <f t="shared" si="36"/>
        <v>0</v>
      </c>
      <c r="L446" s="36">
        <f t="shared" si="36"/>
        <v>0</v>
      </c>
    </row>
    <row r="447" spans="1:12" ht="12.75" hidden="1">
      <c r="A447" s="95"/>
      <c r="B447" s="97"/>
      <c r="C447" s="80"/>
      <c r="D447" s="80"/>
      <c r="E447" s="80"/>
      <c r="F447" s="80"/>
      <c r="G447" s="58" t="s">
        <v>168</v>
      </c>
      <c r="H447" s="36">
        <f>I447+J447+K447+L447</f>
        <v>1450</v>
      </c>
      <c r="I447" s="36">
        <f t="shared" si="36"/>
        <v>1450</v>
      </c>
      <c r="J447" s="36">
        <f t="shared" si="36"/>
        <v>0</v>
      </c>
      <c r="K447" s="36">
        <f t="shared" si="36"/>
        <v>0</v>
      </c>
      <c r="L447" s="36">
        <f t="shared" si="36"/>
        <v>0</v>
      </c>
    </row>
    <row r="448" spans="1:12" ht="51.75" customHeight="1">
      <c r="A448" s="96"/>
      <c r="B448" s="98"/>
      <c r="C448" s="81"/>
      <c r="D448" s="81"/>
      <c r="E448" s="81"/>
      <c r="F448" s="81"/>
      <c r="G448" s="58" t="s">
        <v>167</v>
      </c>
      <c r="H448" s="36">
        <f>H446+H447</f>
        <v>1450</v>
      </c>
      <c r="I448" s="36">
        <f>I446+I447</f>
        <v>1450</v>
      </c>
      <c r="J448" s="36">
        <f>J446+J447</f>
        <v>0</v>
      </c>
      <c r="K448" s="36">
        <f>K446+K447</f>
        <v>0</v>
      </c>
      <c r="L448" s="36">
        <f>L446+L447</f>
        <v>0</v>
      </c>
    </row>
    <row r="449" spans="1:12" ht="12.75" hidden="1">
      <c r="A449" s="70" t="s">
        <v>233</v>
      </c>
      <c r="B449" s="71"/>
      <c r="C449" s="71"/>
      <c r="D449" s="71"/>
      <c r="E449" s="71"/>
      <c r="F449" s="72"/>
      <c r="G449" s="58" t="s">
        <v>167</v>
      </c>
      <c r="H449" s="36">
        <f>I449+J449+K449+L449</f>
        <v>0</v>
      </c>
      <c r="I449" s="36">
        <v>0</v>
      </c>
      <c r="J449" s="36"/>
      <c r="K449" s="36"/>
      <c r="L449" s="36"/>
    </row>
    <row r="450" spans="1:12" ht="12.75" hidden="1">
      <c r="A450" s="73"/>
      <c r="B450" s="74"/>
      <c r="C450" s="74"/>
      <c r="D450" s="74"/>
      <c r="E450" s="74"/>
      <c r="F450" s="75"/>
      <c r="G450" s="58" t="s">
        <v>168</v>
      </c>
      <c r="H450" s="36">
        <f>I450+J450+K450+L450</f>
        <v>150</v>
      </c>
      <c r="I450" s="36">
        <v>150</v>
      </c>
      <c r="J450" s="36"/>
      <c r="K450" s="36"/>
      <c r="L450" s="36"/>
    </row>
    <row r="451" spans="1:12" ht="12.75">
      <c r="A451" s="76"/>
      <c r="B451" s="77"/>
      <c r="C451" s="77"/>
      <c r="D451" s="77"/>
      <c r="E451" s="77"/>
      <c r="F451" s="78"/>
      <c r="G451" s="58" t="s">
        <v>167</v>
      </c>
      <c r="H451" s="36">
        <f>H449+H450</f>
        <v>150</v>
      </c>
      <c r="I451" s="36">
        <f>I449+I450</f>
        <v>150</v>
      </c>
      <c r="J451" s="36">
        <f>J449+J450</f>
        <v>0</v>
      </c>
      <c r="K451" s="36">
        <f>K449+K450</f>
        <v>0</v>
      </c>
      <c r="L451" s="36">
        <f>L449+L450</f>
        <v>0</v>
      </c>
    </row>
    <row r="452" spans="1:12" ht="16.5">
      <c r="A452" s="91" t="s">
        <v>3</v>
      </c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3"/>
    </row>
    <row r="453" spans="1:12" ht="16.5">
      <c r="A453" s="91" t="s">
        <v>30</v>
      </c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3"/>
    </row>
    <row r="454" spans="1:12" ht="12.75" hidden="1">
      <c r="A454" s="94">
        <v>29</v>
      </c>
      <c r="B454" s="103" t="s">
        <v>180</v>
      </c>
      <c r="C454" s="79" t="s">
        <v>215</v>
      </c>
      <c r="D454" s="79" t="s">
        <v>148</v>
      </c>
      <c r="E454" s="79">
        <v>2008</v>
      </c>
      <c r="F454" s="79">
        <v>2011</v>
      </c>
      <c r="G454" s="58" t="s">
        <v>167</v>
      </c>
      <c r="H454" s="36">
        <f>H457+H460</f>
        <v>1300</v>
      </c>
      <c r="I454" s="36">
        <f aca="true" t="shared" si="37" ref="I454:L455">I457+I460+I463</f>
        <v>1300</v>
      </c>
      <c r="J454" s="36">
        <f t="shared" si="37"/>
        <v>0</v>
      </c>
      <c r="K454" s="36">
        <f t="shared" si="37"/>
        <v>0</v>
      </c>
      <c r="L454" s="36">
        <f t="shared" si="37"/>
        <v>0</v>
      </c>
    </row>
    <row r="455" spans="1:12" ht="12.75" hidden="1">
      <c r="A455" s="95"/>
      <c r="B455" s="97"/>
      <c r="C455" s="80"/>
      <c r="D455" s="80"/>
      <c r="E455" s="80"/>
      <c r="F455" s="80"/>
      <c r="G455" s="58" t="s">
        <v>168</v>
      </c>
      <c r="H455" s="36">
        <f>I455+J455+K455+L455</f>
        <v>0</v>
      </c>
      <c r="I455" s="36">
        <f t="shared" si="37"/>
        <v>0</v>
      </c>
      <c r="J455" s="36">
        <f t="shared" si="37"/>
        <v>0</v>
      </c>
      <c r="K455" s="36">
        <f t="shared" si="37"/>
        <v>0</v>
      </c>
      <c r="L455" s="36">
        <f t="shared" si="37"/>
        <v>0</v>
      </c>
    </row>
    <row r="456" spans="1:12" ht="35.25" customHeight="1">
      <c r="A456" s="96"/>
      <c r="B456" s="98"/>
      <c r="C456" s="81"/>
      <c r="D456" s="81"/>
      <c r="E456" s="81"/>
      <c r="F456" s="81"/>
      <c r="G456" s="58" t="s">
        <v>167</v>
      </c>
      <c r="H456" s="36">
        <f>H454+H455</f>
        <v>1300</v>
      </c>
      <c r="I456" s="36">
        <f>I454+I455</f>
        <v>1300</v>
      </c>
      <c r="J456" s="36">
        <f>J454+J455</f>
        <v>0</v>
      </c>
      <c r="K456" s="36">
        <f>K454+K455</f>
        <v>0</v>
      </c>
      <c r="L456" s="36">
        <f>L454+L455</f>
        <v>0</v>
      </c>
    </row>
    <row r="457" spans="1:12" ht="12.75" hidden="1">
      <c r="A457" s="70" t="s">
        <v>233</v>
      </c>
      <c r="B457" s="71"/>
      <c r="C457" s="71"/>
      <c r="D457" s="71"/>
      <c r="E457" s="71"/>
      <c r="F457" s="72"/>
      <c r="G457" s="58" t="s">
        <v>167</v>
      </c>
      <c r="H457" s="36">
        <f>I457+J457+K457+L457</f>
        <v>900</v>
      </c>
      <c r="I457" s="36">
        <v>900</v>
      </c>
      <c r="J457" s="36"/>
      <c r="K457" s="36"/>
      <c r="L457" s="36"/>
    </row>
    <row r="458" spans="1:12" ht="12.75" hidden="1">
      <c r="A458" s="73"/>
      <c r="B458" s="74"/>
      <c r="C458" s="74"/>
      <c r="D458" s="74"/>
      <c r="E458" s="74"/>
      <c r="F458" s="75"/>
      <c r="G458" s="58" t="s">
        <v>168</v>
      </c>
      <c r="H458" s="36">
        <f>I458+J458+K458+L458</f>
        <v>-400</v>
      </c>
      <c r="I458" s="36">
        <v>-400</v>
      </c>
      <c r="J458" s="36"/>
      <c r="K458" s="36"/>
      <c r="L458" s="36"/>
    </row>
    <row r="459" spans="1:12" ht="12.75">
      <c r="A459" s="76"/>
      <c r="B459" s="77"/>
      <c r="C459" s="77"/>
      <c r="D459" s="77"/>
      <c r="E459" s="77"/>
      <c r="F459" s="78"/>
      <c r="G459" s="58" t="s">
        <v>167</v>
      </c>
      <c r="H459" s="36">
        <f>H457+H458</f>
        <v>500</v>
      </c>
      <c r="I459" s="36">
        <f>I457+I458</f>
        <v>500</v>
      </c>
      <c r="J459" s="36">
        <f>J457+J458</f>
        <v>0</v>
      </c>
      <c r="K459" s="36">
        <f>K457+K458</f>
        <v>0</v>
      </c>
      <c r="L459" s="36">
        <f>L457+L458</f>
        <v>0</v>
      </c>
    </row>
    <row r="460" spans="1:12" ht="12.75" hidden="1">
      <c r="A460" s="70" t="s">
        <v>234</v>
      </c>
      <c r="B460" s="71"/>
      <c r="C460" s="71"/>
      <c r="D460" s="71"/>
      <c r="E460" s="71"/>
      <c r="F460" s="72"/>
      <c r="G460" s="58" t="s">
        <v>167</v>
      </c>
      <c r="H460" s="36">
        <f>I460+J460+K460+L460</f>
        <v>400</v>
      </c>
      <c r="I460" s="36">
        <v>400</v>
      </c>
      <c r="J460" s="36"/>
      <c r="K460" s="36"/>
      <c r="L460" s="36"/>
    </row>
    <row r="461" spans="1:12" ht="12.75" hidden="1">
      <c r="A461" s="73"/>
      <c r="B461" s="74"/>
      <c r="C461" s="74"/>
      <c r="D461" s="74"/>
      <c r="E461" s="74"/>
      <c r="F461" s="75"/>
      <c r="G461" s="58" t="s">
        <v>168</v>
      </c>
      <c r="H461" s="36">
        <f>I461+J461+K461+L461</f>
        <v>0</v>
      </c>
      <c r="I461" s="36"/>
      <c r="J461" s="36"/>
      <c r="K461" s="36"/>
      <c r="L461" s="36"/>
    </row>
    <row r="462" spans="1:12" ht="12.75">
      <c r="A462" s="76"/>
      <c r="B462" s="77"/>
      <c r="C462" s="77"/>
      <c r="D462" s="77"/>
      <c r="E462" s="77"/>
      <c r="F462" s="78"/>
      <c r="G462" s="58" t="s">
        <v>167</v>
      </c>
      <c r="H462" s="36">
        <f>H460+H461</f>
        <v>400</v>
      </c>
      <c r="I462" s="36">
        <f>I460+I461</f>
        <v>400</v>
      </c>
      <c r="J462" s="36">
        <f>J460+J461</f>
        <v>0</v>
      </c>
      <c r="K462" s="36">
        <f>K460+K461</f>
        <v>0</v>
      </c>
      <c r="L462" s="36">
        <f>L460+L461</f>
        <v>0</v>
      </c>
    </row>
    <row r="463" spans="1:12" ht="12.75" hidden="1">
      <c r="A463" s="70" t="s">
        <v>235</v>
      </c>
      <c r="B463" s="71"/>
      <c r="C463" s="71"/>
      <c r="D463" s="71"/>
      <c r="E463" s="71"/>
      <c r="F463" s="72"/>
      <c r="G463" s="58" t="s">
        <v>167</v>
      </c>
      <c r="H463" s="36">
        <f>I463+J463+K463+L463</f>
        <v>0</v>
      </c>
      <c r="I463" s="36">
        <v>0</v>
      </c>
      <c r="J463" s="36"/>
      <c r="K463" s="36"/>
      <c r="L463" s="36"/>
    </row>
    <row r="464" spans="1:12" ht="12.75" hidden="1">
      <c r="A464" s="73"/>
      <c r="B464" s="74"/>
      <c r="C464" s="74"/>
      <c r="D464" s="74"/>
      <c r="E464" s="74"/>
      <c r="F464" s="75"/>
      <c r="G464" s="58" t="s">
        <v>168</v>
      </c>
      <c r="H464" s="36">
        <f>I464+J464+K464+L464</f>
        <v>400</v>
      </c>
      <c r="I464" s="36">
        <v>400</v>
      </c>
      <c r="J464" s="36"/>
      <c r="K464" s="36"/>
      <c r="L464" s="36"/>
    </row>
    <row r="465" spans="1:12" ht="12.75">
      <c r="A465" s="76"/>
      <c r="B465" s="77"/>
      <c r="C465" s="77"/>
      <c r="D465" s="77"/>
      <c r="E465" s="77"/>
      <c r="F465" s="78"/>
      <c r="G465" s="58" t="s">
        <v>167</v>
      </c>
      <c r="H465" s="36">
        <f>H463+H464</f>
        <v>400</v>
      </c>
      <c r="I465" s="36">
        <f>I463+I464</f>
        <v>400</v>
      </c>
      <c r="J465" s="36">
        <f>J463+J464</f>
        <v>0</v>
      </c>
      <c r="K465" s="36">
        <f>K463+K464</f>
        <v>0</v>
      </c>
      <c r="L465" s="36">
        <f>L463+L464</f>
        <v>0</v>
      </c>
    </row>
    <row r="466" spans="1:12" ht="12.75" hidden="1">
      <c r="A466" s="94">
        <v>30</v>
      </c>
      <c r="B466" s="103" t="s">
        <v>180</v>
      </c>
      <c r="C466" s="79" t="s">
        <v>216</v>
      </c>
      <c r="D466" s="79" t="s">
        <v>148</v>
      </c>
      <c r="E466" s="79">
        <v>2008</v>
      </c>
      <c r="F466" s="79">
        <v>2010</v>
      </c>
      <c r="G466" s="58" t="s">
        <v>167</v>
      </c>
      <c r="H466" s="36">
        <f>H469</f>
        <v>400</v>
      </c>
      <c r="I466" s="36">
        <f aca="true" t="shared" si="38" ref="I466:L467">I469+I472</f>
        <v>400</v>
      </c>
      <c r="J466" s="36">
        <f t="shared" si="38"/>
        <v>0</v>
      </c>
      <c r="K466" s="36">
        <f t="shared" si="38"/>
        <v>0</v>
      </c>
      <c r="L466" s="36">
        <f t="shared" si="38"/>
        <v>0</v>
      </c>
    </row>
    <row r="467" spans="1:12" ht="12.75" hidden="1">
      <c r="A467" s="95"/>
      <c r="B467" s="97"/>
      <c r="C467" s="80"/>
      <c r="D467" s="80"/>
      <c r="E467" s="80"/>
      <c r="F467" s="80"/>
      <c r="G467" s="58" t="s">
        <v>168</v>
      </c>
      <c r="H467" s="36">
        <f>I467+J467+K467+L467</f>
        <v>0</v>
      </c>
      <c r="I467" s="36">
        <f t="shared" si="38"/>
        <v>0</v>
      </c>
      <c r="J467" s="36">
        <f t="shared" si="38"/>
        <v>0</v>
      </c>
      <c r="K467" s="36">
        <f t="shared" si="38"/>
        <v>0</v>
      </c>
      <c r="L467" s="36">
        <f t="shared" si="38"/>
        <v>0</v>
      </c>
    </row>
    <row r="468" spans="1:12" ht="31.5" customHeight="1">
      <c r="A468" s="96"/>
      <c r="B468" s="98"/>
      <c r="C468" s="81"/>
      <c r="D468" s="81"/>
      <c r="E468" s="81"/>
      <c r="F468" s="81"/>
      <c r="G468" s="58" t="s">
        <v>167</v>
      </c>
      <c r="H468" s="36">
        <f>H466+H467</f>
        <v>400</v>
      </c>
      <c r="I468" s="36">
        <f>I466+I467</f>
        <v>400</v>
      </c>
      <c r="J468" s="36">
        <f>J466+J467</f>
        <v>0</v>
      </c>
      <c r="K468" s="36">
        <f>K466+K467</f>
        <v>0</v>
      </c>
      <c r="L468" s="36">
        <f>L466+L467</f>
        <v>0</v>
      </c>
    </row>
    <row r="469" spans="1:12" ht="12.75" hidden="1">
      <c r="A469" s="70" t="s">
        <v>233</v>
      </c>
      <c r="B469" s="71"/>
      <c r="C469" s="71"/>
      <c r="D469" s="71"/>
      <c r="E469" s="71"/>
      <c r="F469" s="72"/>
      <c r="G469" s="58" t="s">
        <v>167</v>
      </c>
      <c r="H469" s="36">
        <f>I469+J469+K469+L469</f>
        <v>400</v>
      </c>
      <c r="I469" s="36">
        <v>400</v>
      </c>
      <c r="J469" s="36"/>
      <c r="K469" s="36"/>
      <c r="L469" s="36"/>
    </row>
    <row r="470" spans="1:12" ht="12.75" hidden="1">
      <c r="A470" s="73"/>
      <c r="B470" s="74"/>
      <c r="C470" s="74"/>
      <c r="D470" s="74"/>
      <c r="E470" s="74"/>
      <c r="F470" s="75"/>
      <c r="G470" s="58" t="s">
        <v>168</v>
      </c>
      <c r="H470" s="36">
        <f>I470+J470+K470+L470</f>
        <v>-300</v>
      </c>
      <c r="I470" s="36">
        <v>-300</v>
      </c>
      <c r="J470" s="36"/>
      <c r="K470" s="36"/>
      <c r="L470" s="36"/>
    </row>
    <row r="471" spans="1:12" ht="12.75">
      <c r="A471" s="76"/>
      <c r="B471" s="77"/>
      <c r="C471" s="77"/>
      <c r="D471" s="77"/>
      <c r="E471" s="77"/>
      <c r="F471" s="78"/>
      <c r="G471" s="58" t="s">
        <v>167</v>
      </c>
      <c r="H471" s="36">
        <f>H469+H470</f>
        <v>100</v>
      </c>
      <c r="I471" s="36">
        <f>I469+I470</f>
        <v>100</v>
      </c>
      <c r="J471" s="36">
        <f>J469+J470</f>
        <v>0</v>
      </c>
      <c r="K471" s="36">
        <f>K469+K470</f>
        <v>0</v>
      </c>
      <c r="L471" s="36">
        <f>L469+L470</f>
        <v>0</v>
      </c>
    </row>
    <row r="472" spans="1:12" ht="12.75" hidden="1">
      <c r="A472" s="70" t="s">
        <v>234</v>
      </c>
      <c r="B472" s="71"/>
      <c r="C472" s="71"/>
      <c r="D472" s="71"/>
      <c r="E472" s="71"/>
      <c r="F472" s="72"/>
      <c r="G472" s="58" t="s">
        <v>167</v>
      </c>
      <c r="H472" s="36">
        <f>I472+J472+K472+L472</f>
        <v>0</v>
      </c>
      <c r="I472" s="36">
        <v>0</v>
      </c>
      <c r="J472" s="36"/>
      <c r="K472" s="36"/>
      <c r="L472" s="36"/>
    </row>
    <row r="473" spans="1:12" ht="12.75" hidden="1">
      <c r="A473" s="73"/>
      <c r="B473" s="74"/>
      <c r="C473" s="74"/>
      <c r="D473" s="74"/>
      <c r="E473" s="74"/>
      <c r="F473" s="75"/>
      <c r="G473" s="58" t="s">
        <v>168</v>
      </c>
      <c r="H473" s="36">
        <f>I473+J473+K473+L473</f>
        <v>300</v>
      </c>
      <c r="I473" s="36">
        <v>300</v>
      </c>
      <c r="J473" s="36"/>
      <c r="K473" s="36"/>
      <c r="L473" s="36"/>
    </row>
    <row r="474" spans="1:12" ht="12.75">
      <c r="A474" s="76"/>
      <c r="B474" s="77"/>
      <c r="C474" s="77"/>
      <c r="D474" s="77"/>
      <c r="E474" s="77"/>
      <c r="F474" s="78"/>
      <c r="G474" s="58" t="s">
        <v>167</v>
      </c>
      <c r="H474" s="36">
        <f>H472+H473</f>
        <v>300</v>
      </c>
      <c r="I474" s="36">
        <f>I472+I473</f>
        <v>300</v>
      </c>
      <c r="J474" s="36">
        <f>J472+J473</f>
        <v>0</v>
      </c>
      <c r="K474" s="36">
        <f>K472+K473</f>
        <v>0</v>
      </c>
      <c r="L474" s="36">
        <f>L472+L473</f>
        <v>0</v>
      </c>
    </row>
    <row r="475" spans="1:12" ht="16.5">
      <c r="A475" s="91" t="s">
        <v>6</v>
      </c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3"/>
    </row>
    <row r="476" spans="1:12" ht="12.75" hidden="1">
      <c r="A476" s="94">
        <v>31</v>
      </c>
      <c r="B476" s="103" t="s">
        <v>180</v>
      </c>
      <c r="C476" s="79" t="s">
        <v>217</v>
      </c>
      <c r="D476" s="79" t="s">
        <v>148</v>
      </c>
      <c r="E476" s="79">
        <v>2008</v>
      </c>
      <c r="F476" s="79">
        <v>2010</v>
      </c>
      <c r="G476" s="58" t="s">
        <v>167</v>
      </c>
      <c r="H476" s="36">
        <f>H479+H482</f>
        <v>300</v>
      </c>
      <c r="I476" s="36">
        <f>I479+I482</f>
        <v>300</v>
      </c>
      <c r="J476" s="36">
        <f>J479+J482</f>
        <v>0</v>
      </c>
      <c r="K476" s="36">
        <f>K479+K482</f>
        <v>0</v>
      </c>
      <c r="L476" s="36">
        <f>L479+L482</f>
        <v>0</v>
      </c>
    </row>
    <row r="477" spans="1:12" ht="12.75" hidden="1">
      <c r="A477" s="95"/>
      <c r="B477" s="97"/>
      <c r="C477" s="80"/>
      <c r="D477" s="80"/>
      <c r="E477" s="80"/>
      <c r="F477" s="80"/>
      <c r="G477" s="58" t="s">
        <v>168</v>
      </c>
      <c r="H477" s="36">
        <f>I477+J477+K477+L477</f>
        <v>0</v>
      </c>
      <c r="I477" s="36">
        <f>I480+I483</f>
        <v>0</v>
      </c>
      <c r="J477" s="36">
        <f>J480+J483</f>
        <v>0</v>
      </c>
      <c r="K477" s="36">
        <f>K480+K483</f>
        <v>0</v>
      </c>
      <c r="L477" s="36">
        <f>L480+L483</f>
        <v>0</v>
      </c>
    </row>
    <row r="478" spans="1:12" ht="40.5" customHeight="1">
      <c r="A478" s="96"/>
      <c r="B478" s="98"/>
      <c r="C478" s="81"/>
      <c r="D478" s="81"/>
      <c r="E478" s="81"/>
      <c r="F478" s="81"/>
      <c r="G478" s="58" t="s">
        <v>167</v>
      </c>
      <c r="H478" s="36">
        <f>H476+H477</f>
        <v>300</v>
      </c>
      <c r="I478" s="36">
        <f>I476+I477</f>
        <v>300</v>
      </c>
      <c r="J478" s="36">
        <f>J476+J477</f>
        <v>0</v>
      </c>
      <c r="K478" s="36">
        <f>K476+K477</f>
        <v>0</v>
      </c>
      <c r="L478" s="36">
        <f>L476+L477</f>
        <v>0</v>
      </c>
    </row>
    <row r="479" spans="1:12" ht="12.75" hidden="1">
      <c r="A479" s="70" t="s">
        <v>233</v>
      </c>
      <c r="B479" s="71"/>
      <c r="C479" s="71"/>
      <c r="D479" s="71"/>
      <c r="E479" s="71"/>
      <c r="F479" s="72"/>
      <c r="G479" s="58" t="s">
        <v>167</v>
      </c>
      <c r="H479" s="36">
        <f>I479+J479+K479+L479</f>
        <v>100</v>
      </c>
      <c r="I479" s="36">
        <v>100</v>
      </c>
      <c r="J479" s="36"/>
      <c r="K479" s="36"/>
      <c r="L479" s="36"/>
    </row>
    <row r="480" spans="1:12" ht="12.75" hidden="1">
      <c r="A480" s="73"/>
      <c r="B480" s="74"/>
      <c r="C480" s="74"/>
      <c r="D480" s="74"/>
      <c r="E480" s="74"/>
      <c r="F480" s="75"/>
      <c r="G480" s="58" t="s">
        <v>168</v>
      </c>
      <c r="H480" s="36">
        <f>I480+J480+K480+L480</f>
        <v>0</v>
      </c>
      <c r="I480" s="36"/>
      <c r="J480" s="36"/>
      <c r="K480" s="36"/>
      <c r="L480" s="36"/>
    </row>
    <row r="481" spans="1:12" ht="12.75">
      <c r="A481" s="76"/>
      <c r="B481" s="77"/>
      <c r="C481" s="77"/>
      <c r="D481" s="77"/>
      <c r="E481" s="77"/>
      <c r="F481" s="78"/>
      <c r="G481" s="58" t="s">
        <v>167</v>
      </c>
      <c r="H481" s="36">
        <f>H479+H480</f>
        <v>100</v>
      </c>
      <c r="I481" s="36">
        <f>I479+I480</f>
        <v>100</v>
      </c>
      <c r="J481" s="36">
        <f>J479+J480</f>
        <v>0</v>
      </c>
      <c r="K481" s="36">
        <f>K479+K480</f>
        <v>0</v>
      </c>
      <c r="L481" s="36">
        <f>L479+L480</f>
        <v>0</v>
      </c>
    </row>
    <row r="482" spans="1:12" ht="12.75" hidden="1">
      <c r="A482" s="70" t="s">
        <v>234</v>
      </c>
      <c r="B482" s="71"/>
      <c r="C482" s="71"/>
      <c r="D482" s="71"/>
      <c r="E482" s="71"/>
      <c r="F482" s="72"/>
      <c r="G482" s="58" t="s">
        <v>167</v>
      </c>
      <c r="H482" s="36">
        <f>I482+J482+K482+L482</f>
        <v>200</v>
      </c>
      <c r="I482" s="36">
        <v>200</v>
      </c>
      <c r="J482" s="36"/>
      <c r="K482" s="36"/>
      <c r="L482" s="36"/>
    </row>
    <row r="483" spans="1:12" ht="12.75" hidden="1">
      <c r="A483" s="73"/>
      <c r="B483" s="74"/>
      <c r="C483" s="74"/>
      <c r="D483" s="74"/>
      <c r="E483" s="74"/>
      <c r="F483" s="75"/>
      <c r="G483" s="58" t="s">
        <v>168</v>
      </c>
      <c r="H483" s="36">
        <f>I483+J483+K483+L483</f>
        <v>0</v>
      </c>
      <c r="I483" s="36"/>
      <c r="J483" s="36"/>
      <c r="K483" s="36"/>
      <c r="L483" s="36"/>
    </row>
    <row r="484" spans="1:12" ht="12.75">
      <c r="A484" s="76"/>
      <c r="B484" s="77"/>
      <c r="C484" s="77"/>
      <c r="D484" s="77"/>
      <c r="E484" s="77"/>
      <c r="F484" s="78"/>
      <c r="G484" s="58" t="s">
        <v>167</v>
      </c>
      <c r="H484" s="36">
        <f>H482+H483</f>
        <v>200</v>
      </c>
      <c r="I484" s="36">
        <f>I482+I483</f>
        <v>200</v>
      </c>
      <c r="J484" s="36">
        <f>J482+J483</f>
        <v>0</v>
      </c>
      <c r="K484" s="36">
        <f>K482+K483</f>
        <v>0</v>
      </c>
      <c r="L484" s="36">
        <f>L482+L483</f>
        <v>0</v>
      </c>
    </row>
    <row r="485" spans="1:12" ht="12.75" hidden="1">
      <c r="A485" s="82" t="s">
        <v>7</v>
      </c>
      <c r="B485" s="83"/>
      <c r="C485" s="84"/>
      <c r="D485" s="79" t="s">
        <v>148</v>
      </c>
      <c r="E485" s="79">
        <v>2008</v>
      </c>
      <c r="F485" s="79">
        <v>2011</v>
      </c>
      <c r="G485" s="58" t="s">
        <v>167</v>
      </c>
      <c r="H485" s="36">
        <f>H488+H491</f>
        <v>12400</v>
      </c>
      <c r="I485" s="36">
        <f aca="true" t="shared" si="39" ref="I485:L486">I488+I491+I494</f>
        <v>12400</v>
      </c>
      <c r="J485" s="36">
        <f t="shared" si="39"/>
        <v>0</v>
      </c>
      <c r="K485" s="36">
        <f t="shared" si="39"/>
        <v>0</v>
      </c>
      <c r="L485" s="36">
        <f t="shared" si="39"/>
        <v>0</v>
      </c>
    </row>
    <row r="486" spans="1:12" ht="12.75" hidden="1">
      <c r="A486" s="85"/>
      <c r="B486" s="86"/>
      <c r="C486" s="87"/>
      <c r="D486" s="80"/>
      <c r="E486" s="80"/>
      <c r="F486" s="80"/>
      <c r="G486" s="58" t="s">
        <v>168</v>
      </c>
      <c r="H486" s="36">
        <f>I486+J486+K486+L486</f>
        <v>2050</v>
      </c>
      <c r="I486" s="36">
        <f t="shared" si="39"/>
        <v>1053</v>
      </c>
      <c r="J486" s="36">
        <f t="shared" si="39"/>
        <v>997</v>
      </c>
      <c r="K486" s="36">
        <f t="shared" si="39"/>
        <v>0</v>
      </c>
      <c r="L486" s="36">
        <f t="shared" si="39"/>
        <v>0</v>
      </c>
    </row>
    <row r="487" spans="1:12" ht="12.75">
      <c r="A487" s="88"/>
      <c r="B487" s="89"/>
      <c r="C487" s="90"/>
      <c r="D487" s="81"/>
      <c r="E487" s="81"/>
      <c r="F487" s="81"/>
      <c r="G487" s="58" t="s">
        <v>167</v>
      </c>
      <c r="H487" s="36">
        <f>H485+H486</f>
        <v>14450</v>
      </c>
      <c r="I487" s="36">
        <f>I485+I486</f>
        <v>13453</v>
      </c>
      <c r="J487" s="36">
        <f>J485+J486</f>
        <v>997</v>
      </c>
      <c r="K487" s="36">
        <f>K485+K486</f>
        <v>0</v>
      </c>
      <c r="L487" s="36">
        <f>L485+L486</f>
        <v>0</v>
      </c>
    </row>
    <row r="488" spans="1:12" ht="12.75" hidden="1">
      <c r="A488" s="70" t="s">
        <v>233</v>
      </c>
      <c r="B488" s="71"/>
      <c r="C488" s="71"/>
      <c r="D488" s="71"/>
      <c r="E488" s="71"/>
      <c r="F488" s="72"/>
      <c r="G488" s="58" t="s">
        <v>167</v>
      </c>
      <c r="H488" s="36">
        <f>I488+J488+K488+L488</f>
        <v>8600</v>
      </c>
      <c r="I488" s="36">
        <f>I479+I469+I457+I431+I422+I437+I409+I400+I394</f>
        <v>8600</v>
      </c>
      <c r="J488" s="36">
        <f aca="true" t="shared" si="40" ref="J488:L489">J479+J469+J457+J431+J422+J437+J409+J400+J394</f>
        <v>0</v>
      </c>
      <c r="K488" s="36">
        <f t="shared" si="40"/>
        <v>0</v>
      </c>
      <c r="L488" s="36">
        <f t="shared" si="40"/>
        <v>0</v>
      </c>
    </row>
    <row r="489" spans="1:12" ht="12.75" hidden="1">
      <c r="A489" s="73"/>
      <c r="B489" s="74"/>
      <c r="C489" s="74"/>
      <c r="D489" s="74"/>
      <c r="E489" s="74"/>
      <c r="F489" s="75"/>
      <c r="G489" s="58" t="s">
        <v>168</v>
      </c>
      <c r="H489" s="36">
        <f>I489+J489+K489+L489</f>
        <v>-4050</v>
      </c>
      <c r="I489" s="36">
        <f>I480+I470+I458+I432+I423+I438+I410+I401+I395+I450</f>
        <v>-5047</v>
      </c>
      <c r="J489" s="36">
        <f t="shared" si="40"/>
        <v>997</v>
      </c>
      <c r="K489" s="36">
        <f t="shared" si="40"/>
        <v>0</v>
      </c>
      <c r="L489" s="36">
        <f t="shared" si="40"/>
        <v>0</v>
      </c>
    </row>
    <row r="490" spans="1:12" ht="12.75">
      <c r="A490" s="76"/>
      <c r="B490" s="77"/>
      <c r="C490" s="77"/>
      <c r="D490" s="77"/>
      <c r="E490" s="77"/>
      <c r="F490" s="78"/>
      <c r="G490" s="58" t="s">
        <v>167</v>
      </c>
      <c r="H490" s="36">
        <f>H488+H489</f>
        <v>4550</v>
      </c>
      <c r="I490" s="36">
        <f>I488+I489</f>
        <v>3553</v>
      </c>
      <c r="J490" s="36">
        <f>J488+J489</f>
        <v>997</v>
      </c>
      <c r="K490" s="36">
        <f>K488+K489</f>
        <v>0</v>
      </c>
      <c r="L490" s="36">
        <f>L488+L489</f>
        <v>0</v>
      </c>
    </row>
    <row r="491" spans="1:12" ht="12.75" hidden="1">
      <c r="A491" s="70" t="s">
        <v>234</v>
      </c>
      <c r="B491" s="71"/>
      <c r="C491" s="71"/>
      <c r="D491" s="71"/>
      <c r="E491" s="71"/>
      <c r="F491" s="72"/>
      <c r="G491" s="58" t="s">
        <v>167</v>
      </c>
      <c r="H491" s="36">
        <f>I491+J491+K491+L491</f>
        <v>3800</v>
      </c>
      <c r="I491" s="36">
        <f aca="true" t="shared" si="41" ref="I491:L492">I482+I460+I440+I472+I425+I412+I403</f>
        <v>3800</v>
      </c>
      <c r="J491" s="36">
        <f t="shared" si="41"/>
        <v>0</v>
      </c>
      <c r="K491" s="36">
        <f t="shared" si="41"/>
        <v>0</v>
      </c>
      <c r="L491" s="36">
        <f t="shared" si="41"/>
        <v>0</v>
      </c>
    </row>
    <row r="492" spans="1:12" ht="12.75" hidden="1">
      <c r="A492" s="73"/>
      <c r="B492" s="74"/>
      <c r="C492" s="74"/>
      <c r="D492" s="74"/>
      <c r="E492" s="74"/>
      <c r="F492" s="75"/>
      <c r="G492" s="58" t="s">
        <v>168</v>
      </c>
      <c r="H492" s="36">
        <f>I492+J492+K492+L492</f>
        <v>1700</v>
      </c>
      <c r="I492" s="36">
        <f t="shared" si="41"/>
        <v>1700</v>
      </c>
      <c r="J492" s="36">
        <f t="shared" si="41"/>
        <v>0</v>
      </c>
      <c r="K492" s="36">
        <f t="shared" si="41"/>
        <v>0</v>
      </c>
      <c r="L492" s="36">
        <f t="shared" si="41"/>
        <v>0</v>
      </c>
    </row>
    <row r="493" spans="1:12" ht="12.75">
      <c r="A493" s="76"/>
      <c r="B493" s="77"/>
      <c r="C493" s="77"/>
      <c r="D493" s="77"/>
      <c r="E493" s="77"/>
      <c r="F493" s="78"/>
      <c r="G493" s="58" t="s">
        <v>167</v>
      </c>
      <c r="H493" s="36">
        <f>H491+H492</f>
        <v>5500</v>
      </c>
      <c r="I493" s="36">
        <f>I491+I492</f>
        <v>5500</v>
      </c>
      <c r="J493" s="36">
        <f>J491+J492</f>
        <v>0</v>
      </c>
      <c r="K493" s="36">
        <f>K491+K492</f>
        <v>0</v>
      </c>
      <c r="L493" s="36">
        <f>L491+L492</f>
        <v>0</v>
      </c>
    </row>
    <row r="494" spans="1:12" ht="12.75" hidden="1">
      <c r="A494" s="70" t="s">
        <v>235</v>
      </c>
      <c r="B494" s="71"/>
      <c r="C494" s="71"/>
      <c r="D494" s="71"/>
      <c r="E494" s="71"/>
      <c r="F494" s="72"/>
      <c r="G494" s="58" t="s">
        <v>167</v>
      </c>
      <c r="H494" s="36">
        <f>I494+J494+K494+L494</f>
        <v>0</v>
      </c>
      <c r="I494" s="36">
        <f aca="true" t="shared" si="42" ref="I494:L495">I463+I443+I415</f>
        <v>0</v>
      </c>
      <c r="J494" s="36">
        <f t="shared" si="42"/>
        <v>0</v>
      </c>
      <c r="K494" s="36">
        <f t="shared" si="42"/>
        <v>0</v>
      </c>
      <c r="L494" s="36">
        <f t="shared" si="42"/>
        <v>0</v>
      </c>
    </row>
    <row r="495" spans="1:12" ht="12.75" hidden="1">
      <c r="A495" s="73"/>
      <c r="B495" s="74"/>
      <c r="C495" s="74"/>
      <c r="D495" s="74"/>
      <c r="E495" s="74"/>
      <c r="F495" s="75"/>
      <c r="G495" s="58" t="s">
        <v>168</v>
      </c>
      <c r="H495" s="36">
        <f>I495+J495+K495+L495</f>
        <v>4400</v>
      </c>
      <c r="I495" s="36">
        <f t="shared" si="42"/>
        <v>4400</v>
      </c>
      <c r="J495" s="36">
        <f t="shared" si="42"/>
        <v>0</v>
      </c>
      <c r="K495" s="36">
        <f t="shared" si="42"/>
        <v>0</v>
      </c>
      <c r="L495" s="36">
        <f t="shared" si="42"/>
        <v>0</v>
      </c>
    </row>
    <row r="496" spans="1:12" ht="12.75">
      <c r="A496" s="76"/>
      <c r="B496" s="77"/>
      <c r="C496" s="77"/>
      <c r="D496" s="77"/>
      <c r="E496" s="77"/>
      <c r="F496" s="78"/>
      <c r="G496" s="58" t="s">
        <v>167</v>
      </c>
      <c r="H496" s="36">
        <f>H494+H495</f>
        <v>4400</v>
      </c>
      <c r="I496" s="36">
        <f>I494+I495</f>
        <v>4400</v>
      </c>
      <c r="J496" s="36">
        <f>J494+J495</f>
        <v>0</v>
      </c>
      <c r="K496" s="36">
        <f>K494+K495</f>
        <v>0</v>
      </c>
      <c r="L496" s="36">
        <f>L494+L495</f>
        <v>0</v>
      </c>
    </row>
    <row r="497" spans="1:12" ht="16.5">
      <c r="A497" s="91" t="s">
        <v>8</v>
      </c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3"/>
    </row>
    <row r="498" spans="1:12" ht="16.5">
      <c r="A498" s="91" t="s">
        <v>26</v>
      </c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3"/>
    </row>
    <row r="499" spans="1:12" ht="16.5">
      <c r="A499" s="91" t="s">
        <v>10</v>
      </c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3"/>
    </row>
    <row r="500" spans="1:12" ht="12.75" hidden="1">
      <c r="A500" s="94">
        <v>32</v>
      </c>
      <c r="B500" s="103" t="s">
        <v>180</v>
      </c>
      <c r="C500" s="79" t="s">
        <v>218</v>
      </c>
      <c r="D500" s="79" t="s">
        <v>148</v>
      </c>
      <c r="E500" s="79">
        <v>2008</v>
      </c>
      <c r="F500" s="79">
        <v>2011</v>
      </c>
      <c r="G500" s="58" t="s">
        <v>167</v>
      </c>
      <c r="H500" s="36">
        <f>H503+H506</f>
        <v>2000</v>
      </c>
      <c r="I500" s="36">
        <f aca="true" t="shared" si="43" ref="I500:L501">I503+I506+I509</f>
        <v>2000</v>
      </c>
      <c r="J500" s="36">
        <f t="shared" si="43"/>
        <v>0</v>
      </c>
      <c r="K500" s="36">
        <f t="shared" si="43"/>
        <v>0</v>
      </c>
      <c r="L500" s="36">
        <f t="shared" si="43"/>
        <v>0</v>
      </c>
    </row>
    <row r="501" spans="1:12" ht="12.75" hidden="1">
      <c r="A501" s="95"/>
      <c r="B501" s="97"/>
      <c r="C501" s="80"/>
      <c r="D501" s="80"/>
      <c r="E501" s="80"/>
      <c r="F501" s="80"/>
      <c r="G501" s="58" t="s">
        <v>168</v>
      </c>
      <c r="H501" s="36">
        <f>I501+J501+K501+L501</f>
        <v>-800</v>
      </c>
      <c r="I501" s="36">
        <f t="shared" si="43"/>
        <v>-1300</v>
      </c>
      <c r="J501" s="36">
        <f t="shared" si="43"/>
        <v>500</v>
      </c>
      <c r="K501" s="36">
        <f t="shared" si="43"/>
        <v>0</v>
      </c>
      <c r="L501" s="36">
        <f t="shared" si="43"/>
        <v>0</v>
      </c>
    </row>
    <row r="502" spans="1:12" ht="39" customHeight="1">
      <c r="A502" s="96"/>
      <c r="B502" s="98"/>
      <c r="C502" s="81"/>
      <c r="D502" s="81"/>
      <c r="E502" s="81"/>
      <c r="F502" s="81"/>
      <c r="G502" s="58" t="s">
        <v>167</v>
      </c>
      <c r="H502" s="36">
        <f>H500+H501</f>
        <v>1200</v>
      </c>
      <c r="I502" s="36">
        <f>I500+I501</f>
        <v>700</v>
      </c>
      <c r="J502" s="36">
        <f>J500+J501</f>
        <v>500</v>
      </c>
      <c r="K502" s="36">
        <f>K500+K501</f>
        <v>0</v>
      </c>
      <c r="L502" s="36">
        <f>L500+L501</f>
        <v>0</v>
      </c>
    </row>
    <row r="503" spans="1:12" ht="12.75" hidden="1">
      <c r="A503" s="70" t="s">
        <v>233</v>
      </c>
      <c r="B503" s="71"/>
      <c r="C503" s="71"/>
      <c r="D503" s="71"/>
      <c r="E503" s="71"/>
      <c r="F503" s="72"/>
      <c r="G503" s="58" t="s">
        <v>167</v>
      </c>
      <c r="H503" s="36">
        <f>I503+J503+K503+L503</f>
        <v>1000</v>
      </c>
      <c r="I503" s="36">
        <v>1000</v>
      </c>
      <c r="J503" s="36"/>
      <c r="K503" s="36"/>
      <c r="L503" s="36"/>
    </row>
    <row r="504" spans="1:12" ht="12.75" hidden="1">
      <c r="A504" s="73"/>
      <c r="B504" s="74"/>
      <c r="C504" s="74"/>
      <c r="D504" s="74"/>
      <c r="E504" s="74"/>
      <c r="F504" s="75"/>
      <c r="G504" s="58" t="s">
        <v>168</v>
      </c>
      <c r="H504" s="36">
        <f>I504+J504+K504+L504</f>
        <v>-400</v>
      </c>
      <c r="I504" s="36">
        <f>-300-100-500</f>
        <v>-900</v>
      </c>
      <c r="J504" s="36">
        <v>500</v>
      </c>
      <c r="K504" s="36"/>
      <c r="L504" s="36"/>
    </row>
    <row r="505" spans="1:12" ht="12.75">
      <c r="A505" s="76"/>
      <c r="B505" s="77"/>
      <c r="C505" s="77"/>
      <c r="D505" s="77"/>
      <c r="E505" s="77"/>
      <c r="F505" s="78"/>
      <c r="G505" s="58" t="s">
        <v>167</v>
      </c>
      <c r="H505" s="36">
        <f>H503+H504</f>
        <v>600</v>
      </c>
      <c r="I505" s="36">
        <f>I503+I504</f>
        <v>100</v>
      </c>
      <c r="J505" s="36">
        <f>J503+J504</f>
        <v>500</v>
      </c>
      <c r="K505" s="36">
        <f>K503+K504</f>
        <v>0</v>
      </c>
      <c r="L505" s="36">
        <f>L503+L504</f>
        <v>0</v>
      </c>
    </row>
    <row r="506" spans="1:12" ht="12.75" hidden="1">
      <c r="A506" s="70" t="s">
        <v>234</v>
      </c>
      <c r="B506" s="71"/>
      <c r="C506" s="71"/>
      <c r="D506" s="71"/>
      <c r="E506" s="71"/>
      <c r="F506" s="72"/>
      <c r="G506" s="58" t="s">
        <v>167</v>
      </c>
      <c r="H506" s="36">
        <f>I506+J506+K506+L506</f>
        <v>1000</v>
      </c>
      <c r="I506" s="36">
        <v>1000</v>
      </c>
      <c r="J506" s="36"/>
      <c r="K506" s="36"/>
      <c r="L506" s="36"/>
    </row>
    <row r="507" spans="1:12" ht="12.75" hidden="1">
      <c r="A507" s="73"/>
      <c r="B507" s="74"/>
      <c r="C507" s="74"/>
      <c r="D507" s="74"/>
      <c r="E507" s="74"/>
      <c r="F507" s="75"/>
      <c r="G507" s="58" t="s">
        <v>168</v>
      </c>
      <c r="H507" s="36">
        <f>I507+J507+K507+L507</f>
        <v>-800</v>
      </c>
      <c r="I507" s="36">
        <f>-500-300</f>
        <v>-800</v>
      </c>
      <c r="J507" s="36"/>
      <c r="K507" s="36"/>
      <c r="L507" s="36"/>
    </row>
    <row r="508" spans="1:12" ht="12.75">
      <c r="A508" s="76"/>
      <c r="B508" s="77"/>
      <c r="C508" s="77"/>
      <c r="D508" s="77"/>
      <c r="E508" s="77"/>
      <c r="F508" s="78"/>
      <c r="G508" s="58" t="s">
        <v>167</v>
      </c>
      <c r="H508" s="36">
        <f>H506+H507</f>
        <v>200</v>
      </c>
      <c r="I508" s="36">
        <f>I506+I507</f>
        <v>200</v>
      </c>
      <c r="J508" s="36">
        <f>J506+J507</f>
        <v>0</v>
      </c>
      <c r="K508" s="36">
        <f>K506+K507</f>
        <v>0</v>
      </c>
      <c r="L508" s="36">
        <f>L506+L507</f>
        <v>0</v>
      </c>
    </row>
    <row r="509" spans="1:12" ht="12.75" hidden="1">
      <c r="A509" s="70" t="s">
        <v>235</v>
      </c>
      <c r="B509" s="71"/>
      <c r="C509" s="71"/>
      <c r="D509" s="71"/>
      <c r="E509" s="71"/>
      <c r="F509" s="72"/>
      <c r="G509" s="58" t="s">
        <v>167</v>
      </c>
      <c r="H509" s="36">
        <f>I509+J509+K509+L509</f>
        <v>0</v>
      </c>
      <c r="I509" s="36">
        <v>0</v>
      </c>
      <c r="J509" s="36"/>
      <c r="K509" s="36"/>
      <c r="L509" s="36"/>
    </row>
    <row r="510" spans="1:12" ht="12.75" hidden="1">
      <c r="A510" s="73"/>
      <c r="B510" s="74"/>
      <c r="C510" s="74"/>
      <c r="D510" s="74"/>
      <c r="E510" s="74"/>
      <c r="F510" s="75"/>
      <c r="G510" s="58" t="s">
        <v>168</v>
      </c>
      <c r="H510" s="36">
        <f>I510+J510+K510+L510</f>
        <v>400</v>
      </c>
      <c r="I510" s="36">
        <v>400</v>
      </c>
      <c r="J510" s="36"/>
      <c r="K510" s="36"/>
      <c r="L510" s="36"/>
    </row>
    <row r="511" spans="1:12" ht="13.5" customHeight="1">
      <c r="A511" s="76"/>
      <c r="B511" s="77"/>
      <c r="C511" s="77"/>
      <c r="D511" s="77"/>
      <c r="E511" s="77"/>
      <c r="F511" s="78"/>
      <c r="G511" s="58" t="s">
        <v>167</v>
      </c>
      <c r="H511" s="36">
        <f>H509+H510</f>
        <v>400</v>
      </c>
      <c r="I511" s="36">
        <f>I509+I510</f>
        <v>400</v>
      </c>
      <c r="J511" s="36">
        <f>J509+J510</f>
        <v>0</v>
      </c>
      <c r="K511" s="36">
        <f>K509+K510</f>
        <v>0</v>
      </c>
      <c r="L511" s="36">
        <f>L509+L510</f>
        <v>0</v>
      </c>
    </row>
    <row r="512" spans="1:12" ht="12.75" hidden="1">
      <c r="A512" s="94">
        <v>33</v>
      </c>
      <c r="B512" s="103" t="s">
        <v>180</v>
      </c>
      <c r="C512" s="79" t="s">
        <v>239</v>
      </c>
      <c r="D512" s="79" t="s">
        <v>148</v>
      </c>
      <c r="E512" s="79">
        <v>2008</v>
      </c>
      <c r="F512" s="79">
        <v>2011</v>
      </c>
      <c r="G512" s="58" t="s">
        <v>167</v>
      </c>
      <c r="H512" s="36">
        <f>H515+H518</f>
        <v>0</v>
      </c>
      <c r="I512" s="36">
        <f aca="true" t="shared" si="44" ref="I512:L513">I515+I518+I521</f>
        <v>0</v>
      </c>
      <c r="J512" s="36">
        <f t="shared" si="44"/>
        <v>0</v>
      </c>
      <c r="K512" s="36">
        <f t="shared" si="44"/>
        <v>0</v>
      </c>
      <c r="L512" s="36">
        <f t="shared" si="44"/>
        <v>0</v>
      </c>
    </row>
    <row r="513" spans="1:12" ht="12.75" hidden="1">
      <c r="A513" s="95"/>
      <c r="B513" s="97"/>
      <c r="C513" s="80"/>
      <c r="D513" s="80"/>
      <c r="E513" s="80"/>
      <c r="F513" s="80"/>
      <c r="G513" s="58" t="s">
        <v>168</v>
      </c>
      <c r="H513" s="36">
        <f>I513+J513+K513+L513</f>
        <v>800</v>
      </c>
      <c r="I513" s="36">
        <f t="shared" si="44"/>
        <v>800</v>
      </c>
      <c r="J513" s="36">
        <f t="shared" si="44"/>
        <v>0</v>
      </c>
      <c r="K513" s="36">
        <f t="shared" si="44"/>
        <v>0</v>
      </c>
      <c r="L513" s="36">
        <f t="shared" si="44"/>
        <v>0</v>
      </c>
    </row>
    <row r="514" spans="1:12" ht="40.5" customHeight="1">
      <c r="A514" s="96"/>
      <c r="B514" s="98"/>
      <c r="C514" s="81"/>
      <c r="D514" s="81"/>
      <c r="E514" s="81"/>
      <c r="F514" s="81"/>
      <c r="G514" s="58" t="s">
        <v>167</v>
      </c>
      <c r="H514" s="36">
        <f>H512+H513</f>
        <v>800</v>
      </c>
      <c r="I514" s="36">
        <f>I512+I513</f>
        <v>800</v>
      </c>
      <c r="J514" s="36">
        <f>J512+J513</f>
        <v>0</v>
      </c>
      <c r="K514" s="36">
        <f>K512+K513</f>
        <v>0</v>
      </c>
      <c r="L514" s="36">
        <f>L512+L513</f>
        <v>0</v>
      </c>
    </row>
    <row r="515" spans="1:12" ht="12.75" hidden="1">
      <c r="A515" s="70" t="s">
        <v>233</v>
      </c>
      <c r="B515" s="71"/>
      <c r="C515" s="71"/>
      <c r="D515" s="71"/>
      <c r="E515" s="71"/>
      <c r="F515" s="72"/>
      <c r="G515" s="58" t="s">
        <v>167</v>
      </c>
      <c r="H515" s="36">
        <f>I515+J515+K515+L515</f>
        <v>0</v>
      </c>
      <c r="I515" s="36">
        <v>0</v>
      </c>
      <c r="J515" s="36"/>
      <c r="K515" s="36"/>
      <c r="L515" s="36"/>
    </row>
    <row r="516" spans="1:12" ht="12.75" hidden="1">
      <c r="A516" s="73"/>
      <c r="B516" s="74"/>
      <c r="C516" s="74"/>
      <c r="D516" s="74"/>
      <c r="E516" s="74"/>
      <c r="F516" s="75"/>
      <c r="G516" s="58" t="s">
        <v>168</v>
      </c>
      <c r="H516" s="36">
        <f>I516+J516+K516+L516</f>
        <v>100</v>
      </c>
      <c r="I516" s="36">
        <f>300-200</f>
        <v>100</v>
      </c>
      <c r="J516" s="36"/>
      <c r="K516" s="36"/>
      <c r="L516" s="36"/>
    </row>
    <row r="517" spans="1:12" ht="12.75">
      <c r="A517" s="76"/>
      <c r="B517" s="77"/>
      <c r="C517" s="77"/>
      <c r="D517" s="77"/>
      <c r="E517" s="77"/>
      <c r="F517" s="78"/>
      <c r="G517" s="58" t="s">
        <v>167</v>
      </c>
      <c r="H517" s="36">
        <f>H515+H516</f>
        <v>100</v>
      </c>
      <c r="I517" s="36">
        <f>I515+I516</f>
        <v>100</v>
      </c>
      <c r="J517" s="36">
        <f>J515+J516</f>
        <v>0</v>
      </c>
      <c r="K517" s="36">
        <f>K515+K516</f>
        <v>0</v>
      </c>
      <c r="L517" s="36">
        <f>L515+L516</f>
        <v>0</v>
      </c>
    </row>
    <row r="518" spans="1:12" ht="12.75" hidden="1">
      <c r="A518" s="70" t="s">
        <v>234</v>
      </c>
      <c r="B518" s="71"/>
      <c r="C518" s="71"/>
      <c r="D518" s="71"/>
      <c r="E518" s="71"/>
      <c r="F518" s="72"/>
      <c r="G518" s="58" t="s">
        <v>167</v>
      </c>
      <c r="H518" s="36">
        <f>I518+J518+K518+L518</f>
        <v>0</v>
      </c>
      <c r="I518" s="36">
        <v>0</v>
      </c>
      <c r="J518" s="36"/>
      <c r="K518" s="36"/>
      <c r="L518" s="36"/>
    </row>
    <row r="519" spans="1:12" ht="12.75" hidden="1">
      <c r="A519" s="73"/>
      <c r="B519" s="74"/>
      <c r="C519" s="74"/>
      <c r="D519" s="74"/>
      <c r="E519" s="74"/>
      <c r="F519" s="75"/>
      <c r="G519" s="58" t="s">
        <v>168</v>
      </c>
      <c r="H519" s="36">
        <f>I519+J519+K519+L519</f>
        <v>300</v>
      </c>
      <c r="I519" s="36">
        <f>500-200</f>
        <v>300</v>
      </c>
      <c r="J519" s="36"/>
      <c r="K519" s="36"/>
      <c r="L519" s="36"/>
    </row>
    <row r="520" spans="1:12" ht="12.75">
      <c r="A520" s="76"/>
      <c r="B520" s="77"/>
      <c r="C520" s="77"/>
      <c r="D520" s="77"/>
      <c r="E520" s="77"/>
      <c r="F520" s="78"/>
      <c r="G520" s="58" t="s">
        <v>167</v>
      </c>
      <c r="H520" s="36">
        <f>H518+H519</f>
        <v>300</v>
      </c>
      <c r="I520" s="36">
        <f>I518+I519</f>
        <v>300</v>
      </c>
      <c r="J520" s="36">
        <f>J518+J519</f>
        <v>0</v>
      </c>
      <c r="K520" s="36">
        <f>K518+K519</f>
        <v>0</v>
      </c>
      <c r="L520" s="36">
        <f>L518+L519</f>
        <v>0</v>
      </c>
    </row>
    <row r="521" spans="1:12" ht="12.75" hidden="1">
      <c r="A521" s="70" t="s">
        <v>235</v>
      </c>
      <c r="B521" s="71"/>
      <c r="C521" s="71"/>
      <c r="D521" s="71"/>
      <c r="E521" s="71"/>
      <c r="F521" s="72"/>
      <c r="G521" s="58" t="s">
        <v>167</v>
      </c>
      <c r="H521" s="36">
        <f>I521+J521+K521+L521</f>
        <v>0</v>
      </c>
      <c r="I521" s="36">
        <v>0</v>
      </c>
      <c r="J521" s="36"/>
      <c r="K521" s="36"/>
      <c r="L521" s="36"/>
    </row>
    <row r="522" spans="1:12" ht="12.75" hidden="1">
      <c r="A522" s="73"/>
      <c r="B522" s="74"/>
      <c r="C522" s="74"/>
      <c r="D522" s="74"/>
      <c r="E522" s="74"/>
      <c r="F522" s="75"/>
      <c r="G522" s="58" t="s">
        <v>168</v>
      </c>
      <c r="H522" s="36">
        <f>I522+J522+K522+L522</f>
        <v>400</v>
      </c>
      <c r="I522" s="36">
        <v>400</v>
      </c>
      <c r="J522" s="36"/>
      <c r="K522" s="36"/>
      <c r="L522" s="36"/>
    </row>
    <row r="523" spans="1:12" ht="12.75">
      <c r="A523" s="76"/>
      <c r="B523" s="77"/>
      <c r="C523" s="77"/>
      <c r="D523" s="77"/>
      <c r="E523" s="77"/>
      <c r="F523" s="78"/>
      <c r="G523" s="58" t="s">
        <v>167</v>
      </c>
      <c r="H523" s="36">
        <f>H521+H522</f>
        <v>400</v>
      </c>
      <c r="I523" s="36">
        <f>I521+I522</f>
        <v>400</v>
      </c>
      <c r="J523" s="36">
        <f>J521+J522</f>
        <v>0</v>
      </c>
      <c r="K523" s="36">
        <f>K521+K522</f>
        <v>0</v>
      </c>
      <c r="L523" s="36">
        <f>L521+L522</f>
        <v>0</v>
      </c>
    </row>
    <row r="524" spans="1:12" ht="12.75" hidden="1">
      <c r="A524" s="82" t="s">
        <v>13</v>
      </c>
      <c r="B524" s="83"/>
      <c r="C524" s="84"/>
      <c r="D524" s="79" t="s">
        <v>148</v>
      </c>
      <c r="E524" s="79">
        <v>2008</v>
      </c>
      <c r="F524" s="79">
        <v>2011</v>
      </c>
      <c r="G524" s="58" t="s">
        <v>167</v>
      </c>
      <c r="H524" s="36">
        <f>H527+H530</f>
        <v>2000</v>
      </c>
      <c r="I524" s="36">
        <f aca="true" t="shared" si="45" ref="I524:L525">I527+I530+I533</f>
        <v>2000</v>
      </c>
      <c r="J524" s="36">
        <f t="shared" si="45"/>
        <v>0</v>
      </c>
      <c r="K524" s="36">
        <f t="shared" si="45"/>
        <v>0</v>
      </c>
      <c r="L524" s="36">
        <f t="shared" si="45"/>
        <v>0</v>
      </c>
    </row>
    <row r="525" spans="1:12" ht="12.75" hidden="1">
      <c r="A525" s="85"/>
      <c r="B525" s="86"/>
      <c r="C525" s="87"/>
      <c r="D525" s="80"/>
      <c r="E525" s="80"/>
      <c r="F525" s="80"/>
      <c r="G525" s="58" t="s">
        <v>168</v>
      </c>
      <c r="H525" s="36">
        <f>I525+J525+K525+L525</f>
        <v>0</v>
      </c>
      <c r="I525" s="36">
        <f t="shared" si="45"/>
        <v>-500</v>
      </c>
      <c r="J525" s="36">
        <f t="shared" si="45"/>
        <v>500</v>
      </c>
      <c r="K525" s="36">
        <f t="shared" si="45"/>
        <v>0</v>
      </c>
      <c r="L525" s="36">
        <f t="shared" si="45"/>
        <v>0</v>
      </c>
    </row>
    <row r="526" spans="1:12" ht="12.75">
      <c r="A526" s="88"/>
      <c r="B526" s="89"/>
      <c r="C526" s="90"/>
      <c r="D526" s="81"/>
      <c r="E526" s="81"/>
      <c r="F526" s="81"/>
      <c r="G526" s="58" t="s">
        <v>167</v>
      </c>
      <c r="H526" s="36">
        <f>H524+H525</f>
        <v>2000</v>
      </c>
      <c r="I526" s="36">
        <f>I524+I525</f>
        <v>1500</v>
      </c>
      <c r="J526" s="36">
        <f>J524+J525</f>
        <v>500</v>
      </c>
      <c r="K526" s="36">
        <f>K524+K525</f>
        <v>0</v>
      </c>
      <c r="L526" s="36"/>
    </row>
    <row r="527" spans="1:12" ht="12.75" hidden="1">
      <c r="A527" s="70" t="s">
        <v>233</v>
      </c>
      <c r="B527" s="71"/>
      <c r="C527" s="71"/>
      <c r="D527" s="71"/>
      <c r="E527" s="71"/>
      <c r="F527" s="72"/>
      <c r="G527" s="58" t="s">
        <v>167</v>
      </c>
      <c r="H527" s="36">
        <f>I527+J527+K527+L527</f>
        <v>1000</v>
      </c>
      <c r="I527" s="36">
        <f aca="true" t="shared" si="46" ref="I527:L528">I503+I515</f>
        <v>1000</v>
      </c>
      <c r="J527" s="36">
        <f t="shared" si="46"/>
        <v>0</v>
      </c>
      <c r="K527" s="36">
        <f t="shared" si="46"/>
        <v>0</v>
      </c>
      <c r="L527" s="36">
        <f t="shared" si="46"/>
        <v>0</v>
      </c>
    </row>
    <row r="528" spans="1:12" ht="12.75" hidden="1">
      <c r="A528" s="73"/>
      <c r="B528" s="74"/>
      <c r="C528" s="74"/>
      <c r="D528" s="74"/>
      <c r="E528" s="74"/>
      <c r="F528" s="75"/>
      <c r="G528" s="58" t="s">
        <v>168</v>
      </c>
      <c r="H528" s="36">
        <f>I528+J528+K528+L528</f>
        <v>-300</v>
      </c>
      <c r="I528" s="36">
        <f t="shared" si="46"/>
        <v>-800</v>
      </c>
      <c r="J528" s="36">
        <f t="shared" si="46"/>
        <v>500</v>
      </c>
      <c r="K528" s="36">
        <f t="shared" si="46"/>
        <v>0</v>
      </c>
      <c r="L528" s="36">
        <f t="shared" si="46"/>
        <v>0</v>
      </c>
    </row>
    <row r="529" spans="1:12" ht="12.75">
      <c r="A529" s="76"/>
      <c r="B529" s="77"/>
      <c r="C529" s="77"/>
      <c r="D529" s="77"/>
      <c r="E529" s="77"/>
      <c r="F529" s="78"/>
      <c r="G529" s="58" t="s">
        <v>167</v>
      </c>
      <c r="H529" s="36">
        <f>H527+H528</f>
        <v>700</v>
      </c>
      <c r="I529" s="36">
        <f>I527+I528</f>
        <v>200</v>
      </c>
      <c r="J529" s="36">
        <f>J527+J528</f>
        <v>500</v>
      </c>
      <c r="K529" s="36">
        <f>K527+K528</f>
        <v>0</v>
      </c>
      <c r="L529" s="36">
        <f>L527+L528</f>
        <v>0</v>
      </c>
    </row>
    <row r="530" spans="1:12" ht="12.75" hidden="1">
      <c r="A530" s="70" t="s">
        <v>234</v>
      </c>
      <c r="B530" s="71"/>
      <c r="C530" s="71"/>
      <c r="D530" s="71"/>
      <c r="E530" s="71"/>
      <c r="F530" s="72"/>
      <c r="G530" s="58" t="s">
        <v>167</v>
      </c>
      <c r="H530" s="36">
        <f>I530+J530+K530+L530</f>
        <v>1000</v>
      </c>
      <c r="I530" s="36">
        <f aca="true" t="shared" si="47" ref="I530:L531">I506+I518</f>
        <v>1000</v>
      </c>
      <c r="J530" s="36">
        <f t="shared" si="47"/>
        <v>0</v>
      </c>
      <c r="K530" s="36">
        <f t="shared" si="47"/>
        <v>0</v>
      </c>
      <c r="L530" s="36">
        <f t="shared" si="47"/>
        <v>0</v>
      </c>
    </row>
    <row r="531" spans="1:12" ht="12.75" hidden="1">
      <c r="A531" s="73"/>
      <c r="B531" s="74"/>
      <c r="C531" s="74"/>
      <c r="D531" s="74"/>
      <c r="E531" s="74"/>
      <c r="F531" s="75"/>
      <c r="G531" s="58" t="s">
        <v>168</v>
      </c>
      <c r="H531" s="36">
        <f>I531+J531+K531+L531</f>
        <v>-500</v>
      </c>
      <c r="I531" s="36">
        <f t="shared" si="47"/>
        <v>-500</v>
      </c>
      <c r="J531" s="36">
        <f t="shared" si="47"/>
        <v>0</v>
      </c>
      <c r="K531" s="36">
        <f t="shared" si="47"/>
        <v>0</v>
      </c>
      <c r="L531" s="36">
        <f t="shared" si="47"/>
        <v>0</v>
      </c>
    </row>
    <row r="532" spans="1:12" ht="12.75">
      <c r="A532" s="76"/>
      <c r="B532" s="77"/>
      <c r="C532" s="77"/>
      <c r="D532" s="77"/>
      <c r="E532" s="77"/>
      <c r="F532" s="78"/>
      <c r="G532" s="58" t="s">
        <v>167</v>
      </c>
      <c r="H532" s="36">
        <f>H530+H531</f>
        <v>500</v>
      </c>
      <c r="I532" s="36">
        <f>I530+I531</f>
        <v>500</v>
      </c>
      <c r="J532" s="36">
        <f>J530+J531</f>
        <v>0</v>
      </c>
      <c r="K532" s="36">
        <f>K530+K531</f>
        <v>0</v>
      </c>
      <c r="L532" s="36">
        <f>L530+L531</f>
        <v>0</v>
      </c>
    </row>
    <row r="533" spans="1:12" ht="12.75" hidden="1">
      <c r="A533" s="70" t="s">
        <v>235</v>
      </c>
      <c r="B533" s="71"/>
      <c r="C533" s="71"/>
      <c r="D533" s="71"/>
      <c r="E533" s="71"/>
      <c r="F533" s="72"/>
      <c r="G533" s="58" t="s">
        <v>167</v>
      </c>
      <c r="H533" s="36">
        <f>I533+J533+K533+L533</f>
        <v>0</v>
      </c>
      <c r="I533" s="36">
        <f aca="true" t="shared" si="48" ref="I533:L534">I509+I521</f>
        <v>0</v>
      </c>
      <c r="J533" s="36">
        <f t="shared" si="48"/>
        <v>0</v>
      </c>
      <c r="K533" s="36">
        <f t="shared" si="48"/>
        <v>0</v>
      </c>
      <c r="L533" s="36">
        <f t="shared" si="48"/>
        <v>0</v>
      </c>
    </row>
    <row r="534" spans="1:12" ht="12.75" hidden="1">
      <c r="A534" s="73"/>
      <c r="B534" s="74"/>
      <c r="C534" s="74"/>
      <c r="D534" s="74"/>
      <c r="E534" s="74"/>
      <c r="F534" s="75"/>
      <c r="G534" s="58" t="s">
        <v>168</v>
      </c>
      <c r="H534" s="36">
        <f>I534+J534+K534+L534</f>
        <v>800</v>
      </c>
      <c r="I534" s="36">
        <f t="shared" si="48"/>
        <v>800</v>
      </c>
      <c r="J534" s="36">
        <f t="shared" si="48"/>
        <v>0</v>
      </c>
      <c r="K534" s="36">
        <f t="shared" si="48"/>
        <v>0</v>
      </c>
      <c r="L534" s="36">
        <f t="shared" si="48"/>
        <v>0</v>
      </c>
    </row>
    <row r="535" spans="1:12" ht="12.75">
      <c r="A535" s="76"/>
      <c r="B535" s="77"/>
      <c r="C535" s="77"/>
      <c r="D535" s="77"/>
      <c r="E535" s="77"/>
      <c r="F535" s="78"/>
      <c r="G535" s="58" t="s">
        <v>167</v>
      </c>
      <c r="H535" s="36">
        <f>H533+H534</f>
        <v>800</v>
      </c>
      <c r="I535" s="36">
        <f>I533+I534</f>
        <v>800</v>
      </c>
      <c r="J535" s="36">
        <f>J533+J534</f>
        <v>0</v>
      </c>
      <c r="K535" s="36">
        <f>K533+K534</f>
        <v>0</v>
      </c>
      <c r="L535" s="36">
        <f>L533+L534</f>
        <v>0</v>
      </c>
    </row>
    <row r="536" spans="1:12" ht="16.5">
      <c r="A536" s="91" t="s">
        <v>14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3"/>
    </row>
    <row r="537" spans="1:12" ht="16.5">
      <c r="A537" s="91" t="s">
        <v>15</v>
      </c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3"/>
    </row>
    <row r="538" spans="1:12" ht="12.75" hidden="1">
      <c r="A538" s="94">
        <v>34</v>
      </c>
      <c r="B538" s="103" t="s">
        <v>180</v>
      </c>
      <c r="C538" s="79" t="s">
        <v>126</v>
      </c>
      <c r="D538" s="79" t="s">
        <v>148</v>
      </c>
      <c r="E538" s="79">
        <v>2007</v>
      </c>
      <c r="F538" s="79">
        <v>2010</v>
      </c>
      <c r="G538" s="58" t="s">
        <v>167</v>
      </c>
      <c r="H538" s="36">
        <f>H541</f>
        <v>2000</v>
      </c>
      <c r="I538" s="36">
        <f>I541+I544</f>
        <v>2000</v>
      </c>
      <c r="J538" s="36">
        <f aca="true" t="shared" si="49" ref="J538:L539">J541</f>
        <v>0</v>
      </c>
      <c r="K538" s="36">
        <f t="shared" si="49"/>
        <v>0</v>
      </c>
      <c r="L538" s="36">
        <f t="shared" si="49"/>
        <v>0</v>
      </c>
    </row>
    <row r="539" spans="1:12" ht="12.75" hidden="1">
      <c r="A539" s="95"/>
      <c r="B539" s="97"/>
      <c r="C539" s="80"/>
      <c r="D539" s="80"/>
      <c r="E539" s="80"/>
      <c r="F539" s="80"/>
      <c r="G539" s="58" t="s">
        <v>168</v>
      </c>
      <c r="H539" s="36">
        <f>I539+J539+K539+L539</f>
        <v>300</v>
      </c>
      <c r="I539" s="36">
        <f>I542+I545</f>
        <v>100</v>
      </c>
      <c r="J539" s="36">
        <f t="shared" si="49"/>
        <v>200</v>
      </c>
      <c r="K539" s="36">
        <f t="shared" si="49"/>
        <v>0</v>
      </c>
      <c r="L539" s="36">
        <f t="shared" si="49"/>
        <v>0</v>
      </c>
    </row>
    <row r="540" spans="1:12" ht="39" customHeight="1">
      <c r="A540" s="96"/>
      <c r="B540" s="98"/>
      <c r="C540" s="81"/>
      <c r="D540" s="81"/>
      <c r="E540" s="81"/>
      <c r="F540" s="81"/>
      <c r="G540" s="58" t="s">
        <v>167</v>
      </c>
      <c r="H540" s="36">
        <f>H538+H539</f>
        <v>2300</v>
      </c>
      <c r="I540" s="36">
        <f>I538+I539</f>
        <v>2100</v>
      </c>
      <c r="J540" s="36">
        <f>J538+J539</f>
        <v>200</v>
      </c>
      <c r="K540" s="36">
        <f>K538+K539</f>
        <v>0</v>
      </c>
      <c r="L540" s="36">
        <f>L538+L539</f>
        <v>0</v>
      </c>
    </row>
    <row r="541" spans="1:12" ht="12.75" hidden="1">
      <c r="A541" s="70" t="s">
        <v>233</v>
      </c>
      <c r="B541" s="71"/>
      <c r="C541" s="71"/>
      <c r="D541" s="71"/>
      <c r="E541" s="71"/>
      <c r="F541" s="72"/>
      <c r="G541" s="58" t="s">
        <v>167</v>
      </c>
      <c r="H541" s="36">
        <f>I541+J541+K541+L541</f>
        <v>2000</v>
      </c>
      <c r="I541" s="36">
        <v>2000</v>
      </c>
      <c r="J541" s="36"/>
      <c r="K541" s="36"/>
      <c r="L541" s="36"/>
    </row>
    <row r="542" spans="1:12" ht="12.75" hidden="1">
      <c r="A542" s="73"/>
      <c r="B542" s="74"/>
      <c r="C542" s="74"/>
      <c r="D542" s="74"/>
      <c r="E542" s="74"/>
      <c r="F542" s="75"/>
      <c r="G542" s="58" t="s">
        <v>168</v>
      </c>
      <c r="H542" s="36">
        <f>I542+J542+K542+L542</f>
        <v>-1700</v>
      </c>
      <c r="I542" s="36">
        <v>-1900</v>
      </c>
      <c r="J542" s="36">
        <v>200</v>
      </c>
      <c r="K542" s="36"/>
      <c r="L542" s="36"/>
    </row>
    <row r="543" spans="1:12" ht="12.75">
      <c r="A543" s="76"/>
      <c r="B543" s="77"/>
      <c r="C543" s="77"/>
      <c r="D543" s="77"/>
      <c r="E543" s="77"/>
      <c r="F543" s="78"/>
      <c r="G543" s="58" t="s">
        <v>167</v>
      </c>
      <c r="H543" s="36">
        <f>H541+H542</f>
        <v>300</v>
      </c>
      <c r="I543" s="36">
        <f>I541+I542</f>
        <v>100</v>
      </c>
      <c r="J543" s="36">
        <f>J541+J542</f>
        <v>200</v>
      </c>
      <c r="K543" s="36">
        <f>K541+K542</f>
        <v>0</v>
      </c>
      <c r="L543" s="36">
        <f>L541+L542</f>
        <v>0</v>
      </c>
    </row>
    <row r="544" spans="1:12" ht="12.75" hidden="1">
      <c r="A544" s="70" t="s">
        <v>234</v>
      </c>
      <c r="B544" s="71"/>
      <c r="C544" s="71"/>
      <c r="D544" s="71"/>
      <c r="E544" s="71"/>
      <c r="F544" s="72"/>
      <c r="G544" s="58" t="s">
        <v>167</v>
      </c>
      <c r="H544" s="36">
        <f>I544+J544+K544+L544</f>
        <v>0</v>
      </c>
      <c r="I544" s="36">
        <v>0</v>
      </c>
      <c r="J544" s="36"/>
      <c r="K544" s="36"/>
      <c r="L544" s="36"/>
    </row>
    <row r="545" spans="1:12" ht="12.75" hidden="1">
      <c r="A545" s="73"/>
      <c r="B545" s="74"/>
      <c r="C545" s="74"/>
      <c r="D545" s="74"/>
      <c r="E545" s="74"/>
      <c r="F545" s="75"/>
      <c r="G545" s="58" t="s">
        <v>168</v>
      </c>
      <c r="H545" s="36">
        <f>I545+J545+K545+L545</f>
        <v>2000</v>
      </c>
      <c r="I545" s="36">
        <v>2000</v>
      </c>
      <c r="J545" s="36"/>
      <c r="K545" s="36"/>
      <c r="L545" s="36"/>
    </row>
    <row r="546" spans="1:12" ht="12.75">
      <c r="A546" s="76"/>
      <c r="B546" s="77"/>
      <c r="C546" s="77"/>
      <c r="D546" s="77"/>
      <c r="E546" s="77"/>
      <c r="F546" s="78"/>
      <c r="G546" s="58" t="s">
        <v>167</v>
      </c>
      <c r="H546" s="36">
        <f>H544+H545</f>
        <v>2000</v>
      </c>
      <c r="I546" s="36">
        <f>I544+I545</f>
        <v>2000</v>
      </c>
      <c r="J546" s="36">
        <f>J544+J545</f>
        <v>0</v>
      </c>
      <c r="K546" s="36">
        <f>K544+K545</f>
        <v>0</v>
      </c>
      <c r="L546" s="36">
        <f>L544+L545</f>
        <v>0</v>
      </c>
    </row>
    <row r="547" spans="1:12" ht="12.75" hidden="1">
      <c r="A547" s="94">
        <v>35</v>
      </c>
      <c r="B547" s="103" t="s">
        <v>180</v>
      </c>
      <c r="C547" s="79" t="s">
        <v>219</v>
      </c>
      <c r="D547" s="79" t="s">
        <v>148</v>
      </c>
      <c r="E547" s="79">
        <v>2008</v>
      </c>
      <c r="F547" s="79">
        <v>2009</v>
      </c>
      <c r="G547" s="58" t="s">
        <v>167</v>
      </c>
      <c r="H547" s="36">
        <f>H550</f>
        <v>300</v>
      </c>
      <c r="I547" s="36">
        <f>I550</f>
        <v>300</v>
      </c>
      <c r="J547" s="36">
        <f>J550</f>
        <v>0</v>
      </c>
      <c r="K547" s="36">
        <f>K550</f>
        <v>0</v>
      </c>
      <c r="L547" s="36">
        <f>L550</f>
        <v>0</v>
      </c>
    </row>
    <row r="548" spans="1:12" ht="12.75" hidden="1">
      <c r="A548" s="95"/>
      <c r="B548" s="97"/>
      <c r="C548" s="80"/>
      <c r="D548" s="80"/>
      <c r="E548" s="80"/>
      <c r="F548" s="80"/>
      <c r="G548" s="58" t="s">
        <v>168</v>
      </c>
      <c r="H548" s="36">
        <f>I548+J548+K548+L548</f>
        <v>-200</v>
      </c>
      <c r="I548" s="36">
        <f>I551</f>
        <v>-200</v>
      </c>
      <c r="J548" s="36">
        <f>J551</f>
        <v>0</v>
      </c>
      <c r="K548" s="36">
        <f>K551</f>
        <v>0</v>
      </c>
      <c r="L548" s="36">
        <f>L551</f>
        <v>0</v>
      </c>
    </row>
    <row r="549" spans="1:12" ht="31.5" customHeight="1">
      <c r="A549" s="96"/>
      <c r="B549" s="98"/>
      <c r="C549" s="81"/>
      <c r="D549" s="81"/>
      <c r="E549" s="81"/>
      <c r="F549" s="81"/>
      <c r="G549" s="58" t="s">
        <v>167</v>
      </c>
      <c r="H549" s="36">
        <f>H547+H548</f>
        <v>100</v>
      </c>
      <c r="I549" s="36">
        <f>I547+I548</f>
        <v>100</v>
      </c>
      <c r="J549" s="36">
        <f>J547+J548</f>
        <v>0</v>
      </c>
      <c r="K549" s="36">
        <f>K547+K548</f>
        <v>0</v>
      </c>
      <c r="L549" s="36">
        <f>L547+L548</f>
        <v>0</v>
      </c>
    </row>
    <row r="550" spans="1:12" ht="12.75" hidden="1">
      <c r="A550" s="70" t="s">
        <v>233</v>
      </c>
      <c r="B550" s="71"/>
      <c r="C550" s="71"/>
      <c r="D550" s="71"/>
      <c r="E550" s="71"/>
      <c r="F550" s="72"/>
      <c r="G550" s="58" t="s">
        <v>167</v>
      </c>
      <c r="H550" s="36">
        <f>I550+J550+K550+L550</f>
        <v>300</v>
      </c>
      <c r="I550" s="36">
        <v>300</v>
      </c>
      <c r="J550" s="36"/>
      <c r="K550" s="36"/>
      <c r="L550" s="36"/>
    </row>
    <row r="551" spans="1:12" ht="12.75" hidden="1">
      <c r="A551" s="73"/>
      <c r="B551" s="74"/>
      <c r="C551" s="74"/>
      <c r="D551" s="74"/>
      <c r="E551" s="74"/>
      <c r="F551" s="75"/>
      <c r="G551" s="58" t="s">
        <v>168</v>
      </c>
      <c r="H551" s="36">
        <f>I551+J551+K551+L551</f>
        <v>-200</v>
      </c>
      <c r="I551" s="36">
        <v>-200</v>
      </c>
      <c r="J551" s="36"/>
      <c r="K551" s="36"/>
      <c r="L551" s="36"/>
    </row>
    <row r="552" spans="1:12" ht="12.75">
      <c r="A552" s="76"/>
      <c r="B552" s="77"/>
      <c r="C552" s="77"/>
      <c r="D552" s="77"/>
      <c r="E552" s="77"/>
      <c r="F552" s="78"/>
      <c r="G552" s="58" t="s">
        <v>167</v>
      </c>
      <c r="H552" s="36">
        <f>H550+H551</f>
        <v>100</v>
      </c>
      <c r="I552" s="36">
        <f>I550+I551</f>
        <v>100</v>
      </c>
      <c r="J552" s="36">
        <f>J550+J551</f>
        <v>0</v>
      </c>
      <c r="K552" s="36">
        <f>K550+K551</f>
        <v>0</v>
      </c>
      <c r="L552" s="36">
        <f>L550+L551</f>
        <v>0</v>
      </c>
    </row>
    <row r="553" spans="1:12" ht="16.5">
      <c r="A553" s="91" t="s">
        <v>27</v>
      </c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3"/>
    </row>
    <row r="554" spans="1:12" ht="12.75" hidden="1">
      <c r="A554" s="94">
        <v>36</v>
      </c>
      <c r="B554" s="103" t="s">
        <v>180</v>
      </c>
      <c r="C554" s="79" t="s">
        <v>220</v>
      </c>
      <c r="D554" s="79" t="s">
        <v>148</v>
      </c>
      <c r="E554" s="79">
        <v>2008</v>
      </c>
      <c r="F554" s="79">
        <v>2011</v>
      </c>
      <c r="G554" s="58" t="s">
        <v>167</v>
      </c>
      <c r="H554" s="36">
        <f>H557</f>
        <v>0</v>
      </c>
      <c r="I554" s="36">
        <f>I557</f>
        <v>0</v>
      </c>
      <c r="J554" s="36">
        <f>J557</f>
        <v>0</v>
      </c>
      <c r="K554" s="36">
        <f>K557</f>
        <v>0</v>
      </c>
      <c r="L554" s="36">
        <f>L557</f>
        <v>0</v>
      </c>
    </row>
    <row r="555" spans="1:12" ht="12.75" hidden="1">
      <c r="A555" s="95"/>
      <c r="B555" s="97"/>
      <c r="C555" s="80"/>
      <c r="D555" s="80"/>
      <c r="E555" s="80"/>
      <c r="F555" s="80"/>
      <c r="G555" s="58" t="s">
        <v>168</v>
      </c>
      <c r="H555" s="36">
        <f>I555+J555+K555+L555</f>
        <v>1100</v>
      </c>
      <c r="I555" s="36">
        <f>I558+I561+I564</f>
        <v>1100</v>
      </c>
      <c r="J555" s="36">
        <f>J558</f>
        <v>0</v>
      </c>
      <c r="K555" s="36">
        <f>K558</f>
        <v>0</v>
      </c>
      <c r="L555" s="36">
        <f>L558</f>
        <v>0</v>
      </c>
    </row>
    <row r="556" spans="1:12" ht="34.5" customHeight="1">
      <c r="A556" s="96"/>
      <c r="B556" s="98"/>
      <c r="C556" s="81"/>
      <c r="D556" s="81"/>
      <c r="E556" s="81"/>
      <c r="F556" s="81"/>
      <c r="G556" s="58" t="s">
        <v>167</v>
      </c>
      <c r="H556" s="36">
        <f>H554+H555</f>
        <v>1100</v>
      </c>
      <c r="I556" s="36">
        <f>I554+I555</f>
        <v>1100</v>
      </c>
      <c r="J556" s="36">
        <f>J554+J555</f>
        <v>0</v>
      </c>
      <c r="K556" s="36">
        <f>K554+K555</f>
        <v>0</v>
      </c>
      <c r="L556" s="36">
        <f>L554+L555</f>
        <v>0</v>
      </c>
    </row>
    <row r="557" spans="1:12" ht="12.75" hidden="1">
      <c r="A557" s="70" t="s">
        <v>233</v>
      </c>
      <c r="B557" s="71"/>
      <c r="C557" s="71"/>
      <c r="D557" s="71"/>
      <c r="E557" s="71"/>
      <c r="F557" s="72"/>
      <c r="G557" s="58" t="s">
        <v>167</v>
      </c>
      <c r="H557" s="36">
        <f>I557+J557+K557+L557</f>
        <v>0</v>
      </c>
      <c r="I557" s="36">
        <v>0</v>
      </c>
      <c r="J557" s="36"/>
      <c r="K557" s="36"/>
      <c r="L557" s="36"/>
    </row>
    <row r="558" spans="1:12" ht="12.75" hidden="1">
      <c r="A558" s="73"/>
      <c r="B558" s="74"/>
      <c r="C558" s="74"/>
      <c r="D558" s="74"/>
      <c r="E558" s="74"/>
      <c r="F558" s="75"/>
      <c r="G558" s="58" t="s">
        <v>168</v>
      </c>
      <c r="H558" s="36">
        <f>I558+J558+K558+L558</f>
        <v>300</v>
      </c>
      <c r="I558" s="36">
        <v>300</v>
      </c>
      <c r="J558" s="36"/>
      <c r="K558" s="36"/>
      <c r="L558" s="36"/>
    </row>
    <row r="559" spans="1:12" ht="12.75">
      <c r="A559" s="76"/>
      <c r="B559" s="77"/>
      <c r="C559" s="77"/>
      <c r="D559" s="77"/>
      <c r="E559" s="77"/>
      <c r="F559" s="78"/>
      <c r="G559" s="58" t="s">
        <v>167</v>
      </c>
      <c r="H559" s="36">
        <f>H557+H558</f>
        <v>300</v>
      </c>
      <c r="I559" s="36">
        <f>I557+I558</f>
        <v>300</v>
      </c>
      <c r="J559" s="36">
        <f>J557+J558</f>
        <v>0</v>
      </c>
      <c r="K559" s="36">
        <f>K557+K558</f>
        <v>0</v>
      </c>
      <c r="L559" s="36">
        <f>L557+L558</f>
        <v>0</v>
      </c>
    </row>
    <row r="560" spans="1:12" ht="12.75" hidden="1">
      <c r="A560" s="70" t="s">
        <v>234</v>
      </c>
      <c r="B560" s="71"/>
      <c r="C560" s="71"/>
      <c r="D560" s="71"/>
      <c r="E560" s="71"/>
      <c r="F560" s="72"/>
      <c r="G560" s="58" t="s">
        <v>167</v>
      </c>
      <c r="H560" s="36">
        <f>I560+J560+K560+L560</f>
        <v>0</v>
      </c>
      <c r="I560" s="36">
        <v>0</v>
      </c>
      <c r="J560" s="36"/>
      <c r="K560" s="36"/>
      <c r="L560" s="36"/>
    </row>
    <row r="561" spans="1:12" ht="12.75" hidden="1">
      <c r="A561" s="73"/>
      <c r="B561" s="74"/>
      <c r="C561" s="74"/>
      <c r="D561" s="74"/>
      <c r="E561" s="74"/>
      <c r="F561" s="75"/>
      <c r="G561" s="58" t="s">
        <v>168</v>
      </c>
      <c r="H561" s="36">
        <f>I561+J561+K561+L561</f>
        <v>500</v>
      </c>
      <c r="I561" s="36">
        <v>500</v>
      </c>
      <c r="J561" s="36"/>
      <c r="K561" s="36"/>
      <c r="L561" s="36"/>
    </row>
    <row r="562" spans="1:12" ht="12.75">
      <c r="A562" s="76"/>
      <c r="B562" s="77"/>
      <c r="C562" s="77"/>
      <c r="D562" s="77"/>
      <c r="E562" s="77"/>
      <c r="F562" s="78"/>
      <c r="G562" s="58" t="s">
        <v>167</v>
      </c>
      <c r="H562" s="36">
        <f>H560+H561</f>
        <v>500</v>
      </c>
      <c r="I562" s="36">
        <f>I560+I561</f>
        <v>500</v>
      </c>
      <c r="J562" s="36">
        <f>J560+J561</f>
        <v>0</v>
      </c>
      <c r="K562" s="36">
        <f>K560+K561</f>
        <v>0</v>
      </c>
      <c r="L562" s="36">
        <f>L560+L561</f>
        <v>0</v>
      </c>
    </row>
    <row r="563" spans="1:12" ht="12.75" hidden="1">
      <c r="A563" s="70" t="s">
        <v>235</v>
      </c>
      <c r="B563" s="71"/>
      <c r="C563" s="71"/>
      <c r="D563" s="71"/>
      <c r="E563" s="71"/>
      <c r="F563" s="72"/>
      <c r="G563" s="58" t="s">
        <v>167</v>
      </c>
      <c r="H563" s="36">
        <f>I563+J563+K563+L563</f>
        <v>0</v>
      </c>
      <c r="I563" s="36">
        <v>0</v>
      </c>
      <c r="J563" s="36"/>
      <c r="K563" s="36"/>
      <c r="L563" s="36"/>
    </row>
    <row r="564" spans="1:12" ht="12.75" hidden="1">
      <c r="A564" s="73"/>
      <c r="B564" s="74"/>
      <c r="C564" s="74"/>
      <c r="D564" s="74"/>
      <c r="E564" s="74"/>
      <c r="F564" s="75"/>
      <c r="G564" s="58" t="s">
        <v>168</v>
      </c>
      <c r="H564" s="36">
        <f>I564+J564+K564+L564</f>
        <v>300</v>
      </c>
      <c r="I564" s="36">
        <v>300</v>
      </c>
      <c r="J564" s="36"/>
      <c r="K564" s="36"/>
      <c r="L564" s="36"/>
    </row>
    <row r="565" spans="1:12" ht="12.75">
      <c r="A565" s="76"/>
      <c r="B565" s="77"/>
      <c r="C565" s="77"/>
      <c r="D565" s="77"/>
      <c r="E565" s="77"/>
      <c r="F565" s="78"/>
      <c r="G565" s="58" t="s">
        <v>167</v>
      </c>
      <c r="H565" s="36">
        <f>H563+H564</f>
        <v>300</v>
      </c>
      <c r="I565" s="36">
        <f>I563+I564</f>
        <v>300</v>
      </c>
      <c r="J565" s="36">
        <f>J563+J564</f>
        <v>0</v>
      </c>
      <c r="K565" s="36">
        <f>K563+K564</f>
        <v>0</v>
      </c>
      <c r="L565" s="36">
        <f>L563+L564</f>
        <v>0</v>
      </c>
    </row>
    <row r="566" spans="1:12" ht="12.75" hidden="1">
      <c r="A566" s="94">
        <v>37</v>
      </c>
      <c r="B566" s="103" t="s">
        <v>180</v>
      </c>
      <c r="C566" s="79" t="s">
        <v>247</v>
      </c>
      <c r="D566" s="79" t="s">
        <v>148</v>
      </c>
      <c r="E566" s="79">
        <v>2008</v>
      </c>
      <c r="F566" s="79">
        <v>2011</v>
      </c>
      <c r="G566" s="58" t="s">
        <v>167</v>
      </c>
      <c r="H566" s="36">
        <f>I566+J566+K566+L566</f>
        <v>6000</v>
      </c>
      <c r="I566" s="36">
        <f aca="true" t="shared" si="50" ref="I566:L567">I569+I572+I575</f>
        <v>6000</v>
      </c>
      <c r="J566" s="36">
        <f t="shared" si="50"/>
        <v>0</v>
      </c>
      <c r="K566" s="36">
        <f t="shared" si="50"/>
        <v>0</v>
      </c>
      <c r="L566" s="36">
        <f t="shared" si="50"/>
        <v>0</v>
      </c>
    </row>
    <row r="567" spans="1:12" ht="12.75" hidden="1">
      <c r="A567" s="95"/>
      <c r="B567" s="97"/>
      <c r="C567" s="80"/>
      <c r="D567" s="80"/>
      <c r="E567" s="80"/>
      <c r="F567" s="80"/>
      <c r="G567" s="58" t="s">
        <v>168</v>
      </c>
      <c r="H567" s="36">
        <f>I567+J567+K567+L567</f>
        <v>-400</v>
      </c>
      <c r="I567" s="36">
        <f t="shared" si="50"/>
        <v>-700</v>
      </c>
      <c r="J567" s="36">
        <f t="shared" si="50"/>
        <v>300</v>
      </c>
      <c r="K567" s="36">
        <f t="shared" si="50"/>
        <v>0</v>
      </c>
      <c r="L567" s="36">
        <f t="shared" si="50"/>
        <v>0</v>
      </c>
    </row>
    <row r="568" spans="1:12" ht="96" customHeight="1">
      <c r="A568" s="96"/>
      <c r="B568" s="98"/>
      <c r="C568" s="81"/>
      <c r="D568" s="81"/>
      <c r="E568" s="81"/>
      <c r="F568" s="81"/>
      <c r="G568" s="58" t="s">
        <v>167</v>
      </c>
      <c r="H568" s="36">
        <f>H566+H567</f>
        <v>5600</v>
      </c>
      <c r="I568" s="36">
        <f>I566+I567</f>
        <v>5300</v>
      </c>
      <c r="J568" s="36">
        <f>J566+J567</f>
        <v>300</v>
      </c>
      <c r="K568" s="36">
        <f>K566+K567</f>
        <v>0</v>
      </c>
      <c r="L568" s="36">
        <f>L566+L567</f>
        <v>0</v>
      </c>
    </row>
    <row r="569" spans="1:12" ht="12.75" hidden="1">
      <c r="A569" s="70" t="s">
        <v>233</v>
      </c>
      <c r="B569" s="71"/>
      <c r="C569" s="71"/>
      <c r="D569" s="71"/>
      <c r="E569" s="71"/>
      <c r="F569" s="72"/>
      <c r="G569" s="58" t="s">
        <v>167</v>
      </c>
      <c r="H569" s="36">
        <f>I569+J569+K569+L569</f>
        <v>2500</v>
      </c>
      <c r="I569" s="36">
        <v>2500</v>
      </c>
      <c r="J569" s="36"/>
      <c r="K569" s="36"/>
      <c r="L569" s="36"/>
    </row>
    <row r="570" spans="1:12" ht="12.75" hidden="1">
      <c r="A570" s="73"/>
      <c r="B570" s="74"/>
      <c r="C570" s="74"/>
      <c r="D570" s="74"/>
      <c r="E570" s="74"/>
      <c r="F570" s="75"/>
      <c r="G570" s="58" t="s">
        <v>168</v>
      </c>
      <c r="H570" s="36">
        <f>I570+J570+K570+L570</f>
        <v>-2100</v>
      </c>
      <c r="I570" s="36">
        <f>-1000-1400</f>
        <v>-2400</v>
      </c>
      <c r="J570" s="36">
        <v>300</v>
      </c>
      <c r="K570" s="36"/>
      <c r="L570" s="36"/>
    </row>
    <row r="571" spans="1:12" ht="12.75">
      <c r="A571" s="76"/>
      <c r="B571" s="77"/>
      <c r="C571" s="77"/>
      <c r="D571" s="77"/>
      <c r="E571" s="77"/>
      <c r="F571" s="78"/>
      <c r="G571" s="58" t="s">
        <v>167</v>
      </c>
      <c r="H571" s="36">
        <f>H569+H570</f>
        <v>400</v>
      </c>
      <c r="I571" s="36">
        <f>I569+I570</f>
        <v>100</v>
      </c>
      <c r="J571" s="36">
        <f>J569+J570</f>
        <v>300</v>
      </c>
      <c r="K571" s="36">
        <f>K569+K570</f>
        <v>0</v>
      </c>
      <c r="L571" s="36">
        <f>L569+L570</f>
        <v>0</v>
      </c>
    </row>
    <row r="572" spans="1:12" ht="12.75" hidden="1">
      <c r="A572" s="70" t="s">
        <v>234</v>
      </c>
      <c r="B572" s="71"/>
      <c r="C572" s="71"/>
      <c r="D572" s="71"/>
      <c r="E572" s="71"/>
      <c r="F572" s="72"/>
      <c r="G572" s="58" t="s">
        <v>167</v>
      </c>
      <c r="H572" s="36">
        <f>I572+J572+K572+L572</f>
        <v>3500</v>
      </c>
      <c r="I572" s="36">
        <v>3500</v>
      </c>
      <c r="J572" s="36"/>
      <c r="K572" s="36"/>
      <c r="L572" s="36"/>
    </row>
    <row r="573" spans="1:12" ht="12.75" hidden="1">
      <c r="A573" s="73"/>
      <c r="B573" s="74"/>
      <c r="C573" s="74"/>
      <c r="D573" s="74"/>
      <c r="E573" s="74"/>
      <c r="F573" s="75"/>
      <c r="G573" s="58" t="s">
        <v>168</v>
      </c>
      <c r="H573" s="36">
        <f>I573+J573+K573+L573</f>
        <v>-1000</v>
      </c>
      <c r="I573" s="36">
        <v>-1000</v>
      </c>
      <c r="J573" s="36"/>
      <c r="K573" s="36"/>
      <c r="L573" s="36"/>
    </row>
    <row r="574" spans="1:12" ht="12.75">
      <c r="A574" s="76"/>
      <c r="B574" s="77"/>
      <c r="C574" s="77"/>
      <c r="D574" s="77"/>
      <c r="E574" s="77"/>
      <c r="F574" s="78"/>
      <c r="G574" s="58" t="s">
        <v>167</v>
      </c>
      <c r="H574" s="36">
        <f>H572+H573</f>
        <v>2500</v>
      </c>
      <c r="I574" s="36">
        <f>I572+I573</f>
        <v>2500</v>
      </c>
      <c r="J574" s="36">
        <f>J572+J573</f>
        <v>0</v>
      </c>
      <c r="K574" s="36">
        <f>K572+K573</f>
        <v>0</v>
      </c>
      <c r="L574" s="36">
        <f>L572+L573</f>
        <v>0</v>
      </c>
    </row>
    <row r="575" spans="1:12" ht="12.75" hidden="1">
      <c r="A575" s="70" t="s">
        <v>235</v>
      </c>
      <c r="B575" s="71"/>
      <c r="C575" s="71"/>
      <c r="D575" s="71"/>
      <c r="E575" s="71"/>
      <c r="F575" s="72"/>
      <c r="G575" s="58" t="s">
        <v>167</v>
      </c>
      <c r="H575" s="36">
        <f>I575+J575+K575+L575</f>
        <v>0</v>
      </c>
      <c r="I575" s="36">
        <v>0</v>
      </c>
      <c r="J575" s="36"/>
      <c r="K575" s="36"/>
      <c r="L575" s="36"/>
    </row>
    <row r="576" spans="1:12" ht="12.75" hidden="1">
      <c r="A576" s="73"/>
      <c r="B576" s="74"/>
      <c r="C576" s="74"/>
      <c r="D576" s="74"/>
      <c r="E576" s="74"/>
      <c r="F576" s="75"/>
      <c r="G576" s="58" t="s">
        <v>168</v>
      </c>
      <c r="H576" s="36">
        <f>I576+J576+K576+L576</f>
        <v>2700</v>
      </c>
      <c r="I576" s="36">
        <f>2000+700</f>
        <v>2700</v>
      </c>
      <c r="J576" s="36"/>
      <c r="K576" s="36"/>
      <c r="L576" s="36"/>
    </row>
    <row r="577" spans="1:12" ht="12.75">
      <c r="A577" s="76"/>
      <c r="B577" s="77"/>
      <c r="C577" s="77"/>
      <c r="D577" s="77"/>
      <c r="E577" s="77"/>
      <c r="F577" s="78"/>
      <c r="G577" s="58" t="s">
        <v>167</v>
      </c>
      <c r="H577" s="36">
        <f>H575+H576</f>
        <v>2700</v>
      </c>
      <c r="I577" s="36">
        <f>I575+I576</f>
        <v>2700</v>
      </c>
      <c r="J577" s="36">
        <f>J575+J576</f>
        <v>0</v>
      </c>
      <c r="K577" s="36">
        <f>K575+K576</f>
        <v>0</v>
      </c>
      <c r="L577" s="36">
        <f>L575+L576</f>
        <v>0</v>
      </c>
    </row>
    <row r="578" spans="1:12" ht="16.5">
      <c r="A578" s="91" t="s">
        <v>17</v>
      </c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3"/>
    </row>
    <row r="579" spans="1:12" ht="12.75" hidden="1">
      <c r="A579" s="94">
        <v>38</v>
      </c>
      <c r="B579" s="103" t="s">
        <v>180</v>
      </c>
      <c r="C579" s="79" t="s">
        <v>221</v>
      </c>
      <c r="D579" s="79" t="s">
        <v>148</v>
      </c>
      <c r="E579" s="79">
        <v>2008</v>
      </c>
      <c r="F579" s="79">
        <v>2011</v>
      </c>
      <c r="G579" s="58" t="s">
        <v>167</v>
      </c>
      <c r="H579" s="36">
        <f>H582+H585</f>
        <v>1800</v>
      </c>
      <c r="I579" s="36">
        <f aca="true" t="shared" si="51" ref="I579:L580">I582+I585+I588</f>
        <v>1800</v>
      </c>
      <c r="J579" s="36">
        <f t="shared" si="51"/>
        <v>0</v>
      </c>
      <c r="K579" s="36">
        <f t="shared" si="51"/>
        <v>0</v>
      </c>
      <c r="L579" s="36">
        <f t="shared" si="51"/>
        <v>0</v>
      </c>
    </row>
    <row r="580" spans="1:12" ht="12.75" hidden="1">
      <c r="A580" s="95"/>
      <c r="B580" s="97"/>
      <c r="C580" s="80"/>
      <c r="D580" s="80"/>
      <c r="E580" s="80"/>
      <c r="F580" s="80"/>
      <c r="G580" s="58" t="s">
        <v>168</v>
      </c>
      <c r="H580" s="36">
        <f>I580+J580+K580+L580</f>
        <v>0</v>
      </c>
      <c r="I580" s="36">
        <f t="shared" si="51"/>
        <v>0</v>
      </c>
      <c r="J580" s="36">
        <f t="shared" si="51"/>
        <v>0</v>
      </c>
      <c r="K580" s="36">
        <f t="shared" si="51"/>
        <v>0</v>
      </c>
      <c r="L580" s="36">
        <f t="shared" si="51"/>
        <v>0</v>
      </c>
    </row>
    <row r="581" spans="1:12" ht="53.25" customHeight="1">
      <c r="A581" s="96"/>
      <c r="B581" s="98"/>
      <c r="C581" s="81"/>
      <c r="D581" s="81"/>
      <c r="E581" s="81"/>
      <c r="F581" s="81"/>
      <c r="G581" s="58" t="s">
        <v>167</v>
      </c>
      <c r="H581" s="36">
        <f>H579+H580</f>
        <v>1800</v>
      </c>
      <c r="I581" s="36">
        <f>I579+I580</f>
        <v>1800</v>
      </c>
      <c r="J581" s="36">
        <f>J579+J580</f>
        <v>0</v>
      </c>
      <c r="K581" s="36">
        <f>K579+K580</f>
        <v>0</v>
      </c>
      <c r="L581" s="36">
        <f>L579+L580</f>
        <v>0</v>
      </c>
    </row>
    <row r="582" spans="1:12" ht="12.75" hidden="1">
      <c r="A582" s="70" t="s">
        <v>233</v>
      </c>
      <c r="B582" s="71"/>
      <c r="C582" s="71"/>
      <c r="D582" s="71"/>
      <c r="E582" s="71"/>
      <c r="F582" s="72"/>
      <c r="G582" s="58" t="s">
        <v>167</v>
      </c>
      <c r="H582" s="36">
        <f>I582+J582+K582+L582</f>
        <v>600</v>
      </c>
      <c r="I582" s="36">
        <v>600</v>
      </c>
      <c r="J582" s="36"/>
      <c r="K582" s="36"/>
      <c r="L582" s="36"/>
    </row>
    <row r="583" spans="1:12" ht="13.5" customHeight="1" hidden="1">
      <c r="A583" s="73"/>
      <c r="B583" s="74"/>
      <c r="C583" s="74"/>
      <c r="D583" s="74"/>
      <c r="E583" s="74"/>
      <c r="F583" s="75"/>
      <c r="G583" s="58" t="s">
        <v>168</v>
      </c>
      <c r="H583" s="36">
        <f>I583+J583+K583+L583</f>
        <v>-400</v>
      </c>
      <c r="I583" s="36">
        <v>-400</v>
      </c>
      <c r="J583" s="36"/>
      <c r="K583" s="36"/>
      <c r="L583" s="36"/>
    </row>
    <row r="584" spans="1:12" ht="12.75">
      <c r="A584" s="76"/>
      <c r="B584" s="77"/>
      <c r="C584" s="77"/>
      <c r="D584" s="77"/>
      <c r="E584" s="77"/>
      <c r="F584" s="78"/>
      <c r="G584" s="58" t="s">
        <v>167</v>
      </c>
      <c r="H584" s="36">
        <f>H582+H583</f>
        <v>200</v>
      </c>
      <c r="I584" s="36">
        <f>I582+I583</f>
        <v>200</v>
      </c>
      <c r="J584" s="36">
        <f>J582+J583</f>
        <v>0</v>
      </c>
      <c r="K584" s="36">
        <f>K582+K583</f>
        <v>0</v>
      </c>
      <c r="L584" s="36">
        <f>L582+L583</f>
        <v>0</v>
      </c>
    </row>
    <row r="585" spans="1:12" ht="12.75" hidden="1">
      <c r="A585" s="70" t="s">
        <v>234</v>
      </c>
      <c r="B585" s="71"/>
      <c r="C585" s="71"/>
      <c r="D585" s="71"/>
      <c r="E585" s="71"/>
      <c r="F585" s="72"/>
      <c r="G585" s="58" t="s">
        <v>167</v>
      </c>
      <c r="H585" s="36">
        <f>I585+J585+K585+L585</f>
        <v>1200</v>
      </c>
      <c r="I585" s="36">
        <v>1200</v>
      </c>
      <c r="J585" s="36"/>
      <c r="K585" s="36"/>
      <c r="L585" s="36"/>
    </row>
    <row r="586" spans="1:12" ht="12.75" hidden="1">
      <c r="A586" s="73"/>
      <c r="B586" s="74"/>
      <c r="C586" s="74"/>
      <c r="D586" s="74"/>
      <c r="E586" s="74"/>
      <c r="F586" s="75"/>
      <c r="G586" s="58" t="s">
        <v>168</v>
      </c>
      <c r="H586" s="36">
        <f>I586+J586+K586+L586</f>
        <v>-600</v>
      </c>
      <c r="I586" s="36">
        <v>-600</v>
      </c>
      <c r="J586" s="36"/>
      <c r="K586" s="36"/>
      <c r="L586" s="36"/>
    </row>
    <row r="587" spans="1:12" ht="12.75">
      <c r="A587" s="76"/>
      <c r="B587" s="77"/>
      <c r="C587" s="77"/>
      <c r="D587" s="77"/>
      <c r="E587" s="77"/>
      <c r="F587" s="78"/>
      <c r="G587" s="58" t="s">
        <v>167</v>
      </c>
      <c r="H587" s="36">
        <f>H585+H586</f>
        <v>600</v>
      </c>
      <c r="I587" s="36">
        <f>I585+I586</f>
        <v>600</v>
      </c>
      <c r="J587" s="36">
        <f>J585+J586</f>
        <v>0</v>
      </c>
      <c r="K587" s="36">
        <f>K585+K586</f>
        <v>0</v>
      </c>
      <c r="L587" s="36">
        <f>L585+L586</f>
        <v>0</v>
      </c>
    </row>
    <row r="588" spans="1:12" ht="12.75" hidden="1">
      <c r="A588" s="70" t="s">
        <v>235</v>
      </c>
      <c r="B588" s="71"/>
      <c r="C588" s="71"/>
      <c r="D588" s="71"/>
      <c r="E588" s="71"/>
      <c r="F588" s="72"/>
      <c r="G588" s="58" t="s">
        <v>167</v>
      </c>
      <c r="H588" s="36">
        <f>I588+J588+K588+L588</f>
        <v>0</v>
      </c>
      <c r="I588" s="36">
        <v>0</v>
      </c>
      <c r="J588" s="36"/>
      <c r="K588" s="36"/>
      <c r="L588" s="36"/>
    </row>
    <row r="589" spans="1:12" ht="12.75" hidden="1">
      <c r="A589" s="73"/>
      <c r="B589" s="74"/>
      <c r="C589" s="74"/>
      <c r="D589" s="74"/>
      <c r="E589" s="74"/>
      <c r="F589" s="75"/>
      <c r="G589" s="58" t="s">
        <v>168</v>
      </c>
      <c r="H589" s="36">
        <f>I589+J589+K589+L589</f>
        <v>1000</v>
      </c>
      <c r="I589" s="36">
        <v>1000</v>
      </c>
      <c r="J589" s="36"/>
      <c r="K589" s="36"/>
      <c r="L589" s="36"/>
    </row>
    <row r="590" spans="1:12" ht="12.75">
      <c r="A590" s="76"/>
      <c r="B590" s="77"/>
      <c r="C590" s="77"/>
      <c r="D590" s="77"/>
      <c r="E590" s="77"/>
      <c r="F590" s="78"/>
      <c r="G590" s="58" t="s">
        <v>167</v>
      </c>
      <c r="H590" s="36">
        <f>H588+H589</f>
        <v>1000</v>
      </c>
      <c r="I590" s="36">
        <f>I588+I589</f>
        <v>1000</v>
      </c>
      <c r="J590" s="36">
        <f>J588+J589</f>
        <v>0</v>
      </c>
      <c r="K590" s="36">
        <f>K588+K589</f>
        <v>0</v>
      </c>
      <c r="L590" s="36">
        <f>L588+L589</f>
        <v>0</v>
      </c>
    </row>
    <row r="591" spans="1:12" ht="12.75" hidden="1">
      <c r="A591" s="94">
        <v>39</v>
      </c>
      <c r="B591" s="103" t="s">
        <v>180</v>
      </c>
      <c r="C591" s="79" t="s">
        <v>243</v>
      </c>
      <c r="D591" s="79" t="s">
        <v>148</v>
      </c>
      <c r="E591" s="79">
        <v>2009</v>
      </c>
      <c r="F591" s="79">
        <v>2011</v>
      </c>
      <c r="G591" s="58" t="s">
        <v>167</v>
      </c>
      <c r="H591" s="36">
        <f>I591+J591+K591+L591</f>
        <v>700</v>
      </c>
      <c r="I591" s="36">
        <f>I594+I597+I600</f>
        <v>700</v>
      </c>
      <c r="J591" s="36">
        <f aca="true" t="shared" si="52" ref="J591:L592">J594+J597</f>
        <v>0</v>
      </c>
      <c r="K591" s="36">
        <f t="shared" si="52"/>
        <v>0</v>
      </c>
      <c r="L591" s="36">
        <f t="shared" si="52"/>
        <v>0</v>
      </c>
    </row>
    <row r="592" spans="1:12" ht="12.75" hidden="1">
      <c r="A592" s="95"/>
      <c r="B592" s="97"/>
      <c r="C592" s="80"/>
      <c r="D592" s="80"/>
      <c r="E592" s="80"/>
      <c r="F592" s="80"/>
      <c r="G592" s="58" t="s">
        <v>168</v>
      </c>
      <c r="H592" s="36">
        <f>I592+J592+K592+L592</f>
        <v>-20</v>
      </c>
      <c r="I592" s="36">
        <f>I595+I598+I601</f>
        <v>-20</v>
      </c>
      <c r="J592" s="36">
        <f t="shared" si="52"/>
        <v>0</v>
      </c>
      <c r="K592" s="36">
        <f t="shared" si="52"/>
        <v>0</v>
      </c>
      <c r="L592" s="36">
        <f t="shared" si="52"/>
        <v>0</v>
      </c>
    </row>
    <row r="593" spans="1:12" ht="39.75" customHeight="1">
      <c r="A593" s="96"/>
      <c r="B593" s="98"/>
      <c r="C593" s="81"/>
      <c r="D593" s="81"/>
      <c r="E593" s="81"/>
      <c r="F593" s="81"/>
      <c r="G593" s="58" t="s">
        <v>167</v>
      </c>
      <c r="H593" s="36">
        <f>H591+H592</f>
        <v>680</v>
      </c>
      <c r="I593" s="36">
        <f>I591+I592</f>
        <v>680</v>
      </c>
      <c r="J593" s="36">
        <f>J591+J592</f>
        <v>0</v>
      </c>
      <c r="K593" s="36">
        <f>K591+K592</f>
        <v>0</v>
      </c>
      <c r="L593" s="36">
        <f>L591+L592</f>
        <v>0</v>
      </c>
    </row>
    <row r="594" spans="1:12" ht="12.75" hidden="1">
      <c r="A594" s="70" t="s">
        <v>233</v>
      </c>
      <c r="B594" s="71"/>
      <c r="C594" s="71"/>
      <c r="D594" s="71"/>
      <c r="E594" s="71"/>
      <c r="F594" s="72"/>
      <c r="G594" s="58" t="s">
        <v>167</v>
      </c>
      <c r="H594" s="36">
        <f>I594+J594+K594+L594</f>
        <v>200</v>
      </c>
      <c r="I594" s="36">
        <v>200</v>
      </c>
      <c r="J594" s="36"/>
      <c r="K594" s="36"/>
      <c r="L594" s="36"/>
    </row>
    <row r="595" spans="1:12" ht="12.75" hidden="1">
      <c r="A595" s="73"/>
      <c r="B595" s="74"/>
      <c r="C595" s="74"/>
      <c r="D595" s="74"/>
      <c r="E595" s="74"/>
      <c r="F595" s="75"/>
      <c r="G595" s="58" t="s">
        <v>168</v>
      </c>
      <c r="H595" s="36">
        <f>I595+J595+K595+L595</f>
        <v>-170</v>
      </c>
      <c r="I595" s="36">
        <f>-150-20</f>
        <v>-170</v>
      </c>
      <c r="J595" s="36"/>
      <c r="K595" s="36"/>
      <c r="L595" s="36"/>
    </row>
    <row r="596" spans="1:12" ht="12.75">
      <c r="A596" s="76"/>
      <c r="B596" s="77"/>
      <c r="C596" s="77"/>
      <c r="D596" s="77"/>
      <c r="E596" s="77"/>
      <c r="F596" s="78"/>
      <c r="G596" s="58" t="s">
        <v>167</v>
      </c>
      <c r="H596" s="36">
        <f>H594+H595</f>
        <v>30</v>
      </c>
      <c r="I596" s="36">
        <f>I594+I595</f>
        <v>30</v>
      </c>
      <c r="J596" s="36">
        <f>J594+J595</f>
        <v>0</v>
      </c>
      <c r="K596" s="36">
        <f>K594+K595</f>
        <v>0</v>
      </c>
      <c r="L596" s="36">
        <f>L594+L595</f>
        <v>0</v>
      </c>
    </row>
    <row r="597" spans="1:12" ht="12.75" hidden="1">
      <c r="A597" s="70" t="s">
        <v>234</v>
      </c>
      <c r="B597" s="71"/>
      <c r="C597" s="71"/>
      <c r="D597" s="71"/>
      <c r="E597" s="71"/>
      <c r="F597" s="72"/>
      <c r="G597" s="58" t="s">
        <v>167</v>
      </c>
      <c r="H597" s="36">
        <f>I597+J597+K597+L597</f>
        <v>500</v>
      </c>
      <c r="I597" s="36">
        <v>500</v>
      </c>
      <c r="J597" s="36"/>
      <c r="K597" s="36"/>
      <c r="L597" s="36"/>
    </row>
    <row r="598" spans="1:12" ht="12.75" hidden="1">
      <c r="A598" s="73"/>
      <c r="B598" s="74"/>
      <c r="C598" s="74"/>
      <c r="D598" s="74"/>
      <c r="E598" s="74"/>
      <c r="F598" s="75"/>
      <c r="G598" s="58" t="s">
        <v>168</v>
      </c>
      <c r="H598" s="36">
        <f>I598+J598+K598+L598</f>
        <v>-400</v>
      </c>
      <c r="I598" s="36">
        <v>-400</v>
      </c>
      <c r="J598" s="36"/>
      <c r="K598" s="36"/>
      <c r="L598" s="36"/>
    </row>
    <row r="599" spans="1:12" ht="12.75">
      <c r="A599" s="76"/>
      <c r="B599" s="77"/>
      <c r="C599" s="77"/>
      <c r="D599" s="77"/>
      <c r="E599" s="77"/>
      <c r="F599" s="78"/>
      <c r="G599" s="58" t="s">
        <v>167</v>
      </c>
      <c r="H599" s="36">
        <f>H597+H598</f>
        <v>100</v>
      </c>
      <c r="I599" s="36">
        <f>I597+I598</f>
        <v>100</v>
      </c>
      <c r="J599" s="36">
        <f>J597+J598</f>
        <v>0</v>
      </c>
      <c r="K599" s="36">
        <f>K597+K598</f>
        <v>0</v>
      </c>
      <c r="L599" s="36">
        <f>L597+L598</f>
        <v>0</v>
      </c>
    </row>
    <row r="600" spans="1:12" ht="12.75" hidden="1">
      <c r="A600" s="70" t="s">
        <v>235</v>
      </c>
      <c r="B600" s="71"/>
      <c r="C600" s="71"/>
      <c r="D600" s="71"/>
      <c r="E600" s="71"/>
      <c r="F600" s="72"/>
      <c r="G600" s="58" t="s">
        <v>167</v>
      </c>
      <c r="H600" s="36">
        <f>I600+J600+K600+L600</f>
        <v>0</v>
      </c>
      <c r="I600" s="36">
        <v>0</v>
      </c>
      <c r="J600" s="36"/>
      <c r="K600" s="36"/>
      <c r="L600" s="36"/>
    </row>
    <row r="601" spans="1:12" ht="12.75" hidden="1">
      <c r="A601" s="73"/>
      <c r="B601" s="74"/>
      <c r="C601" s="74"/>
      <c r="D601" s="74"/>
      <c r="E601" s="74"/>
      <c r="F601" s="75"/>
      <c r="G601" s="58" t="s">
        <v>168</v>
      </c>
      <c r="H601" s="36">
        <f>I601+J601+K601+L601</f>
        <v>550</v>
      </c>
      <c r="I601" s="36">
        <v>550</v>
      </c>
      <c r="J601" s="36"/>
      <c r="K601" s="36"/>
      <c r="L601" s="36"/>
    </row>
    <row r="602" spans="1:12" ht="12.75">
      <c r="A602" s="76"/>
      <c r="B602" s="77"/>
      <c r="C602" s="77"/>
      <c r="D602" s="77"/>
      <c r="E602" s="77"/>
      <c r="F602" s="78"/>
      <c r="G602" s="58" t="s">
        <v>167</v>
      </c>
      <c r="H602" s="36">
        <f>H600+H601</f>
        <v>550</v>
      </c>
      <c r="I602" s="36">
        <f>I600+I601</f>
        <v>550</v>
      </c>
      <c r="J602" s="36">
        <f>J600+J601</f>
        <v>0</v>
      </c>
      <c r="K602" s="36">
        <f>K600+K601</f>
        <v>0</v>
      </c>
      <c r="L602" s="36">
        <f>L600+L601</f>
        <v>0</v>
      </c>
    </row>
    <row r="603" spans="1:12" ht="16.5">
      <c r="A603" s="91" t="s">
        <v>18</v>
      </c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3"/>
    </row>
    <row r="604" spans="1:12" ht="12.75" hidden="1">
      <c r="A604" s="94">
        <v>40</v>
      </c>
      <c r="B604" s="103" t="s">
        <v>180</v>
      </c>
      <c r="C604" s="79" t="s">
        <v>222</v>
      </c>
      <c r="D604" s="79" t="s">
        <v>148</v>
      </c>
      <c r="E604" s="79">
        <v>2007</v>
      </c>
      <c r="F604" s="79">
        <v>2010</v>
      </c>
      <c r="G604" s="58" t="s">
        <v>167</v>
      </c>
      <c r="H604" s="36">
        <f>H607+H610</f>
        <v>2700</v>
      </c>
      <c r="I604" s="36">
        <f>I607+I610</f>
        <v>2700</v>
      </c>
      <c r="J604" s="36">
        <f>J607+J610</f>
        <v>0</v>
      </c>
      <c r="K604" s="36">
        <f>K607+K610</f>
        <v>0</v>
      </c>
      <c r="L604" s="36">
        <f>L607+L610</f>
        <v>0</v>
      </c>
    </row>
    <row r="605" spans="1:12" ht="12.75" hidden="1">
      <c r="A605" s="95"/>
      <c r="B605" s="97"/>
      <c r="C605" s="80"/>
      <c r="D605" s="80"/>
      <c r="E605" s="80"/>
      <c r="F605" s="80"/>
      <c r="G605" s="58" t="s">
        <v>168</v>
      </c>
      <c r="H605" s="36">
        <f>I605+J605+K605+L605</f>
        <v>-1100</v>
      </c>
      <c r="I605" s="36">
        <f>I608+I611</f>
        <v>-1600</v>
      </c>
      <c r="J605" s="36">
        <f>J608+J611</f>
        <v>500</v>
      </c>
      <c r="K605" s="36">
        <f>K608+K611</f>
        <v>0</v>
      </c>
      <c r="L605" s="36">
        <f>L608+L611</f>
        <v>0</v>
      </c>
    </row>
    <row r="606" spans="1:12" ht="37.5" customHeight="1">
      <c r="A606" s="96"/>
      <c r="B606" s="98"/>
      <c r="C606" s="81"/>
      <c r="D606" s="81"/>
      <c r="E606" s="81"/>
      <c r="F606" s="81"/>
      <c r="G606" s="58" t="s">
        <v>167</v>
      </c>
      <c r="H606" s="36">
        <f>H604+H605</f>
        <v>1600</v>
      </c>
      <c r="I606" s="36">
        <f>I604+I605</f>
        <v>1100</v>
      </c>
      <c r="J606" s="36">
        <f>J604+J605</f>
        <v>500</v>
      </c>
      <c r="K606" s="36">
        <f>K604+K605</f>
        <v>0</v>
      </c>
      <c r="L606" s="36">
        <f>L604+L605</f>
        <v>0</v>
      </c>
    </row>
    <row r="607" spans="1:12" ht="12.75" hidden="1">
      <c r="A607" s="70" t="s">
        <v>233</v>
      </c>
      <c r="B607" s="71"/>
      <c r="C607" s="71"/>
      <c r="D607" s="71"/>
      <c r="E607" s="71"/>
      <c r="F607" s="72"/>
      <c r="G607" s="58" t="s">
        <v>167</v>
      </c>
      <c r="H607" s="36">
        <f>I607+J607+K607+L607</f>
        <v>900</v>
      </c>
      <c r="I607" s="36">
        <v>900</v>
      </c>
      <c r="J607" s="36"/>
      <c r="K607" s="36"/>
      <c r="L607" s="36"/>
    </row>
    <row r="608" spans="1:12" ht="12.75" hidden="1">
      <c r="A608" s="73"/>
      <c r="B608" s="74"/>
      <c r="C608" s="74"/>
      <c r="D608" s="74"/>
      <c r="E608" s="74"/>
      <c r="F608" s="75"/>
      <c r="G608" s="58" t="s">
        <v>168</v>
      </c>
      <c r="H608" s="36">
        <f>I608+J608+K608+L608</f>
        <v>-300</v>
      </c>
      <c r="I608" s="36">
        <f>-400-400</f>
        <v>-800</v>
      </c>
      <c r="J608" s="36">
        <v>500</v>
      </c>
      <c r="K608" s="36"/>
      <c r="L608" s="36"/>
    </row>
    <row r="609" spans="1:12" ht="12.75">
      <c r="A609" s="76"/>
      <c r="B609" s="77"/>
      <c r="C609" s="77"/>
      <c r="D609" s="77"/>
      <c r="E609" s="77"/>
      <c r="F609" s="78"/>
      <c r="G609" s="58" t="s">
        <v>167</v>
      </c>
      <c r="H609" s="36">
        <f>H607+H608</f>
        <v>600</v>
      </c>
      <c r="I609" s="36">
        <f>I607+I608</f>
        <v>100</v>
      </c>
      <c r="J609" s="36">
        <f>J607+J608</f>
        <v>500</v>
      </c>
      <c r="K609" s="36">
        <f>K607+K608</f>
        <v>0</v>
      </c>
      <c r="L609" s="36">
        <f>L607+L608</f>
        <v>0</v>
      </c>
    </row>
    <row r="610" spans="1:12" ht="12.75" hidden="1">
      <c r="A610" s="70" t="s">
        <v>234</v>
      </c>
      <c r="B610" s="71"/>
      <c r="C610" s="71"/>
      <c r="D610" s="71"/>
      <c r="E610" s="71"/>
      <c r="F610" s="72"/>
      <c r="G610" s="58" t="s">
        <v>167</v>
      </c>
      <c r="H610" s="36">
        <f>I610+J610+K610+L610</f>
        <v>1800</v>
      </c>
      <c r="I610" s="36">
        <v>1800</v>
      </c>
      <c r="J610" s="36"/>
      <c r="K610" s="36"/>
      <c r="L610" s="36"/>
    </row>
    <row r="611" spans="1:12" ht="12.75" hidden="1">
      <c r="A611" s="73"/>
      <c r="B611" s="74"/>
      <c r="C611" s="74"/>
      <c r="D611" s="74"/>
      <c r="E611" s="74"/>
      <c r="F611" s="75"/>
      <c r="G611" s="58" t="s">
        <v>168</v>
      </c>
      <c r="H611" s="36">
        <f>I611+J611+K611+L611</f>
        <v>-800</v>
      </c>
      <c r="I611" s="36">
        <v>-800</v>
      </c>
      <c r="J611" s="36"/>
      <c r="K611" s="36"/>
      <c r="L611" s="36"/>
    </row>
    <row r="612" spans="1:12" ht="12.75">
      <c r="A612" s="76"/>
      <c r="B612" s="77"/>
      <c r="C612" s="77"/>
      <c r="D612" s="77"/>
      <c r="E612" s="77"/>
      <c r="F612" s="78"/>
      <c r="G612" s="58" t="s">
        <v>167</v>
      </c>
      <c r="H612" s="36">
        <f>H610+H611</f>
        <v>1000</v>
      </c>
      <c r="I612" s="36">
        <f>I610+I611</f>
        <v>1000</v>
      </c>
      <c r="J612" s="36">
        <f>J610+J611</f>
        <v>0</v>
      </c>
      <c r="K612" s="36">
        <f>K610+K611</f>
        <v>0</v>
      </c>
      <c r="L612" s="36">
        <f>L610+L611</f>
        <v>0</v>
      </c>
    </row>
    <row r="613" spans="1:12" ht="12.75" hidden="1">
      <c r="A613" s="94">
        <v>41</v>
      </c>
      <c r="B613" s="103" t="s">
        <v>180</v>
      </c>
      <c r="C613" s="79" t="s">
        <v>223</v>
      </c>
      <c r="D613" s="79" t="s">
        <v>148</v>
      </c>
      <c r="E613" s="79">
        <v>2008</v>
      </c>
      <c r="F613" s="79">
        <v>2011</v>
      </c>
      <c r="G613" s="58" t="s">
        <v>167</v>
      </c>
      <c r="H613" s="36">
        <f>H616+H619</f>
        <v>0</v>
      </c>
      <c r="I613" s="36">
        <f aca="true" t="shared" si="53" ref="I613:L614">I616+I619+I622</f>
        <v>0</v>
      </c>
      <c r="J613" s="36">
        <f t="shared" si="53"/>
        <v>0</v>
      </c>
      <c r="K613" s="36">
        <f t="shared" si="53"/>
        <v>0</v>
      </c>
      <c r="L613" s="36">
        <f t="shared" si="53"/>
        <v>0</v>
      </c>
    </row>
    <row r="614" spans="1:12" ht="12.75" hidden="1">
      <c r="A614" s="95"/>
      <c r="B614" s="97"/>
      <c r="C614" s="80"/>
      <c r="D614" s="80"/>
      <c r="E614" s="80"/>
      <c r="F614" s="80"/>
      <c r="G614" s="58" t="s">
        <v>168</v>
      </c>
      <c r="H614" s="36">
        <f>I614+J614+K614+L614</f>
        <v>1200</v>
      </c>
      <c r="I614" s="36">
        <f t="shared" si="53"/>
        <v>900</v>
      </c>
      <c r="J614" s="36">
        <f t="shared" si="53"/>
        <v>300</v>
      </c>
      <c r="K614" s="36">
        <f t="shared" si="53"/>
        <v>0</v>
      </c>
      <c r="L614" s="36">
        <f t="shared" si="53"/>
        <v>0</v>
      </c>
    </row>
    <row r="615" spans="1:12" ht="54.75" customHeight="1">
      <c r="A615" s="96"/>
      <c r="B615" s="98"/>
      <c r="C615" s="81"/>
      <c r="D615" s="81"/>
      <c r="E615" s="81"/>
      <c r="F615" s="81"/>
      <c r="G615" s="58" t="s">
        <v>167</v>
      </c>
      <c r="H615" s="36">
        <f>H613+H614</f>
        <v>1200</v>
      </c>
      <c r="I615" s="36">
        <f>I613+I614</f>
        <v>900</v>
      </c>
      <c r="J615" s="36">
        <f>J613+J614</f>
        <v>300</v>
      </c>
      <c r="K615" s="36">
        <f>K613+K614</f>
        <v>0</v>
      </c>
      <c r="L615" s="36">
        <f>L613+L614</f>
        <v>0</v>
      </c>
    </row>
    <row r="616" spans="1:12" ht="12.75" hidden="1">
      <c r="A616" s="70" t="s">
        <v>233</v>
      </c>
      <c r="B616" s="71"/>
      <c r="C616" s="71"/>
      <c r="D616" s="71"/>
      <c r="E616" s="71"/>
      <c r="F616" s="72"/>
      <c r="G616" s="58" t="s">
        <v>167</v>
      </c>
      <c r="H616" s="36">
        <f>I616+J616+K616+L616</f>
        <v>0</v>
      </c>
      <c r="I616" s="36">
        <v>0</v>
      </c>
      <c r="J616" s="36"/>
      <c r="K616" s="36"/>
      <c r="L616" s="36"/>
    </row>
    <row r="617" spans="1:12" ht="12.75" hidden="1">
      <c r="A617" s="73"/>
      <c r="B617" s="74"/>
      <c r="C617" s="74"/>
      <c r="D617" s="74"/>
      <c r="E617" s="74"/>
      <c r="F617" s="75"/>
      <c r="G617" s="58" t="s">
        <v>168</v>
      </c>
      <c r="H617" s="36">
        <f>I617+J617+K617+L617</f>
        <v>400</v>
      </c>
      <c r="I617" s="36">
        <f>400-300</f>
        <v>100</v>
      </c>
      <c r="J617" s="36">
        <v>300</v>
      </c>
      <c r="K617" s="36"/>
      <c r="L617" s="36"/>
    </row>
    <row r="618" spans="1:12" ht="12.75">
      <c r="A618" s="76"/>
      <c r="B618" s="77"/>
      <c r="C618" s="77"/>
      <c r="D618" s="77"/>
      <c r="E618" s="77"/>
      <c r="F618" s="78"/>
      <c r="G618" s="58" t="s">
        <v>167</v>
      </c>
      <c r="H618" s="36">
        <f>H616+H617</f>
        <v>400</v>
      </c>
      <c r="I618" s="36">
        <f>I616+I617</f>
        <v>100</v>
      </c>
      <c r="J618" s="36">
        <f>J616+J617</f>
        <v>300</v>
      </c>
      <c r="K618" s="36">
        <f>K616+K617</f>
        <v>0</v>
      </c>
      <c r="L618" s="36">
        <f>L616+L617</f>
        <v>0</v>
      </c>
    </row>
    <row r="619" spans="1:12" ht="12.75" hidden="1">
      <c r="A619" s="70" t="s">
        <v>234</v>
      </c>
      <c r="B619" s="71"/>
      <c r="C619" s="71"/>
      <c r="D619" s="71"/>
      <c r="E619" s="71"/>
      <c r="F619" s="72"/>
      <c r="G619" s="58" t="s">
        <v>167</v>
      </c>
      <c r="H619" s="36">
        <f>I619+J619+K619+L619</f>
        <v>0</v>
      </c>
      <c r="I619" s="36">
        <v>0</v>
      </c>
      <c r="J619" s="36"/>
      <c r="K619" s="36"/>
      <c r="L619" s="36"/>
    </row>
    <row r="620" spans="1:12" ht="12.75" hidden="1">
      <c r="A620" s="73"/>
      <c r="B620" s="74"/>
      <c r="C620" s="74"/>
      <c r="D620" s="74"/>
      <c r="E620" s="74"/>
      <c r="F620" s="75"/>
      <c r="G620" s="58" t="s">
        <v>168</v>
      </c>
      <c r="H620" s="36">
        <f>I620+J620+K620+L620</f>
        <v>400</v>
      </c>
      <c r="I620" s="36">
        <f>800-400</f>
        <v>400</v>
      </c>
      <c r="J620" s="36"/>
      <c r="K620" s="36"/>
      <c r="L620" s="36"/>
    </row>
    <row r="621" spans="1:12" ht="12.75">
      <c r="A621" s="76"/>
      <c r="B621" s="77"/>
      <c r="C621" s="77"/>
      <c r="D621" s="77"/>
      <c r="E621" s="77"/>
      <c r="F621" s="78"/>
      <c r="G621" s="58" t="s">
        <v>167</v>
      </c>
      <c r="H621" s="36">
        <f>H619+H620</f>
        <v>400</v>
      </c>
      <c r="I621" s="36">
        <f>I619+I620</f>
        <v>400</v>
      </c>
      <c r="J621" s="36">
        <f>J619+J620</f>
        <v>0</v>
      </c>
      <c r="K621" s="36">
        <f>K619+K620</f>
        <v>0</v>
      </c>
      <c r="L621" s="36">
        <f>L619+L620</f>
        <v>0</v>
      </c>
    </row>
    <row r="622" spans="1:12" ht="12.75" hidden="1">
      <c r="A622" s="70" t="s">
        <v>235</v>
      </c>
      <c r="B622" s="71"/>
      <c r="C622" s="71"/>
      <c r="D622" s="71"/>
      <c r="E622" s="71"/>
      <c r="F622" s="72"/>
      <c r="G622" s="58" t="s">
        <v>167</v>
      </c>
      <c r="H622" s="36">
        <f>I622+J622+K622+L622</f>
        <v>0</v>
      </c>
      <c r="I622" s="36">
        <v>0</v>
      </c>
      <c r="J622" s="36"/>
      <c r="K622" s="36"/>
      <c r="L622" s="36"/>
    </row>
    <row r="623" spans="1:12" ht="12.75" hidden="1">
      <c r="A623" s="73"/>
      <c r="B623" s="74"/>
      <c r="C623" s="74"/>
      <c r="D623" s="74"/>
      <c r="E623" s="74"/>
      <c r="F623" s="75"/>
      <c r="G623" s="58" t="s">
        <v>168</v>
      </c>
      <c r="H623" s="36">
        <f>I623+J623+K623+L623</f>
        <v>400</v>
      </c>
      <c r="I623" s="36">
        <v>400</v>
      </c>
      <c r="J623" s="36"/>
      <c r="K623" s="36"/>
      <c r="L623" s="36"/>
    </row>
    <row r="624" spans="1:12" ht="12.75">
      <c r="A624" s="76"/>
      <c r="B624" s="77"/>
      <c r="C624" s="77"/>
      <c r="D624" s="77"/>
      <c r="E624" s="77"/>
      <c r="F624" s="78"/>
      <c r="G624" s="58" t="s">
        <v>167</v>
      </c>
      <c r="H624" s="36">
        <f>H622+H623</f>
        <v>400</v>
      </c>
      <c r="I624" s="36">
        <f>I622+I623</f>
        <v>400</v>
      </c>
      <c r="J624" s="36">
        <f>J622+J623</f>
        <v>0</v>
      </c>
      <c r="K624" s="36">
        <f>K622+K623</f>
        <v>0</v>
      </c>
      <c r="L624" s="36">
        <f>L622+L623</f>
        <v>0</v>
      </c>
    </row>
    <row r="625" spans="1:12" ht="12.75" hidden="1">
      <c r="A625" s="82" t="s">
        <v>19</v>
      </c>
      <c r="B625" s="83"/>
      <c r="C625" s="84"/>
      <c r="D625" s="79" t="s">
        <v>148</v>
      </c>
      <c r="E625" s="79">
        <v>2008</v>
      </c>
      <c r="F625" s="79">
        <v>2011</v>
      </c>
      <c r="G625" s="58" t="s">
        <v>167</v>
      </c>
      <c r="H625" s="36">
        <f>H628+H631</f>
        <v>13850</v>
      </c>
      <c r="I625" s="36">
        <f aca="true" t="shared" si="54" ref="I625:L626">I628+I631+I634</f>
        <v>13850</v>
      </c>
      <c r="J625" s="36">
        <f t="shared" si="54"/>
        <v>0</v>
      </c>
      <c r="K625" s="36">
        <f t="shared" si="54"/>
        <v>0</v>
      </c>
      <c r="L625" s="36">
        <f t="shared" si="54"/>
        <v>0</v>
      </c>
    </row>
    <row r="626" spans="1:12" ht="12.75" hidden="1">
      <c r="A626" s="85"/>
      <c r="B626" s="86"/>
      <c r="C626" s="87"/>
      <c r="D626" s="80"/>
      <c r="E626" s="80"/>
      <c r="F626" s="80"/>
      <c r="G626" s="58" t="s">
        <v>168</v>
      </c>
      <c r="H626" s="36">
        <f>I626+J626+K626+L626</f>
        <v>-2470</v>
      </c>
      <c r="I626" s="36">
        <f t="shared" si="54"/>
        <v>-3770</v>
      </c>
      <c r="J626" s="36">
        <f t="shared" si="54"/>
        <v>1300</v>
      </c>
      <c r="K626" s="36">
        <f t="shared" si="54"/>
        <v>0</v>
      </c>
      <c r="L626" s="36">
        <f t="shared" si="54"/>
        <v>0</v>
      </c>
    </row>
    <row r="627" spans="1:12" ht="12.75">
      <c r="A627" s="88"/>
      <c r="B627" s="89"/>
      <c r="C627" s="90"/>
      <c r="D627" s="81"/>
      <c r="E627" s="81"/>
      <c r="F627" s="81"/>
      <c r="G627" s="58" t="s">
        <v>167</v>
      </c>
      <c r="H627" s="36">
        <f>H625+H626</f>
        <v>11380</v>
      </c>
      <c r="I627" s="36">
        <f>I625+I626</f>
        <v>10080</v>
      </c>
      <c r="J627" s="36">
        <f>J625+J626</f>
        <v>1300</v>
      </c>
      <c r="K627" s="36">
        <f>K625+K626</f>
        <v>0</v>
      </c>
      <c r="L627" s="36">
        <f>L625+L626</f>
        <v>0</v>
      </c>
    </row>
    <row r="628" spans="1:12" ht="12.75" hidden="1">
      <c r="A628" s="70" t="s">
        <v>233</v>
      </c>
      <c r="B628" s="71"/>
      <c r="C628" s="71"/>
      <c r="D628" s="71"/>
      <c r="E628" s="71"/>
      <c r="F628" s="72"/>
      <c r="G628" s="58" t="s">
        <v>167</v>
      </c>
      <c r="H628" s="36">
        <f>I628+J628+K628+L628</f>
        <v>6500</v>
      </c>
      <c r="I628" s="36">
        <f>I541+I550+I557+I569+I582+I594+I607+I616</f>
        <v>6500</v>
      </c>
      <c r="J628" s="36">
        <f aca="true" t="shared" si="55" ref="J628:L629">J607+J582+J642+J569+J550+J541+J616+J594+J557</f>
        <v>0</v>
      </c>
      <c r="K628" s="36">
        <f t="shared" si="55"/>
        <v>0</v>
      </c>
      <c r="L628" s="36">
        <f t="shared" si="55"/>
        <v>0</v>
      </c>
    </row>
    <row r="629" spans="1:12" ht="12.75" hidden="1">
      <c r="A629" s="73"/>
      <c r="B629" s="74"/>
      <c r="C629" s="74"/>
      <c r="D629" s="74"/>
      <c r="E629" s="74"/>
      <c r="F629" s="75"/>
      <c r="G629" s="58" t="s">
        <v>168</v>
      </c>
      <c r="H629" s="36">
        <f>I629+J629+K629+L629</f>
        <v>-4170</v>
      </c>
      <c r="I629" s="36">
        <f>I542+I551+I558+I570+I583+I595+I608+I617</f>
        <v>-5470</v>
      </c>
      <c r="J629" s="36">
        <f t="shared" si="55"/>
        <v>1300</v>
      </c>
      <c r="K629" s="36">
        <f t="shared" si="55"/>
        <v>0</v>
      </c>
      <c r="L629" s="36">
        <f t="shared" si="55"/>
        <v>0</v>
      </c>
    </row>
    <row r="630" spans="1:12" ht="12.75">
      <c r="A630" s="76"/>
      <c r="B630" s="77"/>
      <c r="C630" s="77"/>
      <c r="D630" s="77"/>
      <c r="E630" s="77"/>
      <c r="F630" s="78"/>
      <c r="G630" s="58" t="s">
        <v>167</v>
      </c>
      <c r="H630" s="36">
        <f>H628+H629</f>
        <v>2330</v>
      </c>
      <c r="I630" s="36">
        <f>I628+I629</f>
        <v>1030</v>
      </c>
      <c r="J630" s="36">
        <f>J628+J629</f>
        <v>1300</v>
      </c>
      <c r="K630" s="36">
        <f>K628+K629</f>
        <v>0</v>
      </c>
      <c r="L630" s="36">
        <f>L628+L629</f>
        <v>0</v>
      </c>
    </row>
    <row r="631" spans="1:12" ht="12.75" hidden="1">
      <c r="A631" s="70" t="s">
        <v>234</v>
      </c>
      <c r="B631" s="71"/>
      <c r="C631" s="71"/>
      <c r="D631" s="71"/>
      <c r="E631" s="71"/>
      <c r="F631" s="72"/>
      <c r="G631" s="58" t="s">
        <v>167</v>
      </c>
      <c r="H631" s="36">
        <f>I631+J631+K631+L631</f>
        <v>7350</v>
      </c>
      <c r="I631" s="36">
        <f aca="true" t="shared" si="56" ref="I631:L632">I610+I585+I645+I572+I619+I597</f>
        <v>7350</v>
      </c>
      <c r="J631" s="36">
        <f t="shared" si="56"/>
        <v>0</v>
      </c>
      <c r="K631" s="36">
        <f t="shared" si="56"/>
        <v>0</v>
      </c>
      <c r="L631" s="36">
        <f t="shared" si="56"/>
        <v>0</v>
      </c>
    </row>
    <row r="632" spans="1:12" ht="12.75" hidden="1">
      <c r="A632" s="73"/>
      <c r="B632" s="74"/>
      <c r="C632" s="74"/>
      <c r="D632" s="74"/>
      <c r="E632" s="74"/>
      <c r="F632" s="75"/>
      <c r="G632" s="58" t="s">
        <v>168</v>
      </c>
      <c r="H632" s="36">
        <f>I632+J632+K632+L632</f>
        <v>-2400</v>
      </c>
      <c r="I632" s="36">
        <f t="shared" si="56"/>
        <v>-2400</v>
      </c>
      <c r="J632" s="36">
        <f t="shared" si="56"/>
        <v>0</v>
      </c>
      <c r="K632" s="36">
        <f t="shared" si="56"/>
        <v>0</v>
      </c>
      <c r="L632" s="36">
        <f t="shared" si="56"/>
        <v>0</v>
      </c>
    </row>
    <row r="633" spans="1:12" ht="12.75">
      <c r="A633" s="76"/>
      <c r="B633" s="77"/>
      <c r="C633" s="77"/>
      <c r="D633" s="77"/>
      <c r="E633" s="77"/>
      <c r="F633" s="78"/>
      <c r="G633" s="58" t="s">
        <v>167</v>
      </c>
      <c r="H633" s="36">
        <f>H631+H632</f>
        <v>4950</v>
      </c>
      <c r="I633" s="36">
        <f>I631+I632</f>
        <v>4950</v>
      </c>
      <c r="J633" s="36">
        <f>J631+J632</f>
        <v>0</v>
      </c>
      <c r="K633" s="36">
        <f>K631+K632</f>
        <v>0</v>
      </c>
      <c r="L633" s="36">
        <f>L631+L632</f>
        <v>0</v>
      </c>
    </row>
    <row r="634" spans="1:12" ht="12.75" hidden="1">
      <c r="A634" s="70" t="s">
        <v>235</v>
      </c>
      <c r="B634" s="71"/>
      <c r="C634" s="71"/>
      <c r="D634" s="71"/>
      <c r="E634" s="71"/>
      <c r="F634" s="72"/>
      <c r="G634" s="58" t="s">
        <v>167</v>
      </c>
      <c r="H634" s="36">
        <f>I634+J634+K634+L634</f>
        <v>0</v>
      </c>
      <c r="I634" s="36">
        <f aca="true" t="shared" si="57" ref="I634:L635">I622+I588+I575</f>
        <v>0</v>
      </c>
      <c r="J634" s="36">
        <f t="shared" si="57"/>
        <v>0</v>
      </c>
      <c r="K634" s="36">
        <f t="shared" si="57"/>
        <v>0</v>
      </c>
      <c r="L634" s="36">
        <f t="shared" si="57"/>
        <v>0</v>
      </c>
    </row>
    <row r="635" spans="1:12" ht="12.75" hidden="1">
      <c r="A635" s="73"/>
      <c r="B635" s="74"/>
      <c r="C635" s="74"/>
      <c r="D635" s="74"/>
      <c r="E635" s="74"/>
      <c r="F635" s="75"/>
      <c r="G635" s="58" t="s">
        <v>168</v>
      </c>
      <c r="H635" s="36">
        <f>I635+J635+K635+L635</f>
        <v>4100</v>
      </c>
      <c r="I635" s="36">
        <f t="shared" si="57"/>
        <v>4100</v>
      </c>
      <c r="J635" s="36">
        <f t="shared" si="57"/>
        <v>0</v>
      </c>
      <c r="K635" s="36">
        <f t="shared" si="57"/>
        <v>0</v>
      </c>
      <c r="L635" s="36">
        <f t="shared" si="57"/>
        <v>0</v>
      </c>
    </row>
    <row r="636" spans="1:12" ht="12.75">
      <c r="A636" s="76"/>
      <c r="B636" s="77"/>
      <c r="C636" s="77"/>
      <c r="D636" s="77"/>
      <c r="E636" s="77"/>
      <c r="F636" s="78"/>
      <c r="G636" s="58" t="s">
        <v>167</v>
      </c>
      <c r="H636" s="36">
        <f>H634+H635</f>
        <v>4100</v>
      </c>
      <c r="I636" s="36">
        <f>I634+I635</f>
        <v>4100</v>
      </c>
      <c r="J636" s="36">
        <f>J634+J635</f>
        <v>0</v>
      </c>
      <c r="K636" s="36">
        <f>K634+K635</f>
        <v>0</v>
      </c>
      <c r="L636" s="36">
        <f>L634+L635</f>
        <v>0</v>
      </c>
    </row>
    <row r="637" spans="1:12" ht="16.5">
      <c r="A637" s="91" t="s">
        <v>20</v>
      </c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3"/>
    </row>
    <row r="638" spans="1:12" ht="16.5">
      <c r="A638" s="91" t="s">
        <v>21</v>
      </c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3"/>
    </row>
    <row r="639" spans="1:12" ht="12.75" hidden="1">
      <c r="A639" s="94">
        <v>42</v>
      </c>
      <c r="B639" s="103" t="s">
        <v>180</v>
      </c>
      <c r="C639" s="79" t="s">
        <v>74</v>
      </c>
      <c r="D639" s="79" t="s">
        <v>148</v>
      </c>
      <c r="E639" s="79">
        <v>2007</v>
      </c>
      <c r="F639" s="79">
        <v>2010</v>
      </c>
      <c r="G639" s="58" t="s">
        <v>167</v>
      </c>
      <c r="H639" s="36">
        <f>H642+H645</f>
        <v>700</v>
      </c>
      <c r="I639" s="36">
        <f>I642+I645</f>
        <v>700</v>
      </c>
      <c r="J639" s="36">
        <f>J642+J645</f>
        <v>0</v>
      </c>
      <c r="K639" s="36">
        <f>K642+K645</f>
        <v>0</v>
      </c>
      <c r="L639" s="36">
        <f>L642+L645</f>
        <v>0</v>
      </c>
    </row>
    <row r="640" spans="1:12" ht="12.75" hidden="1">
      <c r="A640" s="95"/>
      <c r="B640" s="97"/>
      <c r="C640" s="80"/>
      <c r="D640" s="80"/>
      <c r="E640" s="80"/>
      <c r="F640" s="80"/>
      <c r="G640" s="58" t="s">
        <v>168</v>
      </c>
      <c r="H640" s="36">
        <f>I640+J640+K640+L640</f>
        <v>-50</v>
      </c>
      <c r="I640" s="36">
        <f>I643+I646</f>
        <v>-50</v>
      </c>
      <c r="J640" s="36">
        <f>J643+J646</f>
        <v>0</v>
      </c>
      <c r="K640" s="36">
        <f>K643+K646</f>
        <v>0</v>
      </c>
      <c r="L640" s="36">
        <f>L643+L646</f>
        <v>0</v>
      </c>
    </row>
    <row r="641" spans="1:12" ht="30.75" customHeight="1">
      <c r="A641" s="96"/>
      <c r="B641" s="98"/>
      <c r="C641" s="81"/>
      <c r="D641" s="81"/>
      <c r="E641" s="81"/>
      <c r="F641" s="81"/>
      <c r="G641" s="58" t="s">
        <v>167</v>
      </c>
      <c r="H641" s="36">
        <f>H639+H640</f>
        <v>650</v>
      </c>
      <c r="I641" s="36">
        <f>I639+I640</f>
        <v>650</v>
      </c>
      <c r="J641" s="36">
        <f>J639+J640</f>
        <v>0</v>
      </c>
      <c r="K641" s="36">
        <f>K639+K640</f>
        <v>0</v>
      </c>
      <c r="L641" s="36">
        <f>L639+L640</f>
        <v>0</v>
      </c>
    </row>
    <row r="642" spans="1:12" ht="12.75" hidden="1">
      <c r="A642" s="70" t="s">
        <v>233</v>
      </c>
      <c r="B642" s="71"/>
      <c r="C642" s="71"/>
      <c r="D642" s="71"/>
      <c r="E642" s="71"/>
      <c r="F642" s="72"/>
      <c r="G642" s="58" t="s">
        <v>167</v>
      </c>
      <c r="H642" s="36">
        <f>I642+J642+K642+L642</f>
        <v>350</v>
      </c>
      <c r="I642" s="36">
        <v>350</v>
      </c>
      <c r="J642" s="36"/>
      <c r="K642" s="36"/>
      <c r="L642" s="36"/>
    </row>
    <row r="643" spans="1:12" ht="12.75" hidden="1">
      <c r="A643" s="73"/>
      <c r="B643" s="74"/>
      <c r="C643" s="74"/>
      <c r="D643" s="74"/>
      <c r="E643" s="74"/>
      <c r="F643" s="75"/>
      <c r="G643" s="58" t="s">
        <v>168</v>
      </c>
      <c r="H643" s="36">
        <f>I643+J643+K643+L643</f>
        <v>-50</v>
      </c>
      <c r="I643" s="36">
        <v>-50</v>
      </c>
      <c r="J643" s="36"/>
      <c r="K643" s="36"/>
      <c r="L643" s="36"/>
    </row>
    <row r="644" spans="1:12" ht="12.75">
      <c r="A644" s="76"/>
      <c r="B644" s="77"/>
      <c r="C644" s="77"/>
      <c r="D644" s="77"/>
      <c r="E644" s="77"/>
      <c r="F644" s="78"/>
      <c r="G644" s="58" t="s">
        <v>167</v>
      </c>
      <c r="H644" s="36">
        <f>H642+H643</f>
        <v>300</v>
      </c>
      <c r="I644" s="36">
        <f>I642+I643</f>
        <v>300</v>
      </c>
      <c r="J644" s="36">
        <f>J642+J643</f>
        <v>0</v>
      </c>
      <c r="K644" s="36">
        <f>K642+K643</f>
        <v>0</v>
      </c>
      <c r="L644" s="36">
        <f>L642+L643</f>
        <v>0</v>
      </c>
    </row>
    <row r="645" spans="1:12" ht="12.75" hidden="1">
      <c r="A645" s="70" t="s">
        <v>234</v>
      </c>
      <c r="B645" s="71"/>
      <c r="C645" s="71"/>
      <c r="D645" s="71"/>
      <c r="E645" s="71"/>
      <c r="F645" s="72"/>
      <c r="G645" s="58" t="s">
        <v>167</v>
      </c>
      <c r="H645" s="36">
        <f>I645+J645+K645+L645</f>
        <v>350</v>
      </c>
      <c r="I645" s="36">
        <v>350</v>
      </c>
      <c r="J645" s="36"/>
      <c r="K645" s="36"/>
      <c r="L645" s="36"/>
    </row>
    <row r="646" spans="1:12" ht="12.75" hidden="1">
      <c r="A646" s="73"/>
      <c r="B646" s="74"/>
      <c r="C646" s="74"/>
      <c r="D646" s="74"/>
      <c r="E646" s="74"/>
      <c r="F646" s="75"/>
      <c r="G646" s="58" t="s">
        <v>168</v>
      </c>
      <c r="H646" s="36">
        <f>I646+J646+K646+L646</f>
        <v>0</v>
      </c>
      <c r="I646" s="36"/>
      <c r="J646" s="36"/>
      <c r="K646" s="36"/>
      <c r="L646" s="36"/>
    </row>
    <row r="647" spans="1:12" ht="12.75">
      <c r="A647" s="76"/>
      <c r="B647" s="77"/>
      <c r="C647" s="77"/>
      <c r="D647" s="77"/>
      <c r="E647" s="77"/>
      <c r="F647" s="78"/>
      <c r="G647" s="58" t="s">
        <v>167</v>
      </c>
      <c r="H647" s="36">
        <f>H645+H646</f>
        <v>350</v>
      </c>
      <c r="I647" s="36">
        <f>I645+I646</f>
        <v>350</v>
      </c>
      <c r="J647" s="36">
        <f>J645+J646</f>
        <v>0</v>
      </c>
      <c r="K647" s="36">
        <f>K645+K646</f>
        <v>0</v>
      </c>
      <c r="L647" s="36">
        <f>L645+L646</f>
        <v>0</v>
      </c>
    </row>
    <row r="648" spans="1:12" ht="12.75" hidden="1">
      <c r="A648" s="94">
        <v>43</v>
      </c>
      <c r="B648" s="103" t="s">
        <v>180</v>
      </c>
      <c r="C648" s="79" t="s">
        <v>237</v>
      </c>
      <c r="D648" s="79" t="s">
        <v>148</v>
      </c>
      <c r="E648" s="79">
        <v>2008</v>
      </c>
      <c r="F648" s="79">
        <v>2010</v>
      </c>
      <c r="G648" s="58" t="s">
        <v>167</v>
      </c>
      <c r="H648" s="36">
        <f>H651+H654</f>
        <v>800</v>
      </c>
      <c r="I648" s="36">
        <f>I651+I654</f>
        <v>800</v>
      </c>
      <c r="J648" s="36">
        <f>J651+J654</f>
        <v>0</v>
      </c>
      <c r="K648" s="36">
        <f>K651+K654</f>
        <v>0</v>
      </c>
      <c r="L648" s="36">
        <f>L651+L654</f>
        <v>0</v>
      </c>
    </row>
    <row r="649" spans="1:12" ht="12.75" hidden="1">
      <c r="A649" s="95"/>
      <c r="B649" s="97"/>
      <c r="C649" s="80"/>
      <c r="D649" s="80"/>
      <c r="E649" s="80"/>
      <c r="F649" s="80"/>
      <c r="G649" s="58" t="s">
        <v>168</v>
      </c>
      <c r="H649" s="36">
        <f>I649+J649+K649+L649</f>
        <v>-300</v>
      </c>
      <c r="I649" s="36">
        <f>I652+I655</f>
        <v>-300</v>
      </c>
      <c r="J649" s="36">
        <f>J652+J655</f>
        <v>0</v>
      </c>
      <c r="K649" s="36">
        <f>K652+K655</f>
        <v>0</v>
      </c>
      <c r="L649" s="36">
        <f>L652+L655</f>
        <v>0</v>
      </c>
    </row>
    <row r="650" spans="1:12" ht="53.25" customHeight="1">
      <c r="A650" s="96"/>
      <c r="B650" s="98"/>
      <c r="C650" s="81"/>
      <c r="D650" s="81"/>
      <c r="E650" s="81"/>
      <c r="F650" s="81"/>
      <c r="G650" s="58" t="s">
        <v>167</v>
      </c>
      <c r="H650" s="36">
        <f>H648+H649</f>
        <v>500</v>
      </c>
      <c r="I650" s="36">
        <f>I648+I649</f>
        <v>500</v>
      </c>
      <c r="J650" s="36">
        <f>J648+J649</f>
        <v>0</v>
      </c>
      <c r="K650" s="36">
        <f>K648+K649</f>
        <v>0</v>
      </c>
      <c r="L650" s="36">
        <f>L648+L649</f>
        <v>0</v>
      </c>
    </row>
    <row r="651" spans="1:12" ht="12.75" hidden="1">
      <c r="A651" s="70" t="s">
        <v>233</v>
      </c>
      <c r="B651" s="71"/>
      <c r="C651" s="71"/>
      <c r="D651" s="71"/>
      <c r="E651" s="71"/>
      <c r="F651" s="72"/>
      <c r="G651" s="58" t="s">
        <v>167</v>
      </c>
      <c r="H651" s="36">
        <f>I651+J651+K651+L651</f>
        <v>400</v>
      </c>
      <c r="I651" s="36">
        <v>400</v>
      </c>
      <c r="J651" s="36"/>
      <c r="K651" s="36"/>
      <c r="L651" s="36"/>
    </row>
    <row r="652" spans="1:12" ht="12.75" hidden="1">
      <c r="A652" s="73"/>
      <c r="B652" s="74"/>
      <c r="C652" s="74"/>
      <c r="D652" s="74"/>
      <c r="E652" s="74"/>
      <c r="F652" s="75"/>
      <c r="G652" s="58" t="s">
        <v>168</v>
      </c>
      <c r="H652" s="36">
        <f>I652+J652+K652+L652</f>
        <v>-300</v>
      </c>
      <c r="I652" s="36">
        <v>-300</v>
      </c>
      <c r="J652" s="36"/>
      <c r="K652" s="36"/>
      <c r="L652" s="36"/>
    </row>
    <row r="653" spans="1:12" ht="12.75">
      <c r="A653" s="76"/>
      <c r="B653" s="77"/>
      <c r="C653" s="77"/>
      <c r="D653" s="77"/>
      <c r="E653" s="77"/>
      <c r="F653" s="78"/>
      <c r="G653" s="58" t="s">
        <v>167</v>
      </c>
      <c r="H653" s="36">
        <f>H651+H652</f>
        <v>100</v>
      </c>
      <c r="I653" s="36">
        <f>I651+I652</f>
        <v>100</v>
      </c>
      <c r="J653" s="36">
        <f>J651+J652</f>
        <v>0</v>
      </c>
      <c r="K653" s="36">
        <f>K651+K652</f>
        <v>0</v>
      </c>
      <c r="L653" s="36">
        <f>L651+L652</f>
        <v>0</v>
      </c>
    </row>
    <row r="654" spans="1:12" ht="12.75" hidden="1">
      <c r="A654" s="70" t="s">
        <v>234</v>
      </c>
      <c r="B654" s="71"/>
      <c r="C654" s="71"/>
      <c r="D654" s="71"/>
      <c r="E654" s="71"/>
      <c r="F654" s="72"/>
      <c r="G654" s="58" t="s">
        <v>167</v>
      </c>
      <c r="H654" s="36">
        <f>I654+J654+K654+L654</f>
        <v>400</v>
      </c>
      <c r="I654" s="36">
        <v>400</v>
      </c>
      <c r="J654" s="36"/>
      <c r="K654" s="36"/>
      <c r="L654" s="36"/>
    </row>
    <row r="655" spans="1:12" ht="12.75" hidden="1">
      <c r="A655" s="73"/>
      <c r="B655" s="74"/>
      <c r="C655" s="74"/>
      <c r="D655" s="74"/>
      <c r="E655" s="74"/>
      <c r="F655" s="75"/>
      <c r="G655" s="58" t="s">
        <v>168</v>
      </c>
      <c r="H655" s="36">
        <f>I655+J655+K655+L655</f>
        <v>0</v>
      </c>
      <c r="I655" s="36"/>
      <c r="J655" s="36"/>
      <c r="K655" s="36"/>
      <c r="L655" s="36"/>
    </row>
    <row r="656" spans="1:12" ht="12.75">
      <c r="A656" s="76"/>
      <c r="B656" s="77"/>
      <c r="C656" s="77"/>
      <c r="D656" s="77"/>
      <c r="E656" s="77"/>
      <c r="F656" s="78"/>
      <c r="G656" s="58" t="s">
        <v>167</v>
      </c>
      <c r="H656" s="36">
        <f>H654+H655</f>
        <v>400</v>
      </c>
      <c r="I656" s="36">
        <f>I654+I655</f>
        <v>400</v>
      </c>
      <c r="J656" s="36">
        <f>J654+J655</f>
        <v>0</v>
      </c>
      <c r="K656" s="36">
        <f>K654+K655</f>
        <v>0</v>
      </c>
      <c r="L656" s="36">
        <f>L654+L655</f>
        <v>0</v>
      </c>
    </row>
    <row r="657" spans="1:12" ht="12.75" hidden="1">
      <c r="A657" s="82" t="s">
        <v>22</v>
      </c>
      <c r="B657" s="83"/>
      <c r="C657" s="84"/>
      <c r="D657" s="79" t="s">
        <v>148</v>
      </c>
      <c r="E657" s="79">
        <v>2008</v>
      </c>
      <c r="F657" s="79">
        <v>2011</v>
      </c>
      <c r="G657" s="58" t="s">
        <v>167</v>
      </c>
      <c r="H657" s="36">
        <f>H660+H663</f>
        <v>1500</v>
      </c>
      <c r="I657" s="36">
        <f aca="true" t="shared" si="58" ref="I657:L658">I660+I663</f>
        <v>1500</v>
      </c>
      <c r="J657" s="36">
        <f t="shared" si="58"/>
        <v>0</v>
      </c>
      <c r="K657" s="36">
        <f t="shared" si="58"/>
        <v>0</v>
      </c>
      <c r="L657" s="36">
        <f t="shared" si="58"/>
        <v>0</v>
      </c>
    </row>
    <row r="658" spans="1:12" ht="12.75" hidden="1">
      <c r="A658" s="85"/>
      <c r="B658" s="86"/>
      <c r="C658" s="87"/>
      <c r="D658" s="80"/>
      <c r="E658" s="80"/>
      <c r="F658" s="80"/>
      <c r="G658" s="58" t="s">
        <v>168</v>
      </c>
      <c r="H658" s="36">
        <f>I658+J658+K658+L658</f>
        <v>-350</v>
      </c>
      <c r="I658" s="36">
        <f t="shared" si="58"/>
        <v>-350</v>
      </c>
      <c r="J658" s="36">
        <f t="shared" si="58"/>
        <v>0</v>
      </c>
      <c r="K658" s="36">
        <f t="shared" si="58"/>
        <v>0</v>
      </c>
      <c r="L658" s="36">
        <f t="shared" si="58"/>
        <v>0</v>
      </c>
    </row>
    <row r="659" spans="1:12" ht="12.75">
      <c r="A659" s="88"/>
      <c r="B659" s="89"/>
      <c r="C659" s="90"/>
      <c r="D659" s="81"/>
      <c r="E659" s="81"/>
      <c r="F659" s="81"/>
      <c r="G659" s="58" t="s">
        <v>167</v>
      </c>
      <c r="H659" s="36">
        <f>H657+H658</f>
        <v>1150</v>
      </c>
      <c r="I659" s="36">
        <f>I657+I658</f>
        <v>1150</v>
      </c>
      <c r="J659" s="36">
        <f>J657+J658</f>
        <v>0</v>
      </c>
      <c r="K659" s="36">
        <f>K657+K658</f>
        <v>0</v>
      </c>
      <c r="L659" s="36">
        <f>L657+L658</f>
        <v>0</v>
      </c>
    </row>
    <row r="660" spans="1:12" ht="12.75" hidden="1">
      <c r="A660" s="70" t="s">
        <v>233</v>
      </c>
      <c r="B660" s="71"/>
      <c r="C660" s="71"/>
      <c r="D660" s="71"/>
      <c r="E660" s="71"/>
      <c r="F660" s="72"/>
      <c r="G660" s="58" t="s">
        <v>167</v>
      </c>
      <c r="H660" s="36">
        <f>I660+J660+K660+L660</f>
        <v>750</v>
      </c>
      <c r="I660" s="36">
        <f aca="true" t="shared" si="59" ref="I660:L661">I651+I642</f>
        <v>750</v>
      </c>
      <c r="J660" s="36">
        <f t="shared" si="59"/>
        <v>0</v>
      </c>
      <c r="K660" s="36">
        <f t="shared" si="59"/>
        <v>0</v>
      </c>
      <c r="L660" s="36">
        <f t="shared" si="59"/>
        <v>0</v>
      </c>
    </row>
    <row r="661" spans="1:12" ht="12.75" hidden="1">
      <c r="A661" s="73"/>
      <c r="B661" s="74"/>
      <c r="C661" s="74"/>
      <c r="D661" s="74"/>
      <c r="E661" s="74"/>
      <c r="F661" s="75"/>
      <c r="G661" s="58" t="s">
        <v>168</v>
      </c>
      <c r="H661" s="36">
        <f>I661+J661+K661+L661</f>
        <v>-350</v>
      </c>
      <c r="I661" s="36">
        <f t="shared" si="59"/>
        <v>-350</v>
      </c>
      <c r="J661" s="36">
        <f t="shared" si="59"/>
        <v>0</v>
      </c>
      <c r="K661" s="36">
        <f t="shared" si="59"/>
        <v>0</v>
      </c>
      <c r="L661" s="36">
        <f t="shared" si="59"/>
        <v>0</v>
      </c>
    </row>
    <row r="662" spans="1:12" ht="12.75">
      <c r="A662" s="76"/>
      <c r="B662" s="77"/>
      <c r="C662" s="77"/>
      <c r="D662" s="77"/>
      <c r="E662" s="77"/>
      <c r="F662" s="78"/>
      <c r="G662" s="58" t="s">
        <v>167</v>
      </c>
      <c r="H662" s="36">
        <f>H660+H661</f>
        <v>400</v>
      </c>
      <c r="I662" s="36">
        <f>I660+I661</f>
        <v>400</v>
      </c>
      <c r="J662" s="36">
        <f>J660+J661</f>
        <v>0</v>
      </c>
      <c r="K662" s="36">
        <f>K660+K661</f>
        <v>0</v>
      </c>
      <c r="L662" s="36">
        <f>L660+L661</f>
        <v>0</v>
      </c>
    </row>
    <row r="663" spans="1:12" ht="12.75" hidden="1">
      <c r="A663" s="70" t="s">
        <v>234</v>
      </c>
      <c r="B663" s="71"/>
      <c r="C663" s="71"/>
      <c r="D663" s="71"/>
      <c r="E663" s="71"/>
      <c r="F663" s="72"/>
      <c r="G663" s="58" t="s">
        <v>167</v>
      </c>
      <c r="H663" s="36">
        <f>I663+J663+K663+L663</f>
        <v>750</v>
      </c>
      <c r="I663" s="36">
        <f aca="true" t="shared" si="60" ref="I663:L664">I654+I645</f>
        <v>750</v>
      </c>
      <c r="J663" s="36">
        <f t="shared" si="60"/>
        <v>0</v>
      </c>
      <c r="K663" s="36">
        <f t="shared" si="60"/>
        <v>0</v>
      </c>
      <c r="L663" s="36">
        <f t="shared" si="60"/>
        <v>0</v>
      </c>
    </row>
    <row r="664" spans="1:12" ht="12.75" hidden="1">
      <c r="A664" s="73"/>
      <c r="B664" s="74"/>
      <c r="C664" s="74"/>
      <c r="D664" s="74"/>
      <c r="E664" s="74"/>
      <c r="F664" s="75"/>
      <c r="G664" s="58" t="s">
        <v>168</v>
      </c>
      <c r="H664" s="36">
        <f>I664+J664+K664+L664</f>
        <v>0</v>
      </c>
      <c r="I664" s="36">
        <f t="shared" si="60"/>
        <v>0</v>
      </c>
      <c r="J664" s="36">
        <f t="shared" si="60"/>
        <v>0</v>
      </c>
      <c r="K664" s="36">
        <f t="shared" si="60"/>
        <v>0</v>
      </c>
      <c r="L664" s="36">
        <f t="shared" si="60"/>
        <v>0</v>
      </c>
    </row>
    <row r="665" spans="1:12" ht="12.75">
      <c r="A665" s="76"/>
      <c r="B665" s="77"/>
      <c r="C665" s="77"/>
      <c r="D665" s="77"/>
      <c r="E665" s="77"/>
      <c r="F665" s="78"/>
      <c r="G665" s="58" t="s">
        <v>167</v>
      </c>
      <c r="H665" s="36">
        <f>H663+H664</f>
        <v>750</v>
      </c>
      <c r="I665" s="36">
        <f>I663+I664</f>
        <v>750</v>
      </c>
      <c r="J665" s="36">
        <f>J663+J664</f>
        <v>0</v>
      </c>
      <c r="K665" s="36">
        <f>K663+K664</f>
        <v>0</v>
      </c>
      <c r="L665" s="36">
        <f>L663+L664</f>
        <v>0</v>
      </c>
    </row>
    <row r="666" spans="1:12" ht="12.75" hidden="1">
      <c r="A666" s="82" t="s">
        <v>172</v>
      </c>
      <c r="B666" s="83"/>
      <c r="C666" s="84"/>
      <c r="D666" s="79" t="s">
        <v>148</v>
      </c>
      <c r="E666" s="79">
        <v>2008</v>
      </c>
      <c r="F666" s="79">
        <v>2011</v>
      </c>
      <c r="G666" s="58" t="s">
        <v>167</v>
      </c>
      <c r="H666" s="36">
        <f>H669+H672</f>
        <v>29750</v>
      </c>
      <c r="I666" s="36">
        <f aca="true" t="shared" si="61" ref="I666:L667">I669+I672+I675</f>
        <v>29750</v>
      </c>
      <c r="J666" s="36">
        <f t="shared" si="61"/>
        <v>0</v>
      </c>
      <c r="K666" s="36">
        <f t="shared" si="61"/>
        <v>0</v>
      </c>
      <c r="L666" s="36">
        <f t="shared" si="61"/>
        <v>0</v>
      </c>
    </row>
    <row r="667" spans="1:12" ht="12.75" hidden="1">
      <c r="A667" s="85"/>
      <c r="B667" s="86"/>
      <c r="C667" s="87"/>
      <c r="D667" s="80"/>
      <c r="E667" s="80"/>
      <c r="F667" s="80"/>
      <c r="G667" s="58" t="s">
        <v>168</v>
      </c>
      <c r="H667" s="36">
        <f>I667+J667+K667+L667</f>
        <v>-770</v>
      </c>
      <c r="I667" s="36">
        <f t="shared" si="61"/>
        <v>-3567</v>
      </c>
      <c r="J667" s="36">
        <f t="shared" si="61"/>
        <v>2797</v>
      </c>
      <c r="K667" s="36">
        <f t="shared" si="61"/>
        <v>0</v>
      </c>
      <c r="L667" s="36">
        <f t="shared" si="61"/>
        <v>0</v>
      </c>
    </row>
    <row r="668" spans="1:12" ht="15.75" customHeight="1">
      <c r="A668" s="88"/>
      <c r="B668" s="89"/>
      <c r="C668" s="90"/>
      <c r="D668" s="81"/>
      <c r="E668" s="81"/>
      <c r="F668" s="81"/>
      <c r="G668" s="58" t="s">
        <v>167</v>
      </c>
      <c r="H668" s="36">
        <f>H666+H667</f>
        <v>28980</v>
      </c>
      <c r="I668" s="36">
        <f>I666+I667</f>
        <v>26183</v>
      </c>
      <c r="J668" s="36">
        <f>J666+J667</f>
        <v>2797</v>
      </c>
      <c r="K668" s="36">
        <f>K666+K667</f>
        <v>0</v>
      </c>
      <c r="L668" s="36">
        <f>L666+L667</f>
        <v>0</v>
      </c>
    </row>
    <row r="669" spans="1:12" ht="12.75" hidden="1">
      <c r="A669" s="70" t="s">
        <v>233</v>
      </c>
      <c r="B669" s="71"/>
      <c r="C669" s="71"/>
      <c r="D669" s="71"/>
      <c r="E669" s="71"/>
      <c r="F669" s="72"/>
      <c r="G669" s="58" t="s">
        <v>167</v>
      </c>
      <c r="H669" s="36">
        <f>I669+J669+K669+L669</f>
        <v>16850</v>
      </c>
      <c r="I669" s="36">
        <f aca="true" t="shared" si="62" ref="I669:L670">I660+I628+I527+I488</f>
        <v>16850</v>
      </c>
      <c r="J669" s="36">
        <f t="shared" si="62"/>
        <v>0</v>
      </c>
      <c r="K669" s="36">
        <f t="shared" si="62"/>
        <v>0</v>
      </c>
      <c r="L669" s="36">
        <f t="shared" si="62"/>
        <v>0</v>
      </c>
    </row>
    <row r="670" spans="1:12" ht="12.75" hidden="1">
      <c r="A670" s="73"/>
      <c r="B670" s="74"/>
      <c r="C670" s="74"/>
      <c r="D670" s="74"/>
      <c r="E670" s="74"/>
      <c r="F670" s="75"/>
      <c r="G670" s="58" t="s">
        <v>168</v>
      </c>
      <c r="H670" s="36">
        <f>I670+J670+K670+L670</f>
        <v>-8870</v>
      </c>
      <c r="I670" s="36">
        <f t="shared" si="62"/>
        <v>-11667</v>
      </c>
      <c r="J670" s="36">
        <f t="shared" si="62"/>
        <v>2797</v>
      </c>
      <c r="K670" s="36">
        <f t="shared" si="62"/>
        <v>0</v>
      </c>
      <c r="L670" s="36">
        <f t="shared" si="62"/>
        <v>0</v>
      </c>
    </row>
    <row r="671" spans="1:12" ht="12.75">
      <c r="A671" s="76"/>
      <c r="B671" s="77"/>
      <c r="C671" s="77"/>
      <c r="D671" s="77"/>
      <c r="E671" s="77"/>
      <c r="F671" s="78"/>
      <c r="G671" s="58" t="s">
        <v>167</v>
      </c>
      <c r="H671" s="36">
        <f>H669+H670</f>
        <v>7980</v>
      </c>
      <c r="I671" s="36">
        <f>I669+I670</f>
        <v>5183</v>
      </c>
      <c r="J671" s="36">
        <f>J669+J670</f>
        <v>2797</v>
      </c>
      <c r="K671" s="36">
        <f>K669+K670</f>
        <v>0</v>
      </c>
      <c r="L671" s="36">
        <f>L669+L670</f>
        <v>0</v>
      </c>
    </row>
    <row r="672" spans="1:12" ht="12.75" hidden="1">
      <c r="A672" s="70" t="s">
        <v>234</v>
      </c>
      <c r="B672" s="71"/>
      <c r="C672" s="71"/>
      <c r="D672" s="71"/>
      <c r="E672" s="71"/>
      <c r="F672" s="72"/>
      <c r="G672" s="58" t="s">
        <v>167</v>
      </c>
      <c r="H672" s="36">
        <f>I672+J672+K672+L672</f>
        <v>12900</v>
      </c>
      <c r="I672" s="36">
        <f aca="true" t="shared" si="63" ref="I672:L673">I663+I631+I530+I491</f>
        <v>12900</v>
      </c>
      <c r="J672" s="36">
        <f t="shared" si="63"/>
        <v>0</v>
      </c>
      <c r="K672" s="36">
        <f t="shared" si="63"/>
        <v>0</v>
      </c>
      <c r="L672" s="36">
        <f t="shared" si="63"/>
        <v>0</v>
      </c>
    </row>
    <row r="673" spans="1:12" ht="12.75" hidden="1">
      <c r="A673" s="73"/>
      <c r="B673" s="74"/>
      <c r="C673" s="74"/>
      <c r="D673" s="74"/>
      <c r="E673" s="74"/>
      <c r="F673" s="75"/>
      <c r="G673" s="58" t="s">
        <v>168</v>
      </c>
      <c r="H673" s="36">
        <f>I673+J673+K673+L673</f>
        <v>-1200</v>
      </c>
      <c r="I673" s="36">
        <f t="shared" si="63"/>
        <v>-1200</v>
      </c>
      <c r="J673" s="36">
        <f t="shared" si="63"/>
        <v>0</v>
      </c>
      <c r="K673" s="36">
        <f t="shared" si="63"/>
        <v>0</v>
      </c>
      <c r="L673" s="36">
        <f t="shared" si="63"/>
        <v>0</v>
      </c>
    </row>
    <row r="674" spans="1:12" ht="12.75">
      <c r="A674" s="76"/>
      <c r="B674" s="77"/>
      <c r="C674" s="77"/>
      <c r="D674" s="77"/>
      <c r="E674" s="77"/>
      <c r="F674" s="78"/>
      <c r="G674" s="58" t="s">
        <v>167</v>
      </c>
      <c r="H674" s="36">
        <f>H672+H673</f>
        <v>11700</v>
      </c>
      <c r="I674" s="36">
        <f>I672+I673</f>
        <v>11700</v>
      </c>
      <c r="J674" s="36">
        <f>J672+J673</f>
        <v>0</v>
      </c>
      <c r="K674" s="36">
        <f>K672+K673</f>
        <v>0</v>
      </c>
      <c r="L674" s="36">
        <f>L672+L673</f>
        <v>0</v>
      </c>
    </row>
    <row r="675" spans="1:12" ht="12.75" hidden="1">
      <c r="A675" s="70" t="s">
        <v>235</v>
      </c>
      <c r="B675" s="71"/>
      <c r="C675" s="71"/>
      <c r="D675" s="71"/>
      <c r="E675" s="71"/>
      <c r="F675" s="72"/>
      <c r="G675" s="58" t="s">
        <v>167</v>
      </c>
      <c r="H675" s="36">
        <f>I675+J675+K675+L675</f>
        <v>0</v>
      </c>
      <c r="I675" s="36">
        <f aca="true" t="shared" si="64" ref="I675:L676">I634+I533+I494</f>
        <v>0</v>
      </c>
      <c r="J675" s="36">
        <f t="shared" si="64"/>
        <v>0</v>
      </c>
      <c r="K675" s="36">
        <f t="shared" si="64"/>
        <v>0</v>
      </c>
      <c r="L675" s="36">
        <f t="shared" si="64"/>
        <v>0</v>
      </c>
    </row>
    <row r="676" spans="1:12" ht="12.75" hidden="1">
      <c r="A676" s="73"/>
      <c r="B676" s="74"/>
      <c r="C676" s="74"/>
      <c r="D676" s="74"/>
      <c r="E676" s="74"/>
      <c r="F676" s="75"/>
      <c r="G676" s="58" t="s">
        <v>168</v>
      </c>
      <c r="H676" s="36">
        <f>I676+J676+K676+L676</f>
        <v>9300</v>
      </c>
      <c r="I676" s="36">
        <f t="shared" si="64"/>
        <v>9300</v>
      </c>
      <c r="J676" s="36">
        <f t="shared" si="64"/>
        <v>0</v>
      </c>
      <c r="K676" s="36">
        <f t="shared" si="64"/>
        <v>0</v>
      </c>
      <c r="L676" s="36">
        <f t="shared" si="64"/>
        <v>0</v>
      </c>
    </row>
    <row r="677" spans="1:12" ht="12.75">
      <c r="A677" s="76"/>
      <c r="B677" s="77"/>
      <c r="C677" s="77"/>
      <c r="D677" s="77"/>
      <c r="E677" s="77"/>
      <c r="F677" s="78"/>
      <c r="G677" s="58" t="s">
        <v>167</v>
      </c>
      <c r="H677" s="36">
        <f>H675+H676</f>
        <v>9300</v>
      </c>
      <c r="I677" s="36">
        <f>I675+I676</f>
        <v>9300</v>
      </c>
      <c r="J677" s="36">
        <f>J675+J676</f>
        <v>0</v>
      </c>
      <c r="K677" s="36">
        <f>K675+K676</f>
        <v>0</v>
      </c>
      <c r="L677" s="36">
        <f>L675+L676</f>
        <v>0</v>
      </c>
    </row>
    <row r="678" spans="1:12" ht="15.75">
      <c r="A678" s="99" t="s">
        <v>51</v>
      </c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</row>
    <row r="679" spans="1:12" ht="16.5" customHeight="1">
      <c r="A679" s="101" t="s">
        <v>20</v>
      </c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</row>
    <row r="680" spans="1:12" ht="16.5">
      <c r="A680" s="91" t="s">
        <v>21</v>
      </c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3"/>
    </row>
    <row r="681" spans="1:12" ht="12.75" hidden="1">
      <c r="A681" s="94">
        <v>44</v>
      </c>
      <c r="B681" s="94" t="s">
        <v>179</v>
      </c>
      <c r="C681" s="79" t="s">
        <v>240</v>
      </c>
      <c r="D681" s="79" t="s">
        <v>148</v>
      </c>
      <c r="E681" s="79">
        <v>2008</v>
      </c>
      <c r="F681" s="79">
        <v>2011</v>
      </c>
      <c r="G681" s="58" t="s">
        <v>167</v>
      </c>
      <c r="H681" s="36">
        <f>I681+J681+K681+L681</f>
        <v>13000</v>
      </c>
      <c r="I681" s="36">
        <f>I684+I687+I690</f>
        <v>13000</v>
      </c>
      <c r="J681" s="36">
        <f aca="true" t="shared" si="65" ref="J681:L682">J684+J687</f>
        <v>0</v>
      </c>
      <c r="K681" s="36">
        <f t="shared" si="65"/>
        <v>0</v>
      </c>
      <c r="L681" s="36">
        <f t="shared" si="65"/>
        <v>0</v>
      </c>
    </row>
    <row r="682" spans="1:12" ht="12.75" hidden="1">
      <c r="A682" s="95"/>
      <c r="B682" s="97"/>
      <c r="C682" s="80"/>
      <c r="D682" s="80"/>
      <c r="E682" s="80"/>
      <c r="F682" s="80"/>
      <c r="G682" s="58" t="s">
        <v>168</v>
      </c>
      <c r="H682" s="36">
        <f>I682+J682+K682+L682</f>
        <v>-3300</v>
      </c>
      <c r="I682" s="36">
        <f>I685+I688+I691</f>
        <v>-3300</v>
      </c>
      <c r="J682" s="36">
        <f t="shared" si="65"/>
        <v>0</v>
      </c>
      <c r="K682" s="36">
        <f t="shared" si="65"/>
        <v>0</v>
      </c>
      <c r="L682" s="36">
        <f t="shared" si="65"/>
        <v>0</v>
      </c>
    </row>
    <row r="683" spans="1:12" ht="42.75" customHeight="1">
      <c r="A683" s="96"/>
      <c r="B683" s="98"/>
      <c r="C683" s="81"/>
      <c r="D683" s="81"/>
      <c r="E683" s="81"/>
      <c r="F683" s="81"/>
      <c r="G683" s="58" t="s">
        <v>167</v>
      </c>
      <c r="H683" s="36">
        <f>H681+H682</f>
        <v>9700</v>
      </c>
      <c r="I683" s="36">
        <f>I681+I682</f>
        <v>9700</v>
      </c>
      <c r="J683" s="36">
        <f>J681+J682</f>
        <v>0</v>
      </c>
      <c r="K683" s="36">
        <f>K681+K682</f>
        <v>0</v>
      </c>
      <c r="L683" s="36">
        <f>L681+L682</f>
        <v>0</v>
      </c>
    </row>
    <row r="684" spans="1:12" ht="12.75" hidden="1">
      <c r="A684" s="70" t="s">
        <v>233</v>
      </c>
      <c r="B684" s="71"/>
      <c r="C684" s="71"/>
      <c r="D684" s="71"/>
      <c r="E684" s="71"/>
      <c r="F684" s="72"/>
      <c r="G684" s="58" t="s">
        <v>167</v>
      </c>
      <c r="H684" s="36">
        <f>I684+J684+K684+L684</f>
        <v>3500</v>
      </c>
      <c r="I684" s="36">
        <v>3500</v>
      </c>
      <c r="J684" s="36"/>
      <c r="K684" s="36"/>
      <c r="L684" s="36"/>
    </row>
    <row r="685" spans="1:12" ht="12.75" hidden="1">
      <c r="A685" s="73"/>
      <c r="B685" s="74"/>
      <c r="C685" s="74"/>
      <c r="D685" s="74"/>
      <c r="E685" s="74"/>
      <c r="F685" s="75"/>
      <c r="G685" s="58" t="s">
        <v>168</v>
      </c>
      <c r="H685" s="36">
        <f>I685+J685+K685+L685</f>
        <v>-3300</v>
      </c>
      <c r="I685" s="36">
        <v>-3300</v>
      </c>
      <c r="J685" s="36"/>
      <c r="K685" s="36"/>
      <c r="L685" s="36"/>
    </row>
    <row r="686" spans="1:12" ht="12.75">
      <c r="A686" s="76"/>
      <c r="B686" s="77"/>
      <c r="C686" s="77"/>
      <c r="D686" s="77"/>
      <c r="E686" s="77"/>
      <c r="F686" s="78"/>
      <c r="G686" s="58" t="s">
        <v>167</v>
      </c>
      <c r="H686" s="36">
        <f>H684+H685</f>
        <v>200</v>
      </c>
      <c r="I686" s="36">
        <f>I684+I685</f>
        <v>200</v>
      </c>
      <c r="J686" s="36">
        <f>J684+J685</f>
        <v>0</v>
      </c>
      <c r="K686" s="36">
        <f>K684+K685</f>
        <v>0</v>
      </c>
      <c r="L686" s="36">
        <f>L684+L685</f>
        <v>0</v>
      </c>
    </row>
    <row r="687" spans="1:12" ht="12.75" hidden="1">
      <c r="A687" s="70" t="s">
        <v>234</v>
      </c>
      <c r="B687" s="71"/>
      <c r="C687" s="71"/>
      <c r="D687" s="71"/>
      <c r="E687" s="71"/>
      <c r="F687" s="72"/>
      <c r="G687" s="58" t="s">
        <v>167</v>
      </c>
      <c r="H687" s="36">
        <f>I687+J687+K687+L687</f>
        <v>3500</v>
      </c>
      <c r="I687" s="36">
        <v>3500</v>
      </c>
      <c r="J687" s="36"/>
      <c r="K687" s="36"/>
      <c r="L687" s="36"/>
    </row>
    <row r="688" spans="1:12" ht="12.75" hidden="1">
      <c r="A688" s="73"/>
      <c r="B688" s="74"/>
      <c r="C688" s="74"/>
      <c r="D688" s="74"/>
      <c r="E688" s="74"/>
      <c r="F688" s="75"/>
      <c r="G688" s="58" t="s">
        <v>168</v>
      </c>
      <c r="H688" s="36">
        <f>I688+J688+K688+L688</f>
        <v>0</v>
      </c>
      <c r="I688" s="36"/>
      <c r="J688" s="36"/>
      <c r="K688" s="36"/>
      <c r="L688" s="36"/>
    </row>
    <row r="689" spans="1:12" ht="12.75">
      <c r="A689" s="76"/>
      <c r="B689" s="77"/>
      <c r="C689" s="77"/>
      <c r="D689" s="77"/>
      <c r="E689" s="77"/>
      <c r="F689" s="78"/>
      <c r="G689" s="58" t="s">
        <v>167</v>
      </c>
      <c r="H689" s="36">
        <f>H687+H688</f>
        <v>3500</v>
      </c>
      <c r="I689" s="36">
        <f>I687+I688</f>
        <v>3500</v>
      </c>
      <c r="J689" s="36">
        <f>J687+J688</f>
        <v>0</v>
      </c>
      <c r="K689" s="36">
        <f>K687+K688</f>
        <v>0</v>
      </c>
      <c r="L689" s="36">
        <f>L687+L688</f>
        <v>0</v>
      </c>
    </row>
    <row r="690" spans="1:12" ht="12.75" hidden="1">
      <c r="A690" s="70" t="s">
        <v>235</v>
      </c>
      <c r="B690" s="71"/>
      <c r="C690" s="71"/>
      <c r="D690" s="71"/>
      <c r="E690" s="71"/>
      <c r="F690" s="72"/>
      <c r="G690" s="58" t="s">
        <v>167</v>
      </c>
      <c r="H690" s="36">
        <f>I690+J690+K690+L690</f>
        <v>6000</v>
      </c>
      <c r="I690" s="36">
        <v>6000</v>
      </c>
      <c r="J690" s="36"/>
      <c r="K690" s="36"/>
      <c r="L690" s="36"/>
    </row>
    <row r="691" spans="1:12" ht="12.75" hidden="1">
      <c r="A691" s="73"/>
      <c r="B691" s="74"/>
      <c r="C691" s="74"/>
      <c r="D691" s="74"/>
      <c r="E691" s="74"/>
      <c r="F691" s="75"/>
      <c r="G691" s="58" t="s">
        <v>168</v>
      </c>
      <c r="H691" s="36">
        <f>I691+J691+K691+L691</f>
        <v>0</v>
      </c>
      <c r="I691" s="36"/>
      <c r="J691" s="36"/>
      <c r="K691" s="36"/>
      <c r="L691" s="36"/>
    </row>
    <row r="692" spans="1:12" ht="12.75">
      <c r="A692" s="76"/>
      <c r="B692" s="77"/>
      <c r="C692" s="77"/>
      <c r="D692" s="77"/>
      <c r="E692" s="77"/>
      <c r="F692" s="78"/>
      <c r="G692" s="58" t="s">
        <v>167</v>
      </c>
      <c r="H692" s="36">
        <f>H690+H691</f>
        <v>6000</v>
      </c>
      <c r="I692" s="36">
        <f>I690+I691</f>
        <v>6000</v>
      </c>
      <c r="J692" s="36">
        <f>J690+J691</f>
        <v>0</v>
      </c>
      <c r="K692" s="36">
        <f>K690+K691</f>
        <v>0</v>
      </c>
      <c r="L692" s="36">
        <f>L690+L691</f>
        <v>0</v>
      </c>
    </row>
    <row r="693" spans="1:12" ht="12.75" hidden="1">
      <c r="A693" s="82" t="s">
        <v>22</v>
      </c>
      <c r="B693" s="83"/>
      <c r="C693" s="84"/>
      <c r="D693" s="79" t="s">
        <v>148</v>
      </c>
      <c r="E693" s="79">
        <v>2008</v>
      </c>
      <c r="F693" s="79">
        <v>2010</v>
      </c>
      <c r="G693" s="58" t="s">
        <v>167</v>
      </c>
      <c r="H693" s="36">
        <f>H696+H699</f>
        <v>7000</v>
      </c>
      <c r="I693" s="36">
        <f>I696+I699</f>
        <v>7000</v>
      </c>
      <c r="J693" s="36">
        <f>J696+J699</f>
        <v>0</v>
      </c>
      <c r="K693" s="36">
        <f>K696+K699</f>
        <v>0</v>
      </c>
      <c r="L693" s="36">
        <f>L696+L699</f>
        <v>0</v>
      </c>
    </row>
    <row r="694" spans="1:12" ht="12.75" hidden="1">
      <c r="A694" s="85"/>
      <c r="B694" s="86"/>
      <c r="C694" s="87"/>
      <c r="D694" s="80"/>
      <c r="E694" s="80"/>
      <c r="F694" s="80"/>
      <c r="G694" s="58" t="s">
        <v>168</v>
      </c>
      <c r="H694" s="36">
        <f>I694+J694+K694+L694</f>
        <v>-3300</v>
      </c>
      <c r="I694" s="36">
        <f>I697+I700</f>
        <v>-3300</v>
      </c>
      <c r="J694" s="36">
        <f>J697+J700</f>
        <v>0</v>
      </c>
      <c r="K694" s="36">
        <f>K697+K700</f>
        <v>0</v>
      </c>
      <c r="L694" s="36">
        <f>L697+L700</f>
        <v>0</v>
      </c>
    </row>
    <row r="695" spans="1:12" ht="12.75">
      <c r="A695" s="88"/>
      <c r="B695" s="89"/>
      <c r="C695" s="90"/>
      <c r="D695" s="81"/>
      <c r="E695" s="81"/>
      <c r="F695" s="81"/>
      <c r="G695" s="58" t="s">
        <v>167</v>
      </c>
      <c r="H695" s="36">
        <f>H693+H694</f>
        <v>3700</v>
      </c>
      <c r="I695" s="36">
        <f>I693+I694</f>
        <v>3700</v>
      </c>
      <c r="J695" s="36">
        <f>J693+J694</f>
        <v>0</v>
      </c>
      <c r="K695" s="36">
        <f>K693+K694</f>
        <v>0</v>
      </c>
      <c r="L695" s="36">
        <f>L693+L694</f>
        <v>0</v>
      </c>
    </row>
    <row r="696" spans="1:12" ht="12.75" hidden="1">
      <c r="A696" s="70" t="s">
        <v>233</v>
      </c>
      <c r="B696" s="71"/>
      <c r="C696" s="71"/>
      <c r="D696" s="71"/>
      <c r="E696" s="71"/>
      <c r="F696" s="72"/>
      <c r="G696" s="58" t="s">
        <v>167</v>
      </c>
      <c r="H696" s="36">
        <f>I696+J696+K696+L696</f>
        <v>3500</v>
      </c>
      <c r="I696" s="36">
        <f aca="true" t="shared" si="66" ref="I696:L697">I684</f>
        <v>3500</v>
      </c>
      <c r="J696" s="36">
        <f t="shared" si="66"/>
        <v>0</v>
      </c>
      <c r="K696" s="36">
        <f t="shared" si="66"/>
        <v>0</v>
      </c>
      <c r="L696" s="36">
        <f t="shared" si="66"/>
        <v>0</v>
      </c>
    </row>
    <row r="697" spans="1:12" ht="12.75" hidden="1">
      <c r="A697" s="73"/>
      <c r="B697" s="74"/>
      <c r="C697" s="74"/>
      <c r="D697" s="74"/>
      <c r="E697" s="74"/>
      <c r="F697" s="75"/>
      <c r="G697" s="58" t="s">
        <v>168</v>
      </c>
      <c r="H697" s="36">
        <f>I697+J697+K697+L697</f>
        <v>-3300</v>
      </c>
      <c r="I697" s="36">
        <f t="shared" si="66"/>
        <v>-3300</v>
      </c>
      <c r="J697" s="36">
        <f t="shared" si="66"/>
        <v>0</v>
      </c>
      <c r="K697" s="36">
        <f t="shared" si="66"/>
        <v>0</v>
      </c>
      <c r="L697" s="36">
        <f t="shared" si="66"/>
        <v>0</v>
      </c>
    </row>
    <row r="698" spans="1:12" ht="12.75">
      <c r="A698" s="76"/>
      <c r="B698" s="77"/>
      <c r="C698" s="77"/>
      <c r="D698" s="77"/>
      <c r="E698" s="77"/>
      <c r="F698" s="78"/>
      <c r="G698" s="58" t="s">
        <v>167</v>
      </c>
      <c r="H698" s="36">
        <f>H696+H697</f>
        <v>200</v>
      </c>
      <c r="I698" s="36">
        <f>I696+I697</f>
        <v>200</v>
      </c>
      <c r="J698" s="36">
        <f>J696+J697</f>
        <v>0</v>
      </c>
      <c r="K698" s="36">
        <f>K696+K697</f>
        <v>0</v>
      </c>
      <c r="L698" s="36">
        <f>L696+L697</f>
        <v>0</v>
      </c>
    </row>
    <row r="699" spans="1:12" ht="12.75" hidden="1">
      <c r="A699" s="70" t="s">
        <v>234</v>
      </c>
      <c r="B699" s="71"/>
      <c r="C699" s="71"/>
      <c r="D699" s="71"/>
      <c r="E699" s="71"/>
      <c r="F699" s="72"/>
      <c r="G699" s="58" t="s">
        <v>167</v>
      </c>
      <c r="H699" s="36">
        <f>I699+J699+K699+L699</f>
        <v>3500</v>
      </c>
      <c r="I699" s="36">
        <f aca="true" t="shared" si="67" ref="I699:L700">I687</f>
        <v>3500</v>
      </c>
      <c r="J699" s="36">
        <f t="shared" si="67"/>
        <v>0</v>
      </c>
      <c r="K699" s="36">
        <f t="shared" si="67"/>
        <v>0</v>
      </c>
      <c r="L699" s="36">
        <f t="shared" si="67"/>
        <v>0</v>
      </c>
    </row>
    <row r="700" spans="1:12" ht="12.75" hidden="1">
      <c r="A700" s="73"/>
      <c r="B700" s="74"/>
      <c r="C700" s="74"/>
      <c r="D700" s="74"/>
      <c r="E700" s="74"/>
      <c r="F700" s="75"/>
      <c r="G700" s="58" t="s">
        <v>168</v>
      </c>
      <c r="H700" s="36">
        <f>I700+J700+K700+L700</f>
        <v>0</v>
      </c>
      <c r="I700" s="36">
        <f t="shared" si="67"/>
        <v>0</v>
      </c>
      <c r="J700" s="36">
        <f t="shared" si="67"/>
        <v>0</v>
      </c>
      <c r="K700" s="36">
        <f t="shared" si="67"/>
        <v>0</v>
      </c>
      <c r="L700" s="36">
        <f t="shared" si="67"/>
        <v>0</v>
      </c>
    </row>
    <row r="701" spans="1:12" ht="12.75">
      <c r="A701" s="76"/>
      <c r="B701" s="77"/>
      <c r="C701" s="77"/>
      <c r="D701" s="77"/>
      <c r="E701" s="77"/>
      <c r="F701" s="78"/>
      <c r="G701" s="58" t="s">
        <v>167</v>
      </c>
      <c r="H701" s="36">
        <f>H699+H700</f>
        <v>3500</v>
      </c>
      <c r="I701" s="36">
        <f>I699+I700</f>
        <v>3500</v>
      </c>
      <c r="J701" s="36">
        <f>J699+J700</f>
        <v>0</v>
      </c>
      <c r="K701" s="36">
        <f>K699+K700</f>
        <v>0</v>
      </c>
      <c r="L701" s="36">
        <f>L699+L700</f>
        <v>0</v>
      </c>
    </row>
    <row r="702" spans="1:12" ht="12.75" hidden="1">
      <c r="A702" s="82" t="s">
        <v>172</v>
      </c>
      <c r="B702" s="83"/>
      <c r="C702" s="84"/>
      <c r="D702" s="79" t="s">
        <v>148</v>
      </c>
      <c r="E702" s="79">
        <v>2008</v>
      </c>
      <c r="F702" s="79">
        <v>2010</v>
      </c>
      <c r="G702" s="58" t="s">
        <v>167</v>
      </c>
      <c r="H702" s="36">
        <f>H705+H708</f>
        <v>7000</v>
      </c>
      <c r="I702" s="36">
        <f>I705+I708</f>
        <v>7000</v>
      </c>
      <c r="J702" s="36">
        <f>J705+J708</f>
        <v>0</v>
      </c>
      <c r="K702" s="36">
        <f>K705+K708</f>
        <v>0</v>
      </c>
      <c r="L702" s="36">
        <f>L705+L708</f>
        <v>0</v>
      </c>
    </row>
    <row r="703" spans="1:12" ht="12.75" hidden="1">
      <c r="A703" s="85"/>
      <c r="B703" s="86"/>
      <c r="C703" s="87"/>
      <c r="D703" s="80"/>
      <c r="E703" s="80"/>
      <c r="F703" s="80"/>
      <c r="G703" s="58" t="s">
        <v>168</v>
      </c>
      <c r="H703" s="36">
        <f>I703+J703+K703+L703</f>
        <v>-3300</v>
      </c>
      <c r="I703" s="36">
        <f>I706+I709</f>
        <v>-3300</v>
      </c>
      <c r="J703" s="36">
        <f>J706+J709</f>
        <v>0</v>
      </c>
      <c r="K703" s="36">
        <f>K706+K709</f>
        <v>0</v>
      </c>
      <c r="L703" s="36">
        <f>L706+L709</f>
        <v>0</v>
      </c>
    </row>
    <row r="704" spans="1:12" ht="12.75">
      <c r="A704" s="88"/>
      <c r="B704" s="89"/>
      <c r="C704" s="90"/>
      <c r="D704" s="81"/>
      <c r="E704" s="81"/>
      <c r="F704" s="81"/>
      <c r="G704" s="58" t="s">
        <v>167</v>
      </c>
      <c r="H704" s="36">
        <f>H702+H703</f>
        <v>3700</v>
      </c>
      <c r="I704" s="36">
        <f>I702+I703</f>
        <v>3700</v>
      </c>
      <c r="J704" s="36">
        <f>J702+J703</f>
        <v>0</v>
      </c>
      <c r="K704" s="36">
        <f>K702+K703</f>
        <v>0</v>
      </c>
      <c r="L704" s="36">
        <f>L702+L703</f>
        <v>0</v>
      </c>
    </row>
    <row r="705" spans="1:12" ht="12.75" hidden="1">
      <c r="A705" s="70" t="s">
        <v>233</v>
      </c>
      <c r="B705" s="71"/>
      <c r="C705" s="71"/>
      <c r="D705" s="71"/>
      <c r="E705" s="71"/>
      <c r="F705" s="72"/>
      <c r="G705" s="58" t="s">
        <v>167</v>
      </c>
      <c r="H705" s="36">
        <f>I705+J705+K705+L705</f>
        <v>3500</v>
      </c>
      <c r="I705" s="36">
        <f aca="true" t="shared" si="68" ref="I705:L706">I696</f>
        <v>3500</v>
      </c>
      <c r="J705" s="36">
        <f t="shared" si="68"/>
        <v>0</v>
      </c>
      <c r="K705" s="36">
        <f t="shared" si="68"/>
        <v>0</v>
      </c>
      <c r="L705" s="36">
        <f t="shared" si="68"/>
        <v>0</v>
      </c>
    </row>
    <row r="706" spans="1:12" ht="12.75" hidden="1">
      <c r="A706" s="73"/>
      <c r="B706" s="74"/>
      <c r="C706" s="74"/>
      <c r="D706" s="74"/>
      <c r="E706" s="74"/>
      <c r="F706" s="75"/>
      <c r="G706" s="58" t="s">
        <v>168</v>
      </c>
      <c r="H706" s="36">
        <f>I706+J706+K706+L706</f>
        <v>-3300</v>
      </c>
      <c r="I706" s="36">
        <f t="shared" si="68"/>
        <v>-3300</v>
      </c>
      <c r="J706" s="36">
        <f t="shared" si="68"/>
        <v>0</v>
      </c>
      <c r="K706" s="36">
        <f t="shared" si="68"/>
        <v>0</v>
      </c>
      <c r="L706" s="36">
        <f t="shared" si="68"/>
        <v>0</v>
      </c>
    </row>
    <row r="707" spans="1:12" ht="12.75">
      <c r="A707" s="76"/>
      <c r="B707" s="77"/>
      <c r="C707" s="77"/>
      <c r="D707" s="77"/>
      <c r="E707" s="77"/>
      <c r="F707" s="78"/>
      <c r="G707" s="58" t="s">
        <v>167</v>
      </c>
      <c r="H707" s="36">
        <f>H705+H706</f>
        <v>200</v>
      </c>
      <c r="I707" s="36">
        <f>I705+I706</f>
        <v>200</v>
      </c>
      <c r="J707" s="36">
        <f>J705+J706</f>
        <v>0</v>
      </c>
      <c r="K707" s="36">
        <f>K705+K706</f>
        <v>0</v>
      </c>
      <c r="L707" s="36">
        <f>L705+L706</f>
        <v>0</v>
      </c>
    </row>
    <row r="708" spans="1:12" ht="12.75" hidden="1">
      <c r="A708" s="70" t="s">
        <v>234</v>
      </c>
      <c r="B708" s="71"/>
      <c r="C708" s="71"/>
      <c r="D708" s="71"/>
      <c r="E708" s="71"/>
      <c r="F708" s="72"/>
      <c r="G708" s="58" t="s">
        <v>167</v>
      </c>
      <c r="H708" s="36">
        <f>I708+J708+K708+L708</f>
        <v>3500</v>
      </c>
      <c r="I708" s="36">
        <f aca="true" t="shared" si="69" ref="I708:L709">I699</f>
        <v>3500</v>
      </c>
      <c r="J708" s="36">
        <f t="shared" si="69"/>
        <v>0</v>
      </c>
      <c r="K708" s="36">
        <f t="shared" si="69"/>
        <v>0</v>
      </c>
      <c r="L708" s="36">
        <f t="shared" si="69"/>
        <v>0</v>
      </c>
    </row>
    <row r="709" spans="1:12" ht="12.75" hidden="1">
      <c r="A709" s="73"/>
      <c r="B709" s="74"/>
      <c r="C709" s="74"/>
      <c r="D709" s="74"/>
      <c r="E709" s="74"/>
      <c r="F709" s="75"/>
      <c r="G709" s="58" t="s">
        <v>168</v>
      </c>
      <c r="H709" s="36">
        <f>I709+J709+K709+L709</f>
        <v>0</v>
      </c>
      <c r="I709" s="36">
        <f t="shared" si="69"/>
        <v>0</v>
      </c>
      <c r="J709" s="36">
        <f t="shared" si="69"/>
        <v>0</v>
      </c>
      <c r="K709" s="36">
        <f t="shared" si="69"/>
        <v>0</v>
      </c>
      <c r="L709" s="36">
        <f t="shared" si="69"/>
        <v>0</v>
      </c>
    </row>
    <row r="710" spans="1:12" ht="14.25" customHeight="1">
      <c r="A710" s="76"/>
      <c r="B710" s="77"/>
      <c r="C710" s="77"/>
      <c r="D710" s="77"/>
      <c r="E710" s="77"/>
      <c r="F710" s="78"/>
      <c r="G710" s="58" t="s">
        <v>167</v>
      </c>
      <c r="H710" s="36">
        <f>H708+H709</f>
        <v>3500</v>
      </c>
      <c r="I710" s="36">
        <f>I708+I709</f>
        <v>3500</v>
      </c>
      <c r="J710" s="36">
        <f>J708+J709</f>
        <v>0</v>
      </c>
      <c r="K710" s="36">
        <f>K708+K709</f>
        <v>0</v>
      </c>
      <c r="L710" s="36">
        <f>L708+L709</f>
        <v>0</v>
      </c>
    </row>
    <row r="711" spans="1:12" ht="15.75">
      <c r="A711" s="99" t="s">
        <v>44</v>
      </c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</row>
    <row r="712" spans="1:12" ht="16.5">
      <c r="A712" s="101" t="s">
        <v>181</v>
      </c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</row>
    <row r="713" spans="1:12" ht="16.5">
      <c r="A713" s="91" t="s">
        <v>2</v>
      </c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3"/>
    </row>
    <row r="714" spans="1:12" ht="12.75" customHeight="1" hidden="1">
      <c r="A714" s="94">
        <v>45</v>
      </c>
      <c r="B714" s="94" t="s">
        <v>182</v>
      </c>
      <c r="C714" s="79" t="s">
        <v>191</v>
      </c>
      <c r="D714" s="79" t="s">
        <v>148</v>
      </c>
      <c r="E714" s="79">
        <v>2008</v>
      </c>
      <c r="F714" s="79">
        <v>2010</v>
      </c>
      <c r="G714" s="58" t="s">
        <v>167</v>
      </c>
      <c r="H714" s="36">
        <f>H717</f>
        <v>0</v>
      </c>
      <c r="I714" s="36">
        <f>I717</f>
        <v>0</v>
      </c>
      <c r="J714" s="36">
        <f>J717</f>
        <v>0</v>
      </c>
      <c r="K714" s="36">
        <f>K717</f>
        <v>0</v>
      </c>
      <c r="L714" s="36">
        <f>L717</f>
        <v>0</v>
      </c>
    </row>
    <row r="715" spans="1:12" ht="12.75" customHeight="1" hidden="1">
      <c r="A715" s="95"/>
      <c r="B715" s="97"/>
      <c r="C715" s="80"/>
      <c r="D715" s="80"/>
      <c r="E715" s="80"/>
      <c r="F715" s="80"/>
      <c r="G715" s="58" t="s">
        <v>168</v>
      </c>
      <c r="H715" s="36">
        <f>I715+J715+K715+L715</f>
        <v>500</v>
      </c>
      <c r="I715" s="36">
        <f>I718</f>
        <v>500</v>
      </c>
      <c r="J715" s="36">
        <f>J718</f>
        <v>0</v>
      </c>
      <c r="K715" s="36">
        <f>K718</f>
        <v>0</v>
      </c>
      <c r="L715" s="36">
        <f>L718</f>
        <v>0</v>
      </c>
    </row>
    <row r="716" spans="1:12" ht="39.75" customHeight="1">
      <c r="A716" s="96"/>
      <c r="B716" s="98"/>
      <c r="C716" s="81"/>
      <c r="D716" s="81"/>
      <c r="E716" s="81"/>
      <c r="F716" s="81"/>
      <c r="G716" s="58" t="s">
        <v>167</v>
      </c>
      <c r="H716" s="36">
        <f>H714+H715</f>
        <v>500</v>
      </c>
      <c r="I716" s="36">
        <f>I714+I715</f>
        <v>500</v>
      </c>
      <c r="J716" s="36">
        <f>J714+J715</f>
        <v>0</v>
      </c>
      <c r="K716" s="36">
        <f>K714+K715</f>
        <v>0</v>
      </c>
      <c r="L716" s="36">
        <f>L714+L715</f>
        <v>0</v>
      </c>
    </row>
    <row r="717" spans="1:12" ht="12.75" customHeight="1" hidden="1">
      <c r="A717" s="70" t="s">
        <v>233</v>
      </c>
      <c r="B717" s="71"/>
      <c r="C717" s="71"/>
      <c r="D717" s="71"/>
      <c r="E717" s="71"/>
      <c r="F717" s="72"/>
      <c r="G717" s="58" t="s">
        <v>167</v>
      </c>
      <c r="H717" s="36">
        <f>I717+J717+K717+L717</f>
        <v>0</v>
      </c>
      <c r="I717" s="36">
        <v>0</v>
      </c>
      <c r="J717" s="36"/>
      <c r="K717" s="36"/>
      <c r="L717" s="36"/>
    </row>
    <row r="718" spans="1:12" ht="12.75" customHeight="1" hidden="1">
      <c r="A718" s="73"/>
      <c r="B718" s="74"/>
      <c r="C718" s="74"/>
      <c r="D718" s="74"/>
      <c r="E718" s="74"/>
      <c r="F718" s="75"/>
      <c r="G718" s="58" t="s">
        <v>168</v>
      </c>
      <c r="H718" s="36">
        <f>I718+J718+K718+L718</f>
        <v>500</v>
      </c>
      <c r="I718" s="36">
        <v>500</v>
      </c>
      <c r="J718" s="36"/>
      <c r="K718" s="36"/>
      <c r="L718" s="36"/>
    </row>
    <row r="719" spans="1:12" ht="12.75">
      <c r="A719" s="76"/>
      <c r="B719" s="77"/>
      <c r="C719" s="77"/>
      <c r="D719" s="77"/>
      <c r="E719" s="77"/>
      <c r="F719" s="78"/>
      <c r="G719" s="58" t="s">
        <v>167</v>
      </c>
      <c r="H719" s="36">
        <f>H717+H718</f>
        <v>500</v>
      </c>
      <c r="I719" s="36">
        <f>I717+I718</f>
        <v>500</v>
      </c>
      <c r="J719" s="36">
        <f>J717+J718</f>
        <v>0</v>
      </c>
      <c r="K719" s="36">
        <f>K717+K718</f>
        <v>0</v>
      </c>
      <c r="L719" s="36">
        <f>L717+L718</f>
        <v>0</v>
      </c>
    </row>
    <row r="720" spans="1:12" ht="16.5">
      <c r="A720" s="91" t="s">
        <v>30</v>
      </c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3"/>
    </row>
    <row r="721" spans="1:12" ht="16.5">
      <c r="A721" s="91" t="s">
        <v>6</v>
      </c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3"/>
    </row>
    <row r="722" spans="1:12" ht="12.75" customHeight="1" hidden="1">
      <c r="A722" s="82" t="s">
        <v>7</v>
      </c>
      <c r="B722" s="83"/>
      <c r="C722" s="84"/>
      <c r="D722" s="79" t="s">
        <v>148</v>
      </c>
      <c r="E722" s="79">
        <v>2008</v>
      </c>
      <c r="F722" s="79">
        <v>2010</v>
      </c>
      <c r="G722" s="58" t="s">
        <v>167</v>
      </c>
      <c r="H722" s="36">
        <f>H725+H728</f>
        <v>0</v>
      </c>
      <c r="I722" s="36">
        <f>I725+I728</f>
        <v>0</v>
      </c>
      <c r="J722" s="36">
        <f>J725+J728</f>
        <v>0</v>
      </c>
      <c r="K722" s="36">
        <f>K725+K728</f>
        <v>0</v>
      </c>
      <c r="L722" s="36">
        <f>L725+L728</f>
        <v>0</v>
      </c>
    </row>
    <row r="723" spans="1:12" ht="12.75" customHeight="1" hidden="1">
      <c r="A723" s="85"/>
      <c r="B723" s="86"/>
      <c r="C723" s="87"/>
      <c r="D723" s="80"/>
      <c r="E723" s="80"/>
      <c r="F723" s="80"/>
      <c r="G723" s="58" t="s">
        <v>168</v>
      </c>
      <c r="H723" s="36">
        <f>I723+J723+K723+L723</f>
        <v>500</v>
      </c>
      <c r="I723" s="36">
        <f>I726+I729</f>
        <v>500</v>
      </c>
      <c r="J723" s="36">
        <f>J726+J729</f>
        <v>0</v>
      </c>
      <c r="K723" s="36">
        <f>K726+K729</f>
        <v>0</v>
      </c>
      <c r="L723" s="36">
        <f>L726+L729</f>
        <v>0</v>
      </c>
    </row>
    <row r="724" spans="1:12" ht="12.75">
      <c r="A724" s="88"/>
      <c r="B724" s="89"/>
      <c r="C724" s="90"/>
      <c r="D724" s="81"/>
      <c r="E724" s="81"/>
      <c r="F724" s="81"/>
      <c r="G724" s="58" t="s">
        <v>167</v>
      </c>
      <c r="H724" s="36">
        <f>H722+H723</f>
        <v>500</v>
      </c>
      <c r="I724" s="36">
        <f>I722+I723</f>
        <v>500</v>
      </c>
      <c r="J724" s="36">
        <f>J722+J723</f>
        <v>0</v>
      </c>
      <c r="K724" s="36">
        <f>K722+K723</f>
        <v>0</v>
      </c>
      <c r="L724" s="36">
        <f>L722+L723</f>
        <v>0</v>
      </c>
    </row>
    <row r="725" spans="1:12" ht="12.75" customHeight="1" hidden="1">
      <c r="A725" s="70" t="s">
        <v>233</v>
      </c>
      <c r="B725" s="71"/>
      <c r="C725" s="71"/>
      <c r="D725" s="71"/>
      <c r="E725" s="71"/>
      <c r="F725" s="72"/>
      <c r="G725" s="58" t="s">
        <v>167</v>
      </c>
      <c r="H725" s="36">
        <f>I725+J725+K725+L725</f>
        <v>0</v>
      </c>
      <c r="I725" s="36">
        <f aca="true" t="shared" si="70" ref="I725:L726">I717</f>
        <v>0</v>
      </c>
      <c r="J725" s="36">
        <f t="shared" si="70"/>
        <v>0</v>
      </c>
      <c r="K725" s="36">
        <f t="shared" si="70"/>
        <v>0</v>
      </c>
      <c r="L725" s="36">
        <f t="shared" si="70"/>
        <v>0</v>
      </c>
    </row>
    <row r="726" spans="1:12" ht="12.75" customHeight="1" hidden="1">
      <c r="A726" s="73"/>
      <c r="B726" s="74"/>
      <c r="C726" s="74"/>
      <c r="D726" s="74"/>
      <c r="E726" s="74"/>
      <c r="F726" s="75"/>
      <c r="G726" s="58" t="s">
        <v>168</v>
      </c>
      <c r="H726" s="36">
        <f>I726+J726+K726+L726</f>
        <v>500</v>
      </c>
      <c r="I726" s="36">
        <f t="shared" si="70"/>
        <v>500</v>
      </c>
      <c r="J726" s="36">
        <f t="shared" si="70"/>
        <v>0</v>
      </c>
      <c r="K726" s="36">
        <f t="shared" si="70"/>
        <v>0</v>
      </c>
      <c r="L726" s="36">
        <f t="shared" si="70"/>
        <v>0</v>
      </c>
    </row>
    <row r="727" spans="1:12" ht="12.75">
      <c r="A727" s="76"/>
      <c r="B727" s="77"/>
      <c r="C727" s="77"/>
      <c r="D727" s="77"/>
      <c r="E727" s="77"/>
      <c r="F727" s="78"/>
      <c r="G727" s="58" t="s">
        <v>167</v>
      </c>
      <c r="H727" s="36">
        <f>H725+H726</f>
        <v>500</v>
      </c>
      <c r="I727" s="36">
        <f>I725+I726</f>
        <v>500</v>
      </c>
      <c r="J727" s="36">
        <f>J725+J726</f>
        <v>0</v>
      </c>
      <c r="K727" s="36">
        <f>K725+K726</f>
        <v>0</v>
      </c>
      <c r="L727" s="36">
        <f>L725+L726</f>
        <v>0</v>
      </c>
    </row>
    <row r="728" spans="1:12" ht="12.75" customHeight="1" hidden="1">
      <c r="A728" s="70" t="s">
        <v>234</v>
      </c>
      <c r="B728" s="71"/>
      <c r="C728" s="71"/>
      <c r="D728" s="71"/>
      <c r="E728" s="71"/>
      <c r="F728" s="72"/>
      <c r="G728" s="58" t="s">
        <v>167</v>
      </c>
      <c r="H728" s="36">
        <f>I728+J728+K728+L728</f>
        <v>0</v>
      </c>
      <c r="I728" s="36"/>
      <c r="J728" s="36"/>
      <c r="K728" s="36"/>
      <c r="L728" s="36"/>
    </row>
    <row r="729" spans="1:12" ht="12.75" customHeight="1" hidden="1">
      <c r="A729" s="73"/>
      <c r="B729" s="74"/>
      <c r="C729" s="74"/>
      <c r="D729" s="74"/>
      <c r="E729" s="74"/>
      <c r="F729" s="75"/>
      <c r="G729" s="58" t="s">
        <v>168</v>
      </c>
      <c r="H729" s="36">
        <f>I729+J729+K729+L729</f>
        <v>0</v>
      </c>
      <c r="I729" s="36"/>
      <c r="J729" s="36"/>
      <c r="K729" s="36"/>
      <c r="L729" s="36"/>
    </row>
    <row r="730" spans="1:12" ht="12.75">
      <c r="A730" s="76"/>
      <c r="B730" s="77"/>
      <c r="C730" s="77"/>
      <c r="D730" s="77"/>
      <c r="E730" s="77"/>
      <c r="F730" s="78"/>
      <c r="G730" s="58" t="s">
        <v>167</v>
      </c>
      <c r="H730" s="36">
        <f>H728+H729</f>
        <v>0</v>
      </c>
      <c r="I730" s="36">
        <f>I728+I729</f>
        <v>0</v>
      </c>
      <c r="J730" s="36">
        <f>J728+J729</f>
        <v>0</v>
      </c>
      <c r="K730" s="36">
        <f>K728+K729</f>
        <v>0</v>
      </c>
      <c r="L730" s="36">
        <f>L728+L729</f>
        <v>0</v>
      </c>
    </row>
    <row r="731" spans="1:12" ht="16.5">
      <c r="A731" s="91" t="s">
        <v>8</v>
      </c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3"/>
    </row>
    <row r="732" spans="1:12" ht="16.5">
      <c r="A732" s="91" t="s">
        <v>26</v>
      </c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3"/>
    </row>
    <row r="733" spans="1:12" ht="16.5">
      <c r="A733" s="91" t="s">
        <v>10</v>
      </c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3"/>
    </row>
    <row r="734" spans="1:12" ht="12.75" customHeight="1" hidden="1">
      <c r="A734" s="94">
        <v>46</v>
      </c>
      <c r="B734" s="94" t="s">
        <v>182</v>
      </c>
      <c r="C734" s="79" t="s">
        <v>183</v>
      </c>
      <c r="D734" s="79" t="s">
        <v>148</v>
      </c>
      <c r="E734" s="79">
        <v>2008</v>
      </c>
      <c r="F734" s="79">
        <v>2011</v>
      </c>
      <c r="G734" s="58" t="s">
        <v>167</v>
      </c>
      <c r="H734" s="36">
        <f>H737+H740</f>
        <v>500</v>
      </c>
      <c r="I734" s="36">
        <f aca="true" t="shared" si="71" ref="I734:L735">I737+I740+I743</f>
        <v>500</v>
      </c>
      <c r="J734" s="36">
        <f t="shared" si="71"/>
        <v>0</v>
      </c>
      <c r="K734" s="36">
        <f t="shared" si="71"/>
        <v>0</v>
      </c>
      <c r="L734" s="36">
        <f t="shared" si="71"/>
        <v>0</v>
      </c>
    </row>
    <row r="735" spans="1:12" ht="12.75" customHeight="1" hidden="1">
      <c r="A735" s="95"/>
      <c r="B735" s="97"/>
      <c r="C735" s="80"/>
      <c r="D735" s="80"/>
      <c r="E735" s="80"/>
      <c r="F735" s="80"/>
      <c r="G735" s="58" t="s">
        <v>168</v>
      </c>
      <c r="H735" s="36">
        <f>I735+J735+K735+L735</f>
        <v>-50</v>
      </c>
      <c r="I735" s="36">
        <f t="shared" si="71"/>
        <v>-50</v>
      </c>
      <c r="J735" s="36">
        <f t="shared" si="71"/>
        <v>0</v>
      </c>
      <c r="K735" s="36">
        <f t="shared" si="71"/>
        <v>0</v>
      </c>
      <c r="L735" s="36">
        <f t="shared" si="71"/>
        <v>0</v>
      </c>
    </row>
    <row r="736" spans="1:12" ht="34.5" customHeight="1">
      <c r="A736" s="96"/>
      <c r="B736" s="98"/>
      <c r="C736" s="81"/>
      <c r="D736" s="81"/>
      <c r="E736" s="81"/>
      <c r="F736" s="81"/>
      <c r="G736" s="58" t="s">
        <v>167</v>
      </c>
      <c r="H736" s="36">
        <f>H734+H735</f>
        <v>450</v>
      </c>
      <c r="I736" s="36">
        <f>I734+I735</f>
        <v>450</v>
      </c>
      <c r="J736" s="36">
        <f>J734+J735</f>
        <v>0</v>
      </c>
      <c r="K736" s="36">
        <f>K734+K735</f>
        <v>0</v>
      </c>
      <c r="L736" s="36">
        <f>L734+L735</f>
        <v>0</v>
      </c>
    </row>
    <row r="737" spans="1:12" ht="12.75" customHeight="1" hidden="1">
      <c r="A737" s="70" t="s">
        <v>233</v>
      </c>
      <c r="B737" s="71"/>
      <c r="C737" s="71"/>
      <c r="D737" s="71"/>
      <c r="E737" s="71"/>
      <c r="F737" s="72"/>
      <c r="G737" s="58" t="s">
        <v>167</v>
      </c>
      <c r="H737" s="36">
        <f>I737+J737+K737+L737</f>
        <v>200</v>
      </c>
      <c r="I737" s="36">
        <v>200</v>
      </c>
      <c r="J737" s="36"/>
      <c r="K737" s="36"/>
      <c r="L737" s="36"/>
    </row>
    <row r="738" spans="1:12" ht="12.75" customHeight="1" hidden="1">
      <c r="A738" s="73"/>
      <c r="B738" s="74"/>
      <c r="C738" s="74"/>
      <c r="D738" s="74"/>
      <c r="E738" s="74"/>
      <c r="F738" s="75"/>
      <c r="G738" s="58" t="s">
        <v>168</v>
      </c>
      <c r="H738" s="36">
        <f>I738+J738+K738+L738</f>
        <v>-150</v>
      </c>
      <c r="I738" s="36">
        <f>-100-50</f>
        <v>-150</v>
      </c>
      <c r="J738" s="36"/>
      <c r="K738" s="36"/>
      <c r="L738" s="36"/>
    </row>
    <row r="739" spans="1:12" ht="12.75">
      <c r="A739" s="76"/>
      <c r="B739" s="77"/>
      <c r="C739" s="77"/>
      <c r="D739" s="77"/>
      <c r="E739" s="77"/>
      <c r="F739" s="78"/>
      <c r="G739" s="58" t="s">
        <v>167</v>
      </c>
      <c r="H739" s="36">
        <f>H737+H738</f>
        <v>50</v>
      </c>
      <c r="I739" s="36">
        <f>I737+I738</f>
        <v>50</v>
      </c>
      <c r="J739" s="36">
        <f>J737+J738</f>
        <v>0</v>
      </c>
      <c r="K739" s="36">
        <f>K737+K738</f>
        <v>0</v>
      </c>
      <c r="L739" s="36">
        <f>L737+L738</f>
        <v>0</v>
      </c>
    </row>
    <row r="740" spans="1:12" ht="12.75" customHeight="1" hidden="1">
      <c r="A740" s="70" t="s">
        <v>234</v>
      </c>
      <c r="B740" s="71"/>
      <c r="C740" s="71"/>
      <c r="D740" s="71"/>
      <c r="E740" s="71"/>
      <c r="F740" s="72"/>
      <c r="G740" s="58" t="s">
        <v>167</v>
      </c>
      <c r="H740" s="36">
        <f>I740+J740+K740+L740</f>
        <v>300</v>
      </c>
      <c r="I740" s="36">
        <v>300</v>
      </c>
      <c r="J740" s="36"/>
      <c r="K740" s="36"/>
      <c r="L740" s="36"/>
    </row>
    <row r="741" spans="1:12" ht="12.75" customHeight="1" hidden="1">
      <c r="A741" s="73"/>
      <c r="B741" s="74"/>
      <c r="C741" s="74"/>
      <c r="D741" s="74"/>
      <c r="E741" s="74"/>
      <c r="F741" s="75"/>
      <c r="G741" s="58" t="s">
        <v>168</v>
      </c>
      <c r="H741" s="36">
        <f>I741+J741+K741+L741</f>
        <v>-100</v>
      </c>
      <c r="I741" s="36">
        <v>-100</v>
      </c>
      <c r="J741" s="36"/>
      <c r="K741" s="36"/>
      <c r="L741" s="36"/>
    </row>
    <row r="742" spans="1:12" ht="12.75">
      <c r="A742" s="76"/>
      <c r="B742" s="77"/>
      <c r="C742" s="77"/>
      <c r="D742" s="77"/>
      <c r="E742" s="77"/>
      <c r="F742" s="78"/>
      <c r="G742" s="58" t="s">
        <v>167</v>
      </c>
      <c r="H742" s="36">
        <f>H740+H741</f>
        <v>200</v>
      </c>
      <c r="I742" s="36">
        <f>I740+I741</f>
        <v>200</v>
      </c>
      <c r="J742" s="36">
        <f>J740+J741</f>
        <v>0</v>
      </c>
      <c r="K742" s="36">
        <f>K740+K741</f>
        <v>0</v>
      </c>
      <c r="L742" s="36">
        <f>L740+L741</f>
        <v>0</v>
      </c>
    </row>
    <row r="743" spans="1:12" ht="12.75" customHeight="1" hidden="1">
      <c r="A743" s="70" t="s">
        <v>235</v>
      </c>
      <c r="B743" s="71"/>
      <c r="C743" s="71"/>
      <c r="D743" s="71"/>
      <c r="E743" s="71"/>
      <c r="F743" s="72"/>
      <c r="G743" s="58" t="s">
        <v>167</v>
      </c>
      <c r="H743" s="36">
        <f>I743+J743+K743+L743</f>
        <v>0</v>
      </c>
      <c r="I743" s="36">
        <v>0</v>
      </c>
      <c r="J743" s="36"/>
      <c r="K743" s="36"/>
      <c r="L743" s="36"/>
    </row>
    <row r="744" spans="1:12" ht="12.75" customHeight="1" hidden="1">
      <c r="A744" s="73"/>
      <c r="B744" s="74"/>
      <c r="C744" s="74"/>
      <c r="D744" s="74"/>
      <c r="E744" s="74"/>
      <c r="F744" s="75"/>
      <c r="G744" s="58" t="s">
        <v>168</v>
      </c>
      <c r="H744" s="36">
        <f>I744+J744+K744+L744</f>
        <v>200</v>
      </c>
      <c r="I744" s="36">
        <v>200</v>
      </c>
      <c r="J744" s="36"/>
      <c r="K744" s="36"/>
      <c r="L744" s="36"/>
    </row>
    <row r="745" spans="1:12" ht="12.75">
      <c r="A745" s="76"/>
      <c r="B745" s="77"/>
      <c r="C745" s="77"/>
      <c r="D745" s="77"/>
      <c r="E745" s="77"/>
      <c r="F745" s="78"/>
      <c r="G745" s="58" t="s">
        <v>167</v>
      </c>
      <c r="H745" s="36">
        <f>H743+H744</f>
        <v>200</v>
      </c>
      <c r="I745" s="36">
        <f>I743+I744</f>
        <v>200</v>
      </c>
      <c r="J745" s="36">
        <f>J743+J744</f>
        <v>0</v>
      </c>
      <c r="K745" s="36">
        <f>K743+K744</f>
        <v>0</v>
      </c>
      <c r="L745" s="36">
        <f>L743+L744</f>
        <v>0</v>
      </c>
    </row>
    <row r="746" spans="1:12" ht="16.5">
      <c r="A746" s="91" t="s">
        <v>11</v>
      </c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3"/>
    </row>
    <row r="747" spans="1:12" ht="12.75" customHeight="1" hidden="1">
      <c r="A747" s="94">
        <v>47</v>
      </c>
      <c r="B747" s="94" t="s">
        <v>182</v>
      </c>
      <c r="C747" s="79" t="s">
        <v>184</v>
      </c>
      <c r="D747" s="79" t="s">
        <v>148</v>
      </c>
      <c r="E747" s="79">
        <v>2009</v>
      </c>
      <c r="F747" s="79">
        <v>2011</v>
      </c>
      <c r="G747" s="58" t="s">
        <v>167</v>
      </c>
      <c r="H747" s="36">
        <f>H750+H753</f>
        <v>250</v>
      </c>
      <c r="I747" s="36">
        <f>I750+I753+I756</f>
        <v>250</v>
      </c>
      <c r="J747" s="36">
        <f aca="true" t="shared" si="72" ref="J747:L748">J750+J753</f>
        <v>0</v>
      </c>
      <c r="K747" s="36">
        <f t="shared" si="72"/>
        <v>0</v>
      </c>
      <c r="L747" s="36">
        <f t="shared" si="72"/>
        <v>0</v>
      </c>
    </row>
    <row r="748" spans="1:12" ht="12.75" customHeight="1" hidden="1">
      <c r="A748" s="95"/>
      <c r="B748" s="97"/>
      <c r="C748" s="80"/>
      <c r="D748" s="80"/>
      <c r="E748" s="80"/>
      <c r="F748" s="80"/>
      <c r="G748" s="58" t="s">
        <v>168</v>
      </c>
      <c r="H748" s="36">
        <f>I748+J748+K748+L748</f>
        <v>-20</v>
      </c>
      <c r="I748" s="36">
        <f>I751+I754+I757</f>
        <v>-20</v>
      </c>
      <c r="J748" s="36">
        <f t="shared" si="72"/>
        <v>0</v>
      </c>
      <c r="K748" s="36">
        <f t="shared" si="72"/>
        <v>0</v>
      </c>
      <c r="L748" s="36">
        <f t="shared" si="72"/>
        <v>0</v>
      </c>
    </row>
    <row r="749" spans="1:12" ht="30" customHeight="1">
      <c r="A749" s="96"/>
      <c r="B749" s="98"/>
      <c r="C749" s="81"/>
      <c r="D749" s="81"/>
      <c r="E749" s="81"/>
      <c r="F749" s="81"/>
      <c r="G749" s="58" t="s">
        <v>167</v>
      </c>
      <c r="H749" s="36">
        <f>H747+H748</f>
        <v>230</v>
      </c>
      <c r="I749" s="36">
        <f>I747+I748</f>
        <v>230</v>
      </c>
      <c r="J749" s="36">
        <f>J747+J748</f>
        <v>0</v>
      </c>
      <c r="K749" s="36">
        <f>K747+K748</f>
        <v>0</v>
      </c>
      <c r="L749" s="36">
        <f>L747+L748</f>
        <v>0</v>
      </c>
    </row>
    <row r="750" spans="1:12" ht="12.75" customHeight="1" hidden="1">
      <c r="A750" s="70" t="s">
        <v>233</v>
      </c>
      <c r="B750" s="71"/>
      <c r="C750" s="71"/>
      <c r="D750" s="71"/>
      <c r="E750" s="71"/>
      <c r="F750" s="72"/>
      <c r="G750" s="58" t="s">
        <v>167</v>
      </c>
      <c r="H750" s="36">
        <f>I750+J750+K750+L750</f>
        <v>50</v>
      </c>
      <c r="I750" s="36">
        <v>50</v>
      </c>
      <c r="J750" s="36"/>
      <c r="K750" s="36"/>
      <c r="L750" s="36"/>
    </row>
    <row r="751" spans="1:12" ht="12.75" customHeight="1" hidden="1">
      <c r="A751" s="73"/>
      <c r="B751" s="74"/>
      <c r="C751" s="74"/>
      <c r="D751" s="74"/>
      <c r="E751" s="74"/>
      <c r="F751" s="75"/>
      <c r="G751" s="58" t="s">
        <v>168</v>
      </c>
      <c r="H751" s="36">
        <f>I751+J751+K751+L751</f>
        <v>-20</v>
      </c>
      <c r="I751" s="36">
        <v>-20</v>
      </c>
      <c r="J751" s="36"/>
      <c r="K751" s="36"/>
      <c r="L751" s="36"/>
    </row>
    <row r="752" spans="1:12" ht="12.75">
      <c r="A752" s="76"/>
      <c r="B752" s="77"/>
      <c r="C752" s="77"/>
      <c r="D752" s="77"/>
      <c r="E752" s="77"/>
      <c r="F752" s="78"/>
      <c r="G752" s="58" t="s">
        <v>167</v>
      </c>
      <c r="H752" s="36">
        <f>H750+H751</f>
        <v>30</v>
      </c>
      <c r="I752" s="36">
        <f>I750+I751</f>
        <v>30</v>
      </c>
      <c r="J752" s="36">
        <f>J750+J751</f>
        <v>0</v>
      </c>
      <c r="K752" s="36">
        <f>K750+K751</f>
        <v>0</v>
      </c>
      <c r="L752" s="36">
        <f>L750+L751</f>
        <v>0</v>
      </c>
    </row>
    <row r="753" spans="1:12" ht="12.75" customHeight="1" hidden="1">
      <c r="A753" s="70" t="s">
        <v>234</v>
      </c>
      <c r="B753" s="71"/>
      <c r="C753" s="71"/>
      <c r="D753" s="71"/>
      <c r="E753" s="71"/>
      <c r="F753" s="72"/>
      <c r="G753" s="58" t="s">
        <v>167</v>
      </c>
      <c r="H753" s="36">
        <f>I753+J753+K753+L753</f>
        <v>200</v>
      </c>
      <c r="I753" s="36">
        <v>200</v>
      </c>
      <c r="J753" s="36"/>
      <c r="K753" s="36"/>
      <c r="L753" s="36"/>
    </row>
    <row r="754" spans="1:12" ht="12.75" customHeight="1" hidden="1">
      <c r="A754" s="73"/>
      <c r="B754" s="74"/>
      <c r="C754" s="74"/>
      <c r="D754" s="74"/>
      <c r="E754" s="74"/>
      <c r="F754" s="75"/>
      <c r="G754" s="58" t="s">
        <v>168</v>
      </c>
      <c r="H754" s="36">
        <f>I754+J754+K754+L754</f>
        <v>-100</v>
      </c>
      <c r="I754" s="36">
        <v>-100</v>
      </c>
      <c r="J754" s="36"/>
      <c r="K754" s="36"/>
      <c r="L754" s="36"/>
    </row>
    <row r="755" spans="1:12" ht="12.75">
      <c r="A755" s="76"/>
      <c r="B755" s="77"/>
      <c r="C755" s="77"/>
      <c r="D755" s="77"/>
      <c r="E755" s="77"/>
      <c r="F755" s="78"/>
      <c r="G755" s="58" t="s">
        <v>167</v>
      </c>
      <c r="H755" s="36">
        <f>H753+H754</f>
        <v>100</v>
      </c>
      <c r="I755" s="36">
        <f>I753+I754</f>
        <v>100</v>
      </c>
      <c r="J755" s="36">
        <f>J753+J754</f>
        <v>0</v>
      </c>
      <c r="K755" s="36">
        <f>K753+K754</f>
        <v>0</v>
      </c>
      <c r="L755" s="36">
        <f>L753+L754</f>
        <v>0</v>
      </c>
    </row>
    <row r="756" spans="1:12" ht="12.75" customHeight="1" hidden="1">
      <c r="A756" s="70" t="s">
        <v>235</v>
      </c>
      <c r="B756" s="71"/>
      <c r="C756" s="71"/>
      <c r="D756" s="71"/>
      <c r="E756" s="71"/>
      <c r="F756" s="72"/>
      <c r="G756" s="58" t="s">
        <v>167</v>
      </c>
      <c r="H756" s="36">
        <f>I756+J756+K756+L756</f>
        <v>0</v>
      </c>
      <c r="I756" s="36">
        <v>0</v>
      </c>
      <c r="J756" s="36"/>
      <c r="K756" s="36"/>
      <c r="L756" s="36"/>
    </row>
    <row r="757" spans="1:12" ht="12.75" customHeight="1" hidden="1">
      <c r="A757" s="73"/>
      <c r="B757" s="74"/>
      <c r="C757" s="74"/>
      <c r="D757" s="74"/>
      <c r="E757" s="74"/>
      <c r="F757" s="75"/>
      <c r="G757" s="58" t="s">
        <v>168</v>
      </c>
      <c r="H757" s="36">
        <f>I757+J757+K757+L757</f>
        <v>100</v>
      </c>
      <c r="I757" s="36">
        <v>100</v>
      </c>
      <c r="J757" s="36"/>
      <c r="K757" s="36"/>
      <c r="L757" s="36"/>
    </row>
    <row r="758" spans="1:12" ht="12.75">
      <c r="A758" s="76"/>
      <c r="B758" s="77"/>
      <c r="C758" s="77"/>
      <c r="D758" s="77"/>
      <c r="E758" s="77"/>
      <c r="F758" s="78"/>
      <c r="G758" s="58" t="s">
        <v>167</v>
      </c>
      <c r="H758" s="36">
        <f>H756+H757</f>
        <v>100</v>
      </c>
      <c r="I758" s="36">
        <f>I756+I757</f>
        <v>100</v>
      </c>
      <c r="J758" s="36">
        <f>J756+J757</f>
        <v>0</v>
      </c>
      <c r="K758" s="36">
        <f>K756+K757</f>
        <v>0</v>
      </c>
      <c r="L758" s="36">
        <f>L756+L757</f>
        <v>0</v>
      </c>
    </row>
    <row r="759" spans="1:12" ht="12.75" customHeight="1" hidden="1">
      <c r="A759" s="82" t="s">
        <v>13</v>
      </c>
      <c r="B759" s="83"/>
      <c r="C759" s="84"/>
      <c r="D759" s="79" t="s">
        <v>148</v>
      </c>
      <c r="E759" s="79">
        <v>2008</v>
      </c>
      <c r="F759" s="79">
        <v>2011</v>
      </c>
      <c r="G759" s="58" t="s">
        <v>167</v>
      </c>
      <c r="H759" s="36">
        <f>H762+H765</f>
        <v>750</v>
      </c>
      <c r="I759" s="36">
        <f aca="true" t="shared" si="73" ref="I759:L760">I762+I765+I768</f>
        <v>750</v>
      </c>
      <c r="J759" s="36">
        <f t="shared" si="73"/>
        <v>0</v>
      </c>
      <c r="K759" s="36">
        <f t="shared" si="73"/>
        <v>0</v>
      </c>
      <c r="L759" s="36">
        <f t="shared" si="73"/>
        <v>0</v>
      </c>
    </row>
    <row r="760" spans="1:12" ht="12.75" customHeight="1" hidden="1">
      <c r="A760" s="85"/>
      <c r="B760" s="86"/>
      <c r="C760" s="87"/>
      <c r="D760" s="80"/>
      <c r="E760" s="80"/>
      <c r="F760" s="80"/>
      <c r="G760" s="58" t="s">
        <v>168</v>
      </c>
      <c r="H760" s="36">
        <f>I760+J760+K760+L760</f>
        <v>-70</v>
      </c>
      <c r="I760" s="36">
        <f t="shared" si="73"/>
        <v>-70</v>
      </c>
      <c r="J760" s="36">
        <f t="shared" si="73"/>
        <v>0</v>
      </c>
      <c r="K760" s="36">
        <f t="shared" si="73"/>
        <v>0</v>
      </c>
      <c r="L760" s="36">
        <f t="shared" si="73"/>
        <v>0</v>
      </c>
    </row>
    <row r="761" spans="1:12" ht="12.75">
      <c r="A761" s="88"/>
      <c r="B761" s="89"/>
      <c r="C761" s="90"/>
      <c r="D761" s="81"/>
      <c r="E761" s="81"/>
      <c r="F761" s="81"/>
      <c r="G761" s="58" t="s">
        <v>167</v>
      </c>
      <c r="H761" s="36">
        <f>H759+H760</f>
        <v>680</v>
      </c>
      <c r="I761" s="36">
        <f>I759+I760</f>
        <v>680</v>
      </c>
      <c r="J761" s="36">
        <f>J759+J760</f>
        <v>0</v>
      </c>
      <c r="K761" s="36">
        <f>K759+K760</f>
        <v>0</v>
      </c>
      <c r="L761" s="36">
        <f>L759+L760</f>
        <v>0</v>
      </c>
    </row>
    <row r="762" spans="1:12" ht="12.75" customHeight="1" hidden="1">
      <c r="A762" s="70" t="s">
        <v>233</v>
      </c>
      <c r="B762" s="71"/>
      <c r="C762" s="71"/>
      <c r="D762" s="71"/>
      <c r="E762" s="71"/>
      <c r="F762" s="72"/>
      <c r="G762" s="58" t="s">
        <v>167</v>
      </c>
      <c r="H762" s="36">
        <f>I762+J762+K762+L762</f>
        <v>250</v>
      </c>
      <c r="I762" s="36">
        <f aca="true" t="shared" si="74" ref="I762:L763">I750+I737</f>
        <v>250</v>
      </c>
      <c r="J762" s="36">
        <f t="shared" si="74"/>
        <v>0</v>
      </c>
      <c r="K762" s="36">
        <f t="shared" si="74"/>
        <v>0</v>
      </c>
      <c r="L762" s="36">
        <f t="shared" si="74"/>
        <v>0</v>
      </c>
    </row>
    <row r="763" spans="1:12" ht="12.75" customHeight="1" hidden="1">
      <c r="A763" s="73"/>
      <c r="B763" s="74"/>
      <c r="C763" s="74"/>
      <c r="D763" s="74"/>
      <c r="E763" s="74"/>
      <c r="F763" s="75"/>
      <c r="G763" s="58" t="s">
        <v>168</v>
      </c>
      <c r="H763" s="36">
        <f>I763+J763+K763+L763</f>
        <v>-170</v>
      </c>
      <c r="I763" s="36">
        <f t="shared" si="74"/>
        <v>-170</v>
      </c>
      <c r="J763" s="36">
        <f t="shared" si="74"/>
        <v>0</v>
      </c>
      <c r="K763" s="36">
        <f t="shared" si="74"/>
        <v>0</v>
      </c>
      <c r="L763" s="36">
        <f t="shared" si="74"/>
        <v>0</v>
      </c>
    </row>
    <row r="764" spans="1:12" ht="12.75">
      <c r="A764" s="76"/>
      <c r="B764" s="77"/>
      <c r="C764" s="77"/>
      <c r="D764" s="77"/>
      <c r="E764" s="77"/>
      <c r="F764" s="78"/>
      <c r="G764" s="58" t="s">
        <v>167</v>
      </c>
      <c r="H764" s="36">
        <f>H762+H763</f>
        <v>80</v>
      </c>
      <c r="I764" s="36">
        <f>I762+I763</f>
        <v>80</v>
      </c>
      <c r="J764" s="36">
        <f>J762+J763</f>
        <v>0</v>
      </c>
      <c r="K764" s="36">
        <f>K762+K763</f>
        <v>0</v>
      </c>
      <c r="L764" s="36">
        <f>L762+L763</f>
        <v>0</v>
      </c>
    </row>
    <row r="765" spans="1:12" ht="12.75" customHeight="1" hidden="1">
      <c r="A765" s="70" t="s">
        <v>234</v>
      </c>
      <c r="B765" s="71"/>
      <c r="C765" s="71"/>
      <c r="D765" s="71"/>
      <c r="E765" s="71"/>
      <c r="F765" s="72"/>
      <c r="G765" s="58" t="s">
        <v>167</v>
      </c>
      <c r="H765" s="36">
        <f>I765+J765+K765+L765</f>
        <v>500</v>
      </c>
      <c r="I765" s="36">
        <f aca="true" t="shared" si="75" ref="I765:L766">I753+I740</f>
        <v>500</v>
      </c>
      <c r="J765" s="36">
        <f t="shared" si="75"/>
        <v>0</v>
      </c>
      <c r="K765" s="36">
        <f t="shared" si="75"/>
        <v>0</v>
      </c>
      <c r="L765" s="36">
        <f t="shared" si="75"/>
        <v>0</v>
      </c>
    </row>
    <row r="766" spans="1:12" ht="12.75" customHeight="1" hidden="1">
      <c r="A766" s="73"/>
      <c r="B766" s="74"/>
      <c r="C766" s="74"/>
      <c r="D766" s="74"/>
      <c r="E766" s="74"/>
      <c r="F766" s="75"/>
      <c r="G766" s="58" t="s">
        <v>168</v>
      </c>
      <c r="H766" s="36">
        <f>I766+J766+K766+L766</f>
        <v>-200</v>
      </c>
      <c r="I766" s="36">
        <f t="shared" si="75"/>
        <v>-200</v>
      </c>
      <c r="J766" s="36">
        <f t="shared" si="75"/>
        <v>0</v>
      </c>
      <c r="K766" s="36">
        <f t="shared" si="75"/>
        <v>0</v>
      </c>
      <c r="L766" s="36">
        <f t="shared" si="75"/>
        <v>0</v>
      </c>
    </row>
    <row r="767" spans="1:12" ht="12.75">
      <c r="A767" s="76"/>
      <c r="B767" s="77"/>
      <c r="C767" s="77"/>
      <c r="D767" s="77"/>
      <c r="E767" s="77"/>
      <c r="F767" s="78"/>
      <c r="G767" s="58" t="s">
        <v>167</v>
      </c>
      <c r="H767" s="36">
        <f>H765+H766</f>
        <v>300</v>
      </c>
      <c r="I767" s="36">
        <f>I765+I766</f>
        <v>300</v>
      </c>
      <c r="J767" s="36">
        <f>J765+J766</f>
        <v>0</v>
      </c>
      <c r="K767" s="36">
        <f>K765+K766</f>
        <v>0</v>
      </c>
      <c r="L767" s="36">
        <f>L765+L766</f>
        <v>0</v>
      </c>
    </row>
    <row r="768" spans="1:12" ht="12.75" customHeight="1" hidden="1">
      <c r="A768" s="70" t="s">
        <v>235</v>
      </c>
      <c r="B768" s="71"/>
      <c r="C768" s="71"/>
      <c r="D768" s="71"/>
      <c r="E768" s="71"/>
      <c r="F768" s="72"/>
      <c r="G768" s="58" t="s">
        <v>167</v>
      </c>
      <c r="H768" s="36">
        <f>I768+J768+K768+L768</f>
        <v>0</v>
      </c>
      <c r="I768" s="36">
        <f aca="true" t="shared" si="76" ref="I768:L769">I756+I743</f>
        <v>0</v>
      </c>
      <c r="J768" s="36">
        <f t="shared" si="76"/>
        <v>0</v>
      </c>
      <c r="K768" s="36">
        <f t="shared" si="76"/>
        <v>0</v>
      </c>
      <c r="L768" s="36">
        <f t="shared" si="76"/>
        <v>0</v>
      </c>
    </row>
    <row r="769" spans="1:12" ht="12.75" customHeight="1" hidden="1">
      <c r="A769" s="73"/>
      <c r="B769" s="74"/>
      <c r="C769" s="74"/>
      <c r="D769" s="74"/>
      <c r="E769" s="74"/>
      <c r="F769" s="75"/>
      <c r="G769" s="58" t="s">
        <v>168</v>
      </c>
      <c r="H769" s="36">
        <f>I769+J769+K769+L769</f>
        <v>300</v>
      </c>
      <c r="I769" s="36">
        <f t="shared" si="76"/>
        <v>300</v>
      </c>
      <c r="J769" s="36">
        <f t="shared" si="76"/>
        <v>0</v>
      </c>
      <c r="K769" s="36">
        <f t="shared" si="76"/>
        <v>0</v>
      </c>
      <c r="L769" s="36">
        <f t="shared" si="76"/>
        <v>0</v>
      </c>
    </row>
    <row r="770" spans="1:12" ht="12.75">
      <c r="A770" s="76"/>
      <c r="B770" s="77"/>
      <c r="C770" s="77"/>
      <c r="D770" s="77"/>
      <c r="E770" s="77"/>
      <c r="F770" s="78"/>
      <c r="G770" s="58" t="s">
        <v>167</v>
      </c>
      <c r="H770" s="36">
        <f>H768+H769</f>
        <v>300</v>
      </c>
      <c r="I770" s="36">
        <f>I768+I769</f>
        <v>300</v>
      </c>
      <c r="J770" s="36">
        <f>J768+J769</f>
        <v>0</v>
      </c>
      <c r="K770" s="36">
        <f>K768+K769</f>
        <v>0</v>
      </c>
      <c r="L770" s="36">
        <f>L768+L769</f>
        <v>0</v>
      </c>
    </row>
    <row r="771" spans="1:12" ht="16.5">
      <c r="A771" s="91" t="s">
        <v>14</v>
      </c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3"/>
    </row>
    <row r="772" spans="1:12" ht="16.5">
      <c r="A772" s="91" t="s">
        <v>27</v>
      </c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3"/>
    </row>
    <row r="773" spans="1:12" ht="12.75" customHeight="1" hidden="1">
      <c r="A773" s="94">
        <v>48</v>
      </c>
      <c r="B773" s="94" t="s">
        <v>182</v>
      </c>
      <c r="C773" s="79" t="s">
        <v>242</v>
      </c>
      <c r="D773" s="79" t="s">
        <v>148</v>
      </c>
      <c r="E773" s="79">
        <v>2008</v>
      </c>
      <c r="F773" s="79">
        <v>2010</v>
      </c>
      <c r="G773" s="58" t="s">
        <v>167</v>
      </c>
      <c r="H773" s="36">
        <f>H776+H779</f>
        <v>0</v>
      </c>
      <c r="I773" s="36">
        <f>I776+I779</f>
        <v>0</v>
      </c>
      <c r="J773" s="36">
        <f>J776+J779</f>
        <v>0</v>
      </c>
      <c r="K773" s="36">
        <f>K776+K779</f>
        <v>0</v>
      </c>
      <c r="L773" s="36">
        <f>L776+L779</f>
        <v>0</v>
      </c>
    </row>
    <row r="774" spans="1:12" ht="12.75" customHeight="1" hidden="1">
      <c r="A774" s="95"/>
      <c r="B774" s="97"/>
      <c r="C774" s="80"/>
      <c r="D774" s="80"/>
      <c r="E774" s="80"/>
      <c r="F774" s="80"/>
      <c r="G774" s="58" t="s">
        <v>168</v>
      </c>
      <c r="H774" s="36">
        <f>I774+J774+K774+L774</f>
        <v>1800</v>
      </c>
      <c r="I774" s="36">
        <f>I777+I780</f>
        <v>1800</v>
      </c>
      <c r="J774" s="36">
        <f>J777+J780</f>
        <v>0</v>
      </c>
      <c r="K774" s="36">
        <f>K777+K780</f>
        <v>0</v>
      </c>
      <c r="L774" s="36">
        <f>L777+L780</f>
        <v>0</v>
      </c>
    </row>
    <row r="775" spans="1:12" ht="30.75" customHeight="1">
      <c r="A775" s="96"/>
      <c r="B775" s="98"/>
      <c r="C775" s="81"/>
      <c r="D775" s="81"/>
      <c r="E775" s="81"/>
      <c r="F775" s="81"/>
      <c r="G775" s="58" t="s">
        <v>167</v>
      </c>
      <c r="H775" s="36">
        <f>H773+H774</f>
        <v>1800</v>
      </c>
      <c r="I775" s="36">
        <f>I773+I774</f>
        <v>1800</v>
      </c>
      <c r="J775" s="36">
        <f>J773+J774</f>
        <v>0</v>
      </c>
      <c r="K775" s="36">
        <f>K773+K774</f>
        <v>0</v>
      </c>
      <c r="L775" s="36">
        <f>L773+L774</f>
        <v>0</v>
      </c>
    </row>
    <row r="776" spans="1:12" ht="12.75" customHeight="1" hidden="1">
      <c r="A776" s="70" t="s">
        <v>233</v>
      </c>
      <c r="B776" s="71"/>
      <c r="C776" s="71"/>
      <c r="D776" s="71"/>
      <c r="E776" s="71"/>
      <c r="F776" s="72"/>
      <c r="G776" s="58" t="s">
        <v>167</v>
      </c>
      <c r="H776" s="36">
        <f>I776+J776+K776+L776</f>
        <v>0</v>
      </c>
      <c r="I776" s="36">
        <v>0</v>
      </c>
      <c r="J776" s="36"/>
      <c r="K776" s="36"/>
      <c r="L776" s="36"/>
    </row>
    <row r="777" spans="1:12" ht="12.75" customHeight="1" hidden="1">
      <c r="A777" s="73"/>
      <c r="B777" s="74"/>
      <c r="C777" s="74"/>
      <c r="D777" s="74"/>
      <c r="E777" s="74"/>
      <c r="F777" s="75"/>
      <c r="G777" s="58" t="s">
        <v>168</v>
      </c>
      <c r="H777" s="36">
        <f>I777+J777+K777+L777</f>
        <v>300</v>
      </c>
      <c r="I777" s="36">
        <f>500-200</f>
        <v>300</v>
      </c>
      <c r="J777" s="36"/>
      <c r="K777" s="36"/>
      <c r="L777" s="36"/>
    </row>
    <row r="778" spans="1:12" ht="12.75">
      <c r="A778" s="76"/>
      <c r="B778" s="77"/>
      <c r="C778" s="77"/>
      <c r="D778" s="77"/>
      <c r="E778" s="77"/>
      <c r="F778" s="78"/>
      <c r="G778" s="58" t="s">
        <v>167</v>
      </c>
      <c r="H778" s="36">
        <f>H776+H777</f>
        <v>300</v>
      </c>
      <c r="I778" s="36">
        <f>I776+I777</f>
        <v>300</v>
      </c>
      <c r="J778" s="36">
        <f>J776+J777</f>
        <v>0</v>
      </c>
      <c r="K778" s="36">
        <f>K776+K777</f>
        <v>0</v>
      </c>
      <c r="L778" s="36">
        <f>L776+L777</f>
        <v>0</v>
      </c>
    </row>
    <row r="779" spans="1:12" ht="12.75" customHeight="1" hidden="1">
      <c r="A779" s="70" t="s">
        <v>234</v>
      </c>
      <c r="B779" s="71"/>
      <c r="C779" s="71"/>
      <c r="D779" s="71"/>
      <c r="E779" s="71"/>
      <c r="F779" s="72"/>
      <c r="G779" s="58" t="s">
        <v>167</v>
      </c>
      <c r="H779" s="36">
        <f>I779+J779+K779+L779</f>
        <v>0</v>
      </c>
      <c r="I779" s="36">
        <v>0</v>
      </c>
      <c r="J779" s="36"/>
      <c r="K779" s="36"/>
      <c r="L779" s="36"/>
    </row>
    <row r="780" spans="1:12" ht="12.75" customHeight="1" hidden="1">
      <c r="A780" s="73"/>
      <c r="B780" s="74"/>
      <c r="C780" s="74"/>
      <c r="D780" s="74"/>
      <c r="E780" s="74"/>
      <c r="F780" s="75"/>
      <c r="G780" s="58" t="s">
        <v>168</v>
      </c>
      <c r="H780" s="36">
        <f>I780+J780+K780+L780</f>
        <v>1500</v>
      </c>
      <c r="I780" s="36">
        <v>1500</v>
      </c>
      <c r="J780" s="36"/>
      <c r="K780" s="36"/>
      <c r="L780" s="36"/>
    </row>
    <row r="781" spans="1:12" ht="12.75">
      <c r="A781" s="76"/>
      <c r="B781" s="77"/>
      <c r="C781" s="77"/>
      <c r="D781" s="77"/>
      <c r="E781" s="77"/>
      <c r="F781" s="78"/>
      <c r="G781" s="58" t="s">
        <v>167</v>
      </c>
      <c r="H781" s="36">
        <f>H779+H780</f>
        <v>1500</v>
      </c>
      <c r="I781" s="36">
        <f>I779+I780</f>
        <v>1500</v>
      </c>
      <c r="J781" s="36">
        <f>J779+J780</f>
        <v>0</v>
      </c>
      <c r="K781" s="36">
        <f>K779+K780</f>
        <v>0</v>
      </c>
      <c r="L781" s="36">
        <f>L779+L780</f>
        <v>0</v>
      </c>
    </row>
    <row r="782" spans="1:12" ht="16.5">
      <c r="A782" s="91" t="s">
        <v>17</v>
      </c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3"/>
    </row>
    <row r="783" spans="1:12" ht="16.5">
      <c r="A783" s="91" t="s">
        <v>18</v>
      </c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3"/>
    </row>
    <row r="784" spans="1:12" ht="12.75" customHeight="1" hidden="1">
      <c r="A784" s="94">
        <v>49</v>
      </c>
      <c r="B784" s="94" t="s">
        <v>182</v>
      </c>
      <c r="C784" s="79" t="s">
        <v>224</v>
      </c>
      <c r="D784" s="79" t="s">
        <v>148</v>
      </c>
      <c r="E784" s="79">
        <v>2008</v>
      </c>
      <c r="F784" s="79">
        <v>2010</v>
      </c>
      <c r="G784" s="58" t="s">
        <v>167</v>
      </c>
      <c r="H784" s="36">
        <f>H787+H790</f>
        <v>600</v>
      </c>
      <c r="I784" s="36">
        <f>I787+I790</f>
        <v>600</v>
      </c>
      <c r="J784" s="36">
        <f>J787+J790</f>
        <v>0</v>
      </c>
      <c r="K784" s="36">
        <f>K787+K790</f>
        <v>0</v>
      </c>
      <c r="L784" s="36">
        <f>L787+L790</f>
        <v>0</v>
      </c>
    </row>
    <row r="785" spans="1:12" ht="12.75" customHeight="1" hidden="1">
      <c r="A785" s="95"/>
      <c r="B785" s="97"/>
      <c r="C785" s="80"/>
      <c r="D785" s="80"/>
      <c r="E785" s="80"/>
      <c r="F785" s="80"/>
      <c r="G785" s="58" t="s">
        <v>168</v>
      </c>
      <c r="H785" s="36">
        <f>I785+J785+K785+L785</f>
        <v>-200</v>
      </c>
      <c r="I785" s="36">
        <f>I788+I791</f>
        <v>-200</v>
      </c>
      <c r="J785" s="36">
        <f>J788+J791</f>
        <v>0</v>
      </c>
      <c r="K785" s="36">
        <f>K788+K791</f>
        <v>0</v>
      </c>
      <c r="L785" s="36">
        <f>L788+L791</f>
        <v>0</v>
      </c>
    </row>
    <row r="786" spans="1:12" ht="36" customHeight="1">
      <c r="A786" s="96"/>
      <c r="B786" s="98"/>
      <c r="C786" s="81"/>
      <c r="D786" s="81"/>
      <c r="E786" s="81"/>
      <c r="F786" s="81"/>
      <c r="G786" s="58" t="s">
        <v>167</v>
      </c>
      <c r="H786" s="36">
        <f>H784+H785</f>
        <v>400</v>
      </c>
      <c r="I786" s="36">
        <f>I784+I785</f>
        <v>400</v>
      </c>
      <c r="J786" s="36">
        <f>J784+J785</f>
        <v>0</v>
      </c>
      <c r="K786" s="36">
        <f>K784+K785</f>
        <v>0</v>
      </c>
      <c r="L786" s="36">
        <f>L784+L785</f>
        <v>0</v>
      </c>
    </row>
    <row r="787" spans="1:12" ht="12.75" customHeight="1" hidden="1">
      <c r="A787" s="70" t="s">
        <v>233</v>
      </c>
      <c r="B787" s="71"/>
      <c r="C787" s="71"/>
      <c r="D787" s="71"/>
      <c r="E787" s="71"/>
      <c r="F787" s="72"/>
      <c r="G787" s="58" t="s">
        <v>167</v>
      </c>
      <c r="H787" s="36">
        <f>I787+J787+K787+L787</f>
        <v>400</v>
      </c>
      <c r="I787" s="36">
        <v>400</v>
      </c>
      <c r="J787" s="36"/>
      <c r="K787" s="36"/>
      <c r="L787" s="36"/>
    </row>
    <row r="788" spans="1:12" ht="12.75" customHeight="1" hidden="1">
      <c r="A788" s="73"/>
      <c r="B788" s="74"/>
      <c r="C788" s="74"/>
      <c r="D788" s="74"/>
      <c r="E788" s="74"/>
      <c r="F788" s="75"/>
      <c r="G788" s="58" t="s">
        <v>168</v>
      </c>
      <c r="H788" s="36">
        <f>I788+J788+K788+L788</f>
        <v>-200</v>
      </c>
      <c r="I788" s="36">
        <v>-200</v>
      </c>
      <c r="J788" s="36"/>
      <c r="K788" s="36"/>
      <c r="L788" s="36"/>
    </row>
    <row r="789" spans="1:12" ht="12.75">
      <c r="A789" s="76"/>
      <c r="B789" s="77"/>
      <c r="C789" s="77"/>
      <c r="D789" s="77"/>
      <c r="E789" s="77"/>
      <c r="F789" s="78"/>
      <c r="G789" s="58" t="s">
        <v>167</v>
      </c>
      <c r="H789" s="36">
        <f>H787+H788</f>
        <v>200</v>
      </c>
      <c r="I789" s="36">
        <f>I787+I788</f>
        <v>200</v>
      </c>
      <c r="J789" s="36">
        <f>J787+J788</f>
        <v>0</v>
      </c>
      <c r="K789" s="36">
        <f>K787+K788</f>
        <v>0</v>
      </c>
      <c r="L789" s="36">
        <f>L787+L788</f>
        <v>0</v>
      </c>
    </row>
    <row r="790" spans="1:12" ht="12.75" customHeight="1" hidden="1">
      <c r="A790" s="70" t="s">
        <v>234</v>
      </c>
      <c r="B790" s="71"/>
      <c r="C790" s="71"/>
      <c r="D790" s="71"/>
      <c r="E790" s="71"/>
      <c r="F790" s="72"/>
      <c r="G790" s="58" t="s">
        <v>167</v>
      </c>
      <c r="H790" s="36">
        <f>I790+J790+K790+L790</f>
        <v>200</v>
      </c>
      <c r="I790" s="36">
        <v>200</v>
      </c>
      <c r="J790" s="36"/>
      <c r="K790" s="36"/>
      <c r="L790" s="36"/>
    </row>
    <row r="791" spans="1:12" ht="12.75" customHeight="1" hidden="1">
      <c r="A791" s="73"/>
      <c r="B791" s="74"/>
      <c r="C791" s="74"/>
      <c r="D791" s="74"/>
      <c r="E791" s="74"/>
      <c r="F791" s="75"/>
      <c r="G791" s="58" t="s">
        <v>168</v>
      </c>
      <c r="H791" s="36">
        <f>I791+J791+K791+L791</f>
        <v>0</v>
      </c>
      <c r="I791" s="36"/>
      <c r="J791" s="36"/>
      <c r="K791" s="36"/>
      <c r="L791" s="36"/>
    </row>
    <row r="792" spans="1:12" ht="12.75">
      <c r="A792" s="76"/>
      <c r="B792" s="77"/>
      <c r="C792" s="77"/>
      <c r="D792" s="77"/>
      <c r="E792" s="77"/>
      <c r="F792" s="78"/>
      <c r="G792" s="58" t="s">
        <v>167</v>
      </c>
      <c r="H792" s="36">
        <f>H790+H791</f>
        <v>200</v>
      </c>
      <c r="I792" s="36">
        <f>I790+I791</f>
        <v>200</v>
      </c>
      <c r="J792" s="36">
        <f>J790+J791</f>
        <v>0</v>
      </c>
      <c r="K792" s="36">
        <f>K790+K791</f>
        <v>0</v>
      </c>
      <c r="L792" s="36">
        <f>L790+L791</f>
        <v>0</v>
      </c>
    </row>
    <row r="793" spans="1:12" ht="12.75" customHeight="1" hidden="1">
      <c r="A793" s="82" t="s">
        <v>19</v>
      </c>
      <c r="B793" s="83"/>
      <c r="C793" s="84"/>
      <c r="D793" s="79" t="s">
        <v>148</v>
      </c>
      <c r="E793" s="79">
        <v>2008</v>
      </c>
      <c r="F793" s="79">
        <v>2011</v>
      </c>
      <c r="G793" s="58" t="s">
        <v>167</v>
      </c>
      <c r="H793" s="36">
        <f>H796+H799</f>
        <v>600</v>
      </c>
      <c r="I793" s="36">
        <f aca="true" t="shared" si="77" ref="I793:L794">I796+I799+I802</f>
        <v>600</v>
      </c>
      <c r="J793" s="36">
        <f t="shared" si="77"/>
        <v>0</v>
      </c>
      <c r="K793" s="36">
        <f t="shared" si="77"/>
        <v>0</v>
      </c>
      <c r="L793" s="36">
        <f t="shared" si="77"/>
        <v>0</v>
      </c>
    </row>
    <row r="794" spans="1:12" ht="12.75" customHeight="1" hidden="1">
      <c r="A794" s="85"/>
      <c r="B794" s="86"/>
      <c r="C794" s="87"/>
      <c r="D794" s="80"/>
      <c r="E794" s="80"/>
      <c r="F794" s="80"/>
      <c r="G794" s="58" t="s">
        <v>168</v>
      </c>
      <c r="H794" s="36">
        <f>I794+J794+K794+L794</f>
        <v>1600</v>
      </c>
      <c r="I794" s="36">
        <f t="shared" si="77"/>
        <v>1600</v>
      </c>
      <c r="J794" s="36">
        <f t="shared" si="77"/>
        <v>0</v>
      </c>
      <c r="K794" s="36">
        <f t="shared" si="77"/>
        <v>0</v>
      </c>
      <c r="L794" s="36">
        <f t="shared" si="77"/>
        <v>0</v>
      </c>
    </row>
    <row r="795" spans="1:12" ht="12.75">
      <c r="A795" s="88"/>
      <c r="B795" s="89"/>
      <c r="C795" s="90"/>
      <c r="D795" s="81"/>
      <c r="E795" s="81"/>
      <c r="F795" s="81"/>
      <c r="G795" s="58" t="s">
        <v>167</v>
      </c>
      <c r="H795" s="36">
        <f>H793+H794</f>
        <v>2200</v>
      </c>
      <c r="I795" s="36">
        <f>I793+I794</f>
        <v>2200</v>
      </c>
      <c r="J795" s="36">
        <f>J793+J794</f>
        <v>0</v>
      </c>
      <c r="K795" s="36">
        <f>K793+K794</f>
        <v>0</v>
      </c>
      <c r="L795" s="36">
        <f>L793+L794</f>
        <v>0</v>
      </c>
    </row>
    <row r="796" spans="1:12" ht="12.75" customHeight="1" hidden="1">
      <c r="A796" s="70" t="s">
        <v>233</v>
      </c>
      <c r="B796" s="71"/>
      <c r="C796" s="71"/>
      <c r="D796" s="71"/>
      <c r="E796" s="71"/>
      <c r="F796" s="72"/>
      <c r="G796" s="58" t="s">
        <v>167</v>
      </c>
      <c r="H796" s="36">
        <f>I796+J796+K796+L796</f>
        <v>400</v>
      </c>
      <c r="I796" s="36">
        <f aca="true" t="shared" si="78" ref="I796:L797">I787+I776</f>
        <v>400</v>
      </c>
      <c r="J796" s="36">
        <f t="shared" si="78"/>
        <v>0</v>
      </c>
      <c r="K796" s="36">
        <f t="shared" si="78"/>
        <v>0</v>
      </c>
      <c r="L796" s="36">
        <f t="shared" si="78"/>
        <v>0</v>
      </c>
    </row>
    <row r="797" spans="1:12" ht="12.75" customHeight="1" hidden="1">
      <c r="A797" s="73"/>
      <c r="B797" s="74"/>
      <c r="C797" s="74"/>
      <c r="D797" s="74"/>
      <c r="E797" s="74"/>
      <c r="F797" s="75"/>
      <c r="G797" s="58" t="s">
        <v>168</v>
      </c>
      <c r="H797" s="36">
        <f>I797+J797+K797+L797</f>
        <v>100</v>
      </c>
      <c r="I797" s="36">
        <f t="shared" si="78"/>
        <v>100</v>
      </c>
      <c r="J797" s="36">
        <f t="shared" si="78"/>
        <v>0</v>
      </c>
      <c r="K797" s="36">
        <f t="shared" si="78"/>
        <v>0</v>
      </c>
      <c r="L797" s="36">
        <f t="shared" si="78"/>
        <v>0</v>
      </c>
    </row>
    <row r="798" spans="1:12" ht="12.75">
      <c r="A798" s="76"/>
      <c r="B798" s="77"/>
      <c r="C798" s="77"/>
      <c r="D798" s="77"/>
      <c r="E798" s="77"/>
      <c r="F798" s="78"/>
      <c r="G798" s="58" t="s">
        <v>167</v>
      </c>
      <c r="H798" s="36">
        <f>H796+H797</f>
        <v>500</v>
      </c>
      <c r="I798" s="36">
        <f>I796+I797</f>
        <v>500</v>
      </c>
      <c r="J798" s="36">
        <f>J796+J797</f>
        <v>0</v>
      </c>
      <c r="K798" s="36">
        <f>K796+K797</f>
        <v>0</v>
      </c>
      <c r="L798" s="36">
        <f>L796+L797</f>
        <v>0</v>
      </c>
    </row>
    <row r="799" spans="1:12" ht="12.75" customHeight="1" hidden="1">
      <c r="A799" s="70" t="s">
        <v>234</v>
      </c>
      <c r="B799" s="71"/>
      <c r="C799" s="71"/>
      <c r="D799" s="71"/>
      <c r="E799" s="71"/>
      <c r="F799" s="72"/>
      <c r="G799" s="58" t="s">
        <v>167</v>
      </c>
      <c r="H799" s="36">
        <f>I799+J799+K799+L799</f>
        <v>200</v>
      </c>
      <c r="I799" s="36">
        <f aca="true" t="shared" si="79" ref="I799:L800">I790+I779</f>
        <v>200</v>
      </c>
      <c r="J799" s="36">
        <f t="shared" si="79"/>
        <v>0</v>
      </c>
      <c r="K799" s="36">
        <f t="shared" si="79"/>
        <v>0</v>
      </c>
      <c r="L799" s="36">
        <f t="shared" si="79"/>
        <v>0</v>
      </c>
    </row>
    <row r="800" spans="1:12" ht="12.75" customHeight="1" hidden="1">
      <c r="A800" s="73"/>
      <c r="B800" s="74"/>
      <c r="C800" s="74"/>
      <c r="D800" s="74"/>
      <c r="E800" s="74"/>
      <c r="F800" s="75"/>
      <c r="G800" s="58" t="s">
        <v>168</v>
      </c>
      <c r="H800" s="36">
        <f>I800+J800+K800+L800</f>
        <v>1500</v>
      </c>
      <c r="I800" s="36">
        <f t="shared" si="79"/>
        <v>1500</v>
      </c>
      <c r="J800" s="36">
        <f t="shared" si="79"/>
        <v>0</v>
      </c>
      <c r="K800" s="36">
        <f t="shared" si="79"/>
        <v>0</v>
      </c>
      <c r="L800" s="36">
        <f t="shared" si="79"/>
        <v>0</v>
      </c>
    </row>
    <row r="801" spans="1:12" ht="12.75">
      <c r="A801" s="76"/>
      <c r="B801" s="77"/>
      <c r="C801" s="77"/>
      <c r="D801" s="77"/>
      <c r="E801" s="77"/>
      <c r="F801" s="78"/>
      <c r="G801" s="58" t="s">
        <v>167</v>
      </c>
      <c r="H801" s="36">
        <f>H799+H800</f>
        <v>1700</v>
      </c>
      <c r="I801" s="36">
        <f>I799+I800</f>
        <v>1700</v>
      </c>
      <c r="J801" s="36">
        <f>J799+J800</f>
        <v>0</v>
      </c>
      <c r="K801" s="36">
        <f>K799+K800</f>
        <v>0</v>
      </c>
      <c r="L801" s="36">
        <f>L799+L800</f>
        <v>0</v>
      </c>
    </row>
    <row r="802" spans="1:12" ht="12.75" customHeight="1" hidden="1">
      <c r="A802" s="70" t="s">
        <v>235</v>
      </c>
      <c r="B802" s="71"/>
      <c r="C802" s="71"/>
      <c r="D802" s="71"/>
      <c r="E802" s="71"/>
      <c r="F802" s="72"/>
      <c r="G802" s="58" t="s">
        <v>167</v>
      </c>
      <c r="H802" s="36">
        <f>I802+J802+K802+L802</f>
        <v>0</v>
      </c>
      <c r="I802" s="36"/>
      <c r="J802" s="36"/>
      <c r="K802" s="36"/>
      <c r="L802" s="36"/>
    </row>
    <row r="803" spans="1:12" ht="12.75" customHeight="1" hidden="1">
      <c r="A803" s="73"/>
      <c r="B803" s="74"/>
      <c r="C803" s="74"/>
      <c r="D803" s="74"/>
      <c r="E803" s="74"/>
      <c r="F803" s="75"/>
      <c r="G803" s="58" t="s">
        <v>168</v>
      </c>
      <c r="H803" s="36">
        <f>I803+J803+K803+L803</f>
        <v>0</v>
      </c>
      <c r="I803" s="36"/>
      <c r="J803" s="36"/>
      <c r="K803" s="36"/>
      <c r="L803" s="36"/>
    </row>
    <row r="804" spans="1:12" ht="12.75">
      <c r="A804" s="76"/>
      <c r="B804" s="77"/>
      <c r="C804" s="77"/>
      <c r="D804" s="77"/>
      <c r="E804" s="77"/>
      <c r="F804" s="78"/>
      <c r="G804" s="58" t="s">
        <v>167</v>
      </c>
      <c r="H804" s="36">
        <f>H802+H803</f>
        <v>0</v>
      </c>
      <c r="I804" s="36">
        <f>I802+I803</f>
        <v>0</v>
      </c>
      <c r="J804" s="36">
        <f>J802+J803</f>
        <v>0</v>
      </c>
      <c r="K804" s="36">
        <f>K802+K803</f>
        <v>0</v>
      </c>
      <c r="L804" s="36">
        <f>L802+L803</f>
        <v>0</v>
      </c>
    </row>
    <row r="805" spans="1:12" ht="16.5">
      <c r="A805" s="91" t="s">
        <v>20</v>
      </c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3"/>
    </row>
    <row r="806" spans="1:12" ht="12.75" customHeight="1" hidden="1">
      <c r="A806" s="94">
        <v>50</v>
      </c>
      <c r="B806" s="94" t="s">
        <v>182</v>
      </c>
      <c r="C806" s="79" t="s">
        <v>197</v>
      </c>
      <c r="D806" s="79" t="s">
        <v>148</v>
      </c>
      <c r="E806" s="79">
        <v>2008</v>
      </c>
      <c r="F806" s="79">
        <v>2010</v>
      </c>
      <c r="G806" s="58" t="s">
        <v>167</v>
      </c>
      <c r="H806" s="36">
        <f>H809</f>
        <v>0</v>
      </c>
      <c r="I806" s="36">
        <f>I809</f>
        <v>0</v>
      </c>
      <c r="J806" s="36">
        <f>J809</f>
        <v>0</v>
      </c>
      <c r="K806" s="36">
        <f>K809</f>
        <v>0</v>
      </c>
      <c r="L806" s="36">
        <f>L809</f>
        <v>0</v>
      </c>
    </row>
    <row r="807" spans="1:12" ht="12.75" customHeight="1" hidden="1">
      <c r="A807" s="95"/>
      <c r="B807" s="97"/>
      <c r="C807" s="80"/>
      <c r="D807" s="80"/>
      <c r="E807" s="80"/>
      <c r="F807" s="80"/>
      <c r="G807" s="58" t="s">
        <v>168</v>
      </c>
      <c r="H807" s="36">
        <f>I807+J807+K807+L807</f>
        <v>2875</v>
      </c>
      <c r="I807" s="36">
        <f>I810</f>
        <v>2875</v>
      </c>
      <c r="J807" s="36">
        <f>J810</f>
        <v>0</v>
      </c>
      <c r="K807" s="36">
        <f>K810</f>
        <v>0</v>
      </c>
      <c r="L807" s="36">
        <f>L810</f>
        <v>0</v>
      </c>
    </row>
    <row r="808" spans="1:12" ht="143.25" customHeight="1">
      <c r="A808" s="96"/>
      <c r="B808" s="98"/>
      <c r="C808" s="81"/>
      <c r="D808" s="81"/>
      <c r="E808" s="81"/>
      <c r="F808" s="81"/>
      <c r="G808" s="58" t="s">
        <v>167</v>
      </c>
      <c r="H808" s="36">
        <f>H806+H807</f>
        <v>2875</v>
      </c>
      <c r="I808" s="36">
        <f>I806+I807</f>
        <v>2875</v>
      </c>
      <c r="J808" s="36">
        <f>J806+J807</f>
        <v>0</v>
      </c>
      <c r="K808" s="36">
        <f>K806+K807</f>
        <v>0</v>
      </c>
      <c r="L808" s="36">
        <f>L806+L807</f>
        <v>0</v>
      </c>
    </row>
    <row r="809" spans="1:12" ht="12.75" customHeight="1" hidden="1">
      <c r="A809" s="70" t="s">
        <v>233</v>
      </c>
      <c r="B809" s="71"/>
      <c r="C809" s="71"/>
      <c r="D809" s="71"/>
      <c r="E809" s="71"/>
      <c r="F809" s="72"/>
      <c r="G809" s="58" t="s">
        <v>167</v>
      </c>
      <c r="H809" s="36">
        <f>I809+J809+K809+L809</f>
        <v>0</v>
      </c>
      <c r="I809" s="36">
        <v>0</v>
      </c>
      <c r="J809" s="36"/>
      <c r="K809" s="36"/>
      <c r="L809" s="36"/>
    </row>
    <row r="810" spans="1:12" ht="12.75" customHeight="1" hidden="1">
      <c r="A810" s="73"/>
      <c r="B810" s="74"/>
      <c r="C810" s="74"/>
      <c r="D810" s="74"/>
      <c r="E810" s="74"/>
      <c r="F810" s="75"/>
      <c r="G810" s="58" t="s">
        <v>168</v>
      </c>
      <c r="H810" s="36">
        <f>I810+J810+K810+L810</f>
        <v>2875</v>
      </c>
      <c r="I810" s="36">
        <v>2875</v>
      </c>
      <c r="J810" s="36"/>
      <c r="K810" s="36"/>
      <c r="L810" s="36"/>
    </row>
    <row r="811" spans="1:12" ht="12.75">
      <c r="A811" s="76"/>
      <c r="B811" s="77"/>
      <c r="C811" s="77"/>
      <c r="D811" s="77"/>
      <c r="E811" s="77"/>
      <c r="F811" s="78"/>
      <c r="G811" s="58" t="s">
        <v>167</v>
      </c>
      <c r="H811" s="36">
        <f>H809+H810</f>
        <v>2875</v>
      </c>
      <c r="I811" s="36">
        <f>I809+I810</f>
        <v>2875</v>
      </c>
      <c r="J811" s="36">
        <f>J809+J810</f>
        <v>0</v>
      </c>
      <c r="K811" s="36">
        <f>K809+K810</f>
        <v>0</v>
      </c>
      <c r="L811" s="36">
        <f>L809+L810</f>
        <v>0</v>
      </c>
    </row>
    <row r="812" spans="1:12" ht="12.75" customHeight="1" hidden="1">
      <c r="A812" s="82" t="s">
        <v>22</v>
      </c>
      <c r="B812" s="83"/>
      <c r="C812" s="84"/>
      <c r="D812" s="79" t="s">
        <v>148</v>
      </c>
      <c r="E812" s="79">
        <v>2008</v>
      </c>
      <c r="F812" s="79">
        <v>2010</v>
      </c>
      <c r="G812" s="58" t="s">
        <v>167</v>
      </c>
      <c r="H812" s="36">
        <f>H815+H818</f>
        <v>0</v>
      </c>
      <c r="I812" s="36">
        <f>I815+I818</f>
        <v>0</v>
      </c>
      <c r="J812" s="36">
        <f>J815+J818</f>
        <v>0</v>
      </c>
      <c r="K812" s="36">
        <f>K815+K818</f>
        <v>0</v>
      </c>
      <c r="L812" s="36">
        <f>L815+L818</f>
        <v>0</v>
      </c>
    </row>
    <row r="813" spans="1:12" ht="12.75" customHeight="1" hidden="1">
      <c r="A813" s="85"/>
      <c r="B813" s="86"/>
      <c r="C813" s="87"/>
      <c r="D813" s="80"/>
      <c r="E813" s="80"/>
      <c r="F813" s="80"/>
      <c r="G813" s="58" t="s">
        <v>168</v>
      </c>
      <c r="H813" s="36">
        <f>I813+J813+K813+L813</f>
        <v>2875</v>
      </c>
      <c r="I813" s="36">
        <f>I816+I819</f>
        <v>2875</v>
      </c>
      <c r="J813" s="36">
        <f>J816+J819</f>
        <v>0</v>
      </c>
      <c r="K813" s="36">
        <f>K816+K819</f>
        <v>0</v>
      </c>
      <c r="L813" s="36">
        <f>L816+L819</f>
        <v>0</v>
      </c>
    </row>
    <row r="814" spans="1:12" ht="12.75">
      <c r="A814" s="88"/>
      <c r="B814" s="89"/>
      <c r="C814" s="90"/>
      <c r="D814" s="81"/>
      <c r="E814" s="81"/>
      <c r="F814" s="81"/>
      <c r="G814" s="58" t="s">
        <v>167</v>
      </c>
      <c r="H814" s="36">
        <f>H812+H813</f>
        <v>2875</v>
      </c>
      <c r="I814" s="36">
        <f>I812+I813</f>
        <v>2875</v>
      </c>
      <c r="J814" s="36">
        <f>J812+J813</f>
        <v>0</v>
      </c>
      <c r="K814" s="36">
        <f>K812+K813</f>
        <v>0</v>
      </c>
      <c r="L814" s="36">
        <f>L812+L813</f>
        <v>0</v>
      </c>
    </row>
    <row r="815" spans="1:12" ht="12.75" customHeight="1" hidden="1">
      <c r="A815" s="70" t="s">
        <v>233</v>
      </c>
      <c r="B815" s="71"/>
      <c r="C815" s="71"/>
      <c r="D815" s="71"/>
      <c r="E815" s="71"/>
      <c r="F815" s="72"/>
      <c r="G815" s="58" t="s">
        <v>167</v>
      </c>
      <c r="H815" s="36">
        <f>I815+J815+K815+L815</f>
        <v>0</v>
      </c>
      <c r="I815" s="36">
        <f aca="true" t="shared" si="80" ref="I815:L816">I809</f>
        <v>0</v>
      </c>
      <c r="J815" s="36">
        <f t="shared" si="80"/>
        <v>0</v>
      </c>
      <c r="K815" s="36">
        <f t="shared" si="80"/>
        <v>0</v>
      </c>
      <c r="L815" s="36">
        <f t="shared" si="80"/>
        <v>0</v>
      </c>
    </row>
    <row r="816" spans="1:12" ht="12.75" customHeight="1" hidden="1">
      <c r="A816" s="73"/>
      <c r="B816" s="74"/>
      <c r="C816" s="74"/>
      <c r="D816" s="74"/>
      <c r="E816" s="74"/>
      <c r="F816" s="75"/>
      <c r="G816" s="58" t="s">
        <v>168</v>
      </c>
      <c r="H816" s="36">
        <f>I816+J816+K816+L816</f>
        <v>2875</v>
      </c>
      <c r="I816" s="36">
        <f t="shared" si="80"/>
        <v>2875</v>
      </c>
      <c r="J816" s="36">
        <f t="shared" si="80"/>
        <v>0</v>
      </c>
      <c r="K816" s="36">
        <f t="shared" si="80"/>
        <v>0</v>
      </c>
      <c r="L816" s="36">
        <f t="shared" si="80"/>
        <v>0</v>
      </c>
    </row>
    <row r="817" spans="1:12" ht="12.75">
      <c r="A817" s="76"/>
      <c r="B817" s="77"/>
      <c r="C817" s="77"/>
      <c r="D817" s="77"/>
      <c r="E817" s="77"/>
      <c r="F817" s="78"/>
      <c r="G817" s="58" t="s">
        <v>167</v>
      </c>
      <c r="H817" s="36">
        <f>H815+H816</f>
        <v>2875</v>
      </c>
      <c r="I817" s="36">
        <f>I815+I816</f>
        <v>2875</v>
      </c>
      <c r="J817" s="36">
        <f>J815+J816</f>
        <v>0</v>
      </c>
      <c r="K817" s="36">
        <f>K815+K816</f>
        <v>0</v>
      </c>
      <c r="L817" s="36">
        <f>L815+L816</f>
        <v>0</v>
      </c>
    </row>
    <row r="818" spans="1:12" ht="12.75" customHeight="1" hidden="1">
      <c r="A818" s="70" t="s">
        <v>234</v>
      </c>
      <c r="B818" s="71"/>
      <c r="C818" s="71"/>
      <c r="D818" s="71"/>
      <c r="E818" s="71"/>
      <c r="F818" s="72"/>
      <c r="G818" s="58" t="s">
        <v>167</v>
      </c>
      <c r="H818" s="36">
        <f>I818+J818+K818+L818</f>
        <v>0</v>
      </c>
      <c r="I818" s="36"/>
      <c r="J818" s="36"/>
      <c r="K818" s="36"/>
      <c r="L818" s="36"/>
    </row>
    <row r="819" spans="1:12" ht="12.75" customHeight="1" hidden="1">
      <c r="A819" s="73"/>
      <c r="B819" s="74"/>
      <c r="C819" s="74"/>
      <c r="D819" s="74"/>
      <c r="E819" s="74"/>
      <c r="F819" s="75"/>
      <c r="G819" s="58" t="s">
        <v>168</v>
      </c>
      <c r="H819" s="36">
        <f>I819+J819+K819+L819</f>
        <v>0</v>
      </c>
      <c r="I819" s="36"/>
      <c r="J819" s="36"/>
      <c r="K819" s="36"/>
      <c r="L819" s="36"/>
    </row>
    <row r="820" spans="1:12" ht="12.75">
      <c r="A820" s="76"/>
      <c r="B820" s="77"/>
      <c r="C820" s="77"/>
      <c r="D820" s="77"/>
      <c r="E820" s="77"/>
      <c r="F820" s="78"/>
      <c r="G820" s="58" t="s">
        <v>167</v>
      </c>
      <c r="H820" s="36">
        <f>H818+H819</f>
        <v>0</v>
      </c>
      <c r="I820" s="36">
        <f>I818+I819</f>
        <v>0</v>
      </c>
      <c r="J820" s="36">
        <f>J818+J819</f>
        <v>0</v>
      </c>
      <c r="K820" s="36">
        <f>K818+K819</f>
        <v>0</v>
      </c>
      <c r="L820" s="36">
        <f>L818+L819</f>
        <v>0</v>
      </c>
    </row>
    <row r="821" spans="1:12" ht="12.75" customHeight="1" hidden="1">
      <c r="A821" s="82" t="s">
        <v>172</v>
      </c>
      <c r="B821" s="83"/>
      <c r="C821" s="84"/>
      <c r="D821" s="79" t="s">
        <v>148</v>
      </c>
      <c r="E821" s="79">
        <v>2008</v>
      </c>
      <c r="F821" s="79">
        <v>2011</v>
      </c>
      <c r="G821" s="58" t="s">
        <v>167</v>
      </c>
      <c r="H821" s="36">
        <f>H824+H827</f>
        <v>1350</v>
      </c>
      <c r="I821" s="36">
        <f aca="true" t="shared" si="81" ref="I821:L822">I824+I827+I830</f>
        <v>1350</v>
      </c>
      <c r="J821" s="36">
        <f t="shared" si="81"/>
        <v>0</v>
      </c>
      <c r="K821" s="36">
        <f t="shared" si="81"/>
        <v>0</v>
      </c>
      <c r="L821" s="36">
        <f t="shared" si="81"/>
        <v>0</v>
      </c>
    </row>
    <row r="822" spans="1:12" ht="12.75" customHeight="1" hidden="1">
      <c r="A822" s="85"/>
      <c r="B822" s="86"/>
      <c r="C822" s="87"/>
      <c r="D822" s="80"/>
      <c r="E822" s="80"/>
      <c r="F822" s="80"/>
      <c r="G822" s="58" t="s">
        <v>168</v>
      </c>
      <c r="H822" s="36">
        <f>I822+J822+K822+L822</f>
        <v>4905</v>
      </c>
      <c r="I822" s="36">
        <f t="shared" si="81"/>
        <v>4905</v>
      </c>
      <c r="J822" s="36">
        <f t="shared" si="81"/>
        <v>0</v>
      </c>
      <c r="K822" s="36">
        <f t="shared" si="81"/>
        <v>0</v>
      </c>
      <c r="L822" s="36">
        <f t="shared" si="81"/>
        <v>0</v>
      </c>
    </row>
    <row r="823" spans="1:12" ht="12.75">
      <c r="A823" s="88"/>
      <c r="B823" s="89"/>
      <c r="C823" s="90"/>
      <c r="D823" s="81"/>
      <c r="E823" s="81"/>
      <c r="F823" s="81"/>
      <c r="G823" s="58" t="s">
        <v>167</v>
      </c>
      <c r="H823" s="36">
        <f>H821+H822</f>
        <v>6255</v>
      </c>
      <c r="I823" s="36">
        <f>I821+I822</f>
        <v>6255</v>
      </c>
      <c r="J823" s="36">
        <f>J821+J822</f>
        <v>0</v>
      </c>
      <c r="K823" s="36">
        <f>K821+K822</f>
        <v>0</v>
      </c>
      <c r="L823" s="36">
        <f>L821+L822</f>
        <v>0</v>
      </c>
    </row>
    <row r="824" spans="1:12" ht="12.75" customHeight="1" hidden="1">
      <c r="A824" s="70" t="s">
        <v>233</v>
      </c>
      <c r="B824" s="71"/>
      <c r="C824" s="71"/>
      <c r="D824" s="71"/>
      <c r="E824" s="71"/>
      <c r="F824" s="72"/>
      <c r="G824" s="58" t="s">
        <v>167</v>
      </c>
      <c r="H824" s="36">
        <f>I824+J824+K824+L824</f>
        <v>650</v>
      </c>
      <c r="I824" s="36">
        <f aca="true" t="shared" si="82" ref="I824:L825">I815+I796+I762+I725</f>
        <v>650</v>
      </c>
      <c r="J824" s="36">
        <f t="shared" si="82"/>
        <v>0</v>
      </c>
      <c r="K824" s="36">
        <f t="shared" si="82"/>
        <v>0</v>
      </c>
      <c r="L824" s="36">
        <f t="shared" si="82"/>
        <v>0</v>
      </c>
    </row>
    <row r="825" spans="1:12" ht="12.75" customHeight="1" hidden="1">
      <c r="A825" s="73"/>
      <c r="B825" s="74"/>
      <c r="C825" s="74"/>
      <c r="D825" s="74"/>
      <c r="E825" s="74"/>
      <c r="F825" s="75"/>
      <c r="G825" s="58" t="s">
        <v>168</v>
      </c>
      <c r="H825" s="36">
        <f>I825+J825+K825+L825</f>
        <v>3305</v>
      </c>
      <c r="I825" s="36">
        <f t="shared" si="82"/>
        <v>3305</v>
      </c>
      <c r="J825" s="36">
        <f t="shared" si="82"/>
        <v>0</v>
      </c>
      <c r="K825" s="36">
        <f t="shared" si="82"/>
        <v>0</v>
      </c>
      <c r="L825" s="36">
        <f t="shared" si="82"/>
        <v>0</v>
      </c>
    </row>
    <row r="826" spans="1:12" ht="12.75">
      <c r="A826" s="76"/>
      <c r="B826" s="77"/>
      <c r="C826" s="77"/>
      <c r="D826" s="77"/>
      <c r="E826" s="77"/>
      <c r="F826" s="78"/>
      <c r="G826" s="58" t="s">
        <v>167</v>
      </c>
      <c r="H826" s="36">
        <f>H824+H825</f>
        <v>3955</v>
      </c>
      <c r="I826" s="36">
        <f>I824+I825</f>
        <v>3955</v>
      </c>
      <c r="J826" s="36">
        <f>J824+J825</f>
        <v>0</v>
      </c>
      <c r="K826" s="36">
        <f>K824+K825</f>
        <v>0</v>
      </c>
      <c r="L826" s="36">
        <f>L824+L825</f>
        <v>0</v>
      </c>
    </row>
    <row r="827" spans="1:12" ht="12.75" customHeight="1" hidden="1">
      <c r="A827" s="70" t="s">
        <v>234</v>
      </c>
      <c r="B827" s="71"/>
      <c r="C827" s="71"/>
      <c r="D827" s="71"/>
      <c r="E827" s="71"/>
      <c r="F827" s="72"/>
      <c r="G827" s="58" t="s">
        <v>167</v>
      </c>
      <c r="H827" s="36">
        <f>I827+J827+K827+L827</f>
        <v>700</v>
      </c>
      <c r="I827" s="36">
        <f aca="true" t="shared" si="83" ref="I827:L828">I818+I799+I765+I728</f>
        <v>700</v>
      </c>
      <c r="J827" s="36">
        <f t="shared" si="83"/>
        <v>0</v>
      </c>
      <c r="K827" s="36">
        <f t="shared" si="83"/>
        <v>0</v>
      </c>
      <c r="L827" s="36">
        <f t="shared" si="83"/>
        <v>0</v>
      </c>
    </row>
    <row r="828" spans="1:12" ht="12.75" customHeight="1" hidden="1">
      <c r="A828" s="73"/>
      <c r="B828" s="74"/>
      <c r="C828" s="74"/>
      <c r="D828" s="74"/>
      <c r="E828" s="74"/>
      <c r="F828" s="75"/>
      <c r="G828" s="58" t="s">
        <v>168</v>
      </c>
      <c r="H828" s="36">
        <f>I828+J828+K828+L828</f>
        <v>1300</v>
      </c>
      <c r="I828" s="36">
        <f t="shared" si="83"/>
        <v>1300</v>
      </c>
      <c r="J828" s="36">
        <f t="shared" si="83"/>
        <v>0</v>
      </c>
      <c r="K828" s="36">
        <f t="shared" si="83"/>
        <v>0</v>
      </c>
      <c r="L828" s="36">
        <f t="shared" si="83"/>
        <v>0</v>
      </c>
    </row>
    <row r="829" spans="1:12" ht="12.75">
      <c r="A829" s="76"/>
      <c r="B829" s="77"/>
      <c r="C829" s="77"/>
      <c r="D829" s="77"/>
      <c r="E829" s="77"/>
      <c r="F829" s="78"/>
      <c r="G829" s="58" t="s">
        <v>167</v>
      </c>
      <c r="H829" s="36">
        <f>H827+H828</f>
        <v>2000</v>
      </c>
      <c r="I829" s="36">
        <f>I827+I828</f>
        <v>2000</v>
      </c>
      <c r="J829" s="36">
        <f>J827+J828</f>
        <v>0</v>
      </c>
      <c r="K829" s="36">
        <f>K827+K828</f>
        <v>0</v>
      </c>
      <c r="L829" s="36">
        <f>L827+L828</f>
        <v>0</v>
      </c>
    </row>
    <row r="830" spans="1:12" ht="12.75" customHeight="1" hidden="1">
      <c r="A830" s="70" t="s">
        <v>235</v>
      </c>
      <c r="B830" s="71"/>
      <c r="C830" s="71"/>
      <c r="D830" s="71"/>
      <c r="E830" s="71"/>
      <c r="F830" s="72"/>
      <c r="G830" s="58" t="s">
        <v>167</v>
      </c>
      <c r="H830" s="36">
        <f>I830+J830+K830+L830</f>
        <v>0</v>
      </c>
      <c r="I830" s="36">
        <f>I802+I768</f>
        <v>0</v>
      </c>
      <c r="J830" s="36">
        <v>0</v>
      </c>
      <c r="K830" s="36">
        <v>0</v>
      </c>
      <c r="L830" s="36">
        <v>0</v>
      </c>
    </row>
    <row r="831" spans="1:12" ht="12.75" customHeight="1" hidden="1">
      <c r="A831" s="73"/>
      <c r="B831" s="74"/>
      <c r="C831" s="74"/>
      <c r="D831" s="74"/>
      <c r="E831" s="74"/>
      <c r="F831" s="75"/>
      <c r="G831" s="58" t="s">
        <v>168</v>
      </c>
      <c r="H831" s="36">
        <f>I831+J831+K831+L831</f>
        <v>300</v>
      </c>
      <c r="I831" s="36">
        <f>I803+I769</f>
        <v>300</v>
      </c>
      <c r="J831" s="36">
        <v>0</v>
      </c>
      <c r="K831" s="36">
        <v>0</v>
      </c>
      <c r="L831" s="36">
        <v>0</v>
      </c>
    </row>
    <row r="832" spans="1:12" ht="12.75">
      <c r="A832" s="76"/>
      <c r="B832" s="77"/>
      <c r="C832" s="77"/>
      <c r="D832" s="77"/>
      <c r="E832" s="77"/>
      <c r="F832" s="78"/>
      <c r="G832" s="58" t="s">
        <v>167</v>
      </c>
      <c r="H832" s="36">
        <f>H830+H831</f>
        <v>300</v>
      </c>
      <c r="I832" s="36">
        <f>I830+I831</f>
        <v>300</v>
      </c>
      <c r="J832" s="36">
        <f>J830+J831</f>
        <v>0</v>
      </c>
      <c r="K832" s="36">
        <f>K830+K831</f>
        <v>0</v>
      </c>
      <c r="L832" s="36">
        <f>L830+L831</f>
        <v>0</v>
      </c>
    </row>
    <row r="833" spans="1:12" ht="15.75">
      <c r="A833" s="99" t="s">
        <v>47</v>
      </c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</row>
    <row r="834" spans="1:12" ht="16.5">
      <c r="A834" s="101" t="s">
        <v>181</v>
      </c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</row>
    <row r="835" spans="1:12" ht="16.5">
      <c r="A835" s="91" t="s">
        <v>2</v>
      </c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3"/>
    </row>
    <row r="836" spans="1:12" ht="12.75" customHeight="1" hidden="1">
      <c r="A836" s="94">
        <v>54</v>
      </c>
      <c r="B836" s="94" t="s">
        <v>227</v>
      </c>
      <c r="C836" s="79" t="s">
        <v>226</v>
      </c>
      <c r="D836" s="79" t="s">
        <v>148</v>
      </c>
      <c r="E836" s="79">
        <v>2009</v>
      </c>
      <c r="F836" s="79">
        <v>2011</v>
      </c>
      <c r="G836" s="58" t="s">
        <v>167</v>
      </c>
      <c r="H836" s="36">
        <f>I836+J836+K836+L836</f>
        <v>300</v>
      </c>
      <c r="I836" s="36">
        <f aca="true" t="shared" si="84" ref="I836:L837">I839+I842+I845</f>
        <v>300</v>
      </c>
      <c r="J836" s="36">
        <f t="shared" si="84"/>
        <v>0</v>
      </c>
      <c r="K836" s="36">
        <f t="shared" si="84"/>
        <v>0</v>
      </c>
      <c r="L836" s="36">
        <f t="shared" si="84"/>
        <v>0</v>
      </c>
    </row>
    <row r="837" spans="1:12" ht="12.75" customHeight="1" hidden="1">
      <c r="A837" s="95"/>
      <c r="B837" s="97"/>
      <c r="C837" s="80"/>
      <c r="D837" s="80"/>
      <c r="E837" s="80"/>
      <c r="F837" s="80"/>
      <c r="G837" s="58" t="s">
        <v>168</v>
      </c>
      <c r="H837" s="36">
        <f>I837+J837+K837+L837</f>
        <v>0</v>
      </c>
      <c r="I837" s="36">
        <f t="shared" si="84"/>
        <v>0</v>
      </c>
      <c r="J837" s="36">
        <f t="shared" si="84"/>
        <v>0</v>
      </c>
      <c r="K837" s="36">
        <f t="shared" si="84"/>
        <v>0</v>
      </c>
      <c r="L837" s="36">
        <f t="shared" si="84"/>
        <v>0</v>
      </c>
    </row>
    <row r="838" spans="1:12" ht="29.25" customHeight="1">
      <c r="A838" s="96"/>
      <c r="B838" s="98"/>
      <c r="C838" s="81"/>
      <c r="D838" s="81"/>
      <c r="E838" s="81"/>
      <c r="F838" s="81"/>
      <c r="G838" s="58" t="s">
        <v>167</v>
      </c>
      <c r="H838" s="36">
        <f>H836+H837</f>
        <v>300</v>
      </c>
      <c r="I838" s="36">
        <f>I836+I837</f>
        <v>300</v>
      </c>
      <c r="J838" s="36">
        <f>J836+J837</f>
        <v>0</v>
      </c>
      <c r="K838" s="36">
        <f>K836+K837</f>
        <v>0</v>
      </c>
      <c r="L838" s="36">
        <f>L836+L837</f>
        <v>0</v>
      </c>
    </row>
    <row r="839" spans="1:12" ht="12.75" customHeight="1" hidden="1">
      <c r="A839" s="70" t="s">
        <v>233</v>
      </c>
      <c r="B839" s="71"/>
      <c r="C839" s="71"/>
      <c r="D839" s="71"/>
      <c r="E839" s="71"/>
      <c r="F839" s="72"/>
      <c r="G839" s="58" t="s">
        <v>167</v>
      </c>
      <c r="H839" s="36">
        <v>100</v>
      </c>
      <c r="I839" s="36">
        <v>100</v>
      </c>
      <c r="J839" s="36"/>
      <c r="K839" s="36"/>
      <c r="L839" s="36"/>
    </row>
    <row r="840" spans="1:12" ht="12.75" customHeight="1" hidden="1">
      <c r="A840" s="73"/>
      <c r="B840" s="74"/>
      <c r="C840" s="74"/>
      <c r="D840" s="74"/>
      <c r="E840" s="74"/>
      <c r="F840" s="75"/>
      <c r="G840" s="58" t="s">
        <v>168</v>
      </c>
      <c r="H840" s="36">
        <v>0</v>
      </c>
      <c r="I840" s="36">
        <v>0</v>
      </c>
      <c r="J840" s="36"/>
      <c r="K840" s="36"/>
      <c r="L840" s="36"/>
    </row>
    <row r="841" spans="1:12" ht="12.75">
      <c r="A841" s="76"/>
      <c r="B841" s="77"/>
      <c r="C841" s="77"/>
      <c r="D841" s="77"/>
      <c r="E841" s="77"/>
      <c r="F841" s="78"/>
      <c r="G841" s="58" t="s">
        <v>167</v>
      </c>
      <c r="H841" s="36">
        <f>H839+H840</f>
        <v>100</v>
      </c>
      <c r="I841" s="36">
        <f>I839+I840</f>
        <v>100</v>
      </c>
      <c r="J841" s="36">
        <f>J839+J840</f>
        <v>0</v>
      </c>
      <c r="K841" s="36">
        <f>K839+K840</f>
        <v>0</v>
      </c>
      <c r="L841" s="36">
        <f>L839+L840</f>
        <v>0</v>
      </c>
    </row>
    <row r="842" spans="1:12" ht="12.75" customHeight="1" hidden="1">
      <c r="A842" s="70" t="s">
        <v>234</v>
      </c>
      <c r="B842" s="71"/>
      <c r="C842" s="71"/>
      <c r="D842" s="71"/>
      <c r="E842" s="71"/>
      <c r="F842" s="72"/>
      <c r="G842" s="58" t="s">
        <v>167</v>
      </c>
      <c r="H842" s="36">
        <f>I842</f>
        <v>100</v>
      </c>
      <c r="I842" s="36">
        <v>100</v>
      </c>
      <c r="J842" s="36"/>
      <c r="K842" s="36"/>
      <c r="L842" s="36"/>
    </row>
    <row r="843" spans="1:12" ht="12.75" customHeight="1" hidden="1">
      <c r="A843" s="73"/>
      <c r="B843" s="74"/>
      <c r="C843" s="74"/>
      <c r="D843" s="74"/>
      <c r="E843" s="74"/>
      <c r="F843" s="75"/>
      <c r="G843" s="58" t="s">
        <v>168</v>
      </c>
      <c r="H843" s="36">
        <v>0</v>
      </c>
      <c r="I843" s="36">
        <v>0</v>
      </c>
      <c r="J843" s="36"/>
      <c r="K843" s="36"/>
      <c r="L843" s="36"/>
    </row>
    <row r="844" spans="1:12" ht="12.75">
      <c r="A844" s="76"/>
      <c r="B844" s="77"/>
      <c r="C844" s="77"/>
      <c r="D844" s="77"/>
      <c r="E844" s="77"/>
      <c r="F844" s="78"/>
      <c r="G844" s="58" t="s">
        <v>167</v>
      </c>
      <c r="H844" s="36">
        <f>H842+H843</f>
        <v>100</v>
      </c>
      <c r="I844" s="36">
        <f>I842+I843</f>
        <v>100</v>
      </c>
      <c r="J844" s="36">
        <f>J842+J843</f>
        <v>0</v>
      </c>
      <c r="K844" s="36">
        <f>K842+K843</f>
        <v>0</v>
      </c>
      <c r="L844" s="36">
        <f>L842+L843</f>
        <v>0</v>
      </c>
    </row>
    <row r="845" spans="1:12" ht="12.75" customHeight="1" hidden="1">
      <c r="A845" s="70" t="s">
        <v>235</v>
      </c>
      <c r="B845" s="71"/>
      <c r="C845" s="71"/>
      <c r="D845" s="71"/>
      <c r="E845" s="71"/>
      <c r="F845" s="72"/>
      <c r="G845" s="58" t="s">
        <v>167</v>
      </c>
      <c r="H845" s="36">
        <f>I845</f>
        <v>100</v>
      </c>
      <c r="I845" s="36">
        <v>100</v>
      </c>
      <c r="J845" s="36"/>
      <c r="K845" s="36"/>
      <c r="L845" s="36"/>
    </row>
    <row r="846" spans="1:12" ht="12.75" customHeight="1" hidden="1">
      <c r="A846" s="73"/>
      <c r="B846" s="74"/>
      <c r="C846" s="74"/>
      <c r="D846" s="74"/>
      <c r="E846" s="74"/>
      <c r="F846" s="75"/>
      <c r="G846" s="58" t="s">
        <v>168</v>
      </c>
      <c r="H846" s="36">
        <v>0</v>
      </c>
      <c r="I846" s="36">
        <v>0</v>
      </c>
      <c r="J846" s="36"/>
      <c r="K846" s="36"/>
      <c r="L846" s="36"/>
    </row>
    <row r="847" spans="1:12" ht="12.75">
      <c r="A847" s="76"/>
      <c r="B847" s="77"/>
      <c r="C847" s="77"/>
      <c r="D847" s="77"/>
      <c r="E847" s="77"/>
      <c r="F847" s="78"/>
      <c r="G847" s="58" t="s">
        <v>167</v>
      </c>
      <c r="H847" s="36">
        <f>H845+H846</f>
        <v>100</v>
      </c>
      <c r="I847" s="36">
        <f>I845+I846</f>
        <v>100</v>
      </c>
      <c r="J847" s="36">
        <f>J845+J846</f>
        <v>0</v>
      </c>
      <c r="K847" s="36">
        <f>K845+K846</f>
        <v>0</v>
      </c>
      <c r="L847" s="36">
        <f>L845+L846</f>
        <v>0</v>
      </c>
    </row>
    <row r="848" spans="1:12" ht="16.5">
      <c r="A848" s="59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1"/>
    </row>
    <row r="849" spans="1:12" ht="16.5">
      <c r="A849" s="91" t="s">
        <v>30</v>
      </c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3"/>
    </row>
    <row r="850" spans="1:12" ht="12.75" customHeight="1" hidden="1">
      <c r="A850" s="94">
        <v>52</v>
      </c>
      <c r="B850" s="94" t="s">
        <v>185</v>
      </c>
      <c r="C850" s="79" t="s">
        <v>241</v>
      </c>
      <c r="D850" s="79" t="s">
        <v>148</v>
      </c>
      <c r="E850" s="79">
        <v>2008</v>
      </c>
      <c r="F850" s="79">
        <v>2011</v>
      </c>
      <c r="G850" s="58" t="s">
        <v>167</v>
      </c>
      <c r="H850" s="36">
        <f>H853+H856</f>
        <v>0</v>
      </c>
      <c r="I850" s="36">
        <f aca="true" t="shared" si="85" ref="I850:L851">I853+I856+I859</f>
        <v>0</v>
      </c>
      <c r="J850" s="36">
        <f t="shared" si="85"/>
        <v>0</v>
      </c>
      <c r="K850" s="36">
        <f t="shared" si="85"/>
        <v>0</v>
      </c>
      <c r="L850" s="36">
        <f t="shared" si="85"/>
        <v>0</v>
      </c>
    </row>
    <row r="851" spans="1:12" ht="12.75" customHeight="1" hidden="1">
      <c r="A851" s="95"/>
      <c r="B851" s="97"/>
      <c r="C851" s="80"/>
      <c r="D851" s="80"/>
      <c r="E851" s="80"/>
      <c r="F851" s="80"/>
      <c r="G851" s="58" t="s">
        <v>168</v>
      </c>
      <c r="H851" s="36">
        <f>I851+J851+K851+L851</f>
        <v>950</v>
      </c>
      <c r="I851" s="36">
        <f t="shared" si="85"/>
        <v>950</v>
      </c>
      <c r="J851" s="36">
        <f t="shared" si="85"/>
        <v>0</v>
      </c>
      <c r="K851" s="36">
        <f t="shared" si="85"/>
        <v>0</v>
      </c>
      <c r="L851" s="36">
        <f t="shared" si="85"/>
        <v>0</v>
      </c>
    </row>
    <row r="852" spans="1:12" ht="42.75" customHeight="1">
      <c r="A852" s="96"/>
      <c r="B852" s="98"/>
      <c r="C852" s="81"/>
      <c r="D852" s="81"/>
      <c r="E852" s="81"/>
      <c r="F852" s="81"/>
      <c r="G852" s="58" t="s">
        <v>167</v>
      </c>
      <c r="H852" s="36">
        <f>H850+H851</f>
        <v>950</v>
      </c>
      <c r="I852" s="36">
        <f>I850+I851</f>
        <v>950</v>
      </c>
      <c r="J852" s="36">
        <f>J850+J851</f>
        <v>0</v>
      </c>
      <c r="K852" s="36">
        <f>K850+K851</f>
        <v>0</v>
      </c>
      <c r="L852" s="36">
        <f>L850+L851</f>
        <v>0</v>
      </c>
    </row>
    <row r="853" spans="1:12" ht="12.75" customHeight="1" hidden="1">
      <c r="A853" s="70" t="s">
        <v>233</v>
      </c>
      <c r="B853" s="71"/>
      <c r="C853" s="71"/>
      <c r="D853" s="71"/>
      <c r="E853" s="71"/>
      <c r="F853" s="72"/>
      <c r="G853" s="58" t="s">
        <v>167</v>
      </c>
      <c r="H853" s="36">
        <f>I853+J853+K853+L853</f>
        <v>0</v>
      </c>
      <c r="I853" s="36">
        <v>0</v>
      </c>
      <c r="J853" s="36"/>
      <c r="K853" s="36"/>
      <c r="L853" s="36"/>
    </row>
    <row r="854" spans="1:12" ht="12.75" customHeight="1" hidden="1">
      <c r="A854" s="73"/>
      <c r="B854" s="74"/>
      <c r="C854" s="74"/>
      <c r="D854" s="74"/>
      <c r="E854" s="74"/>
      <c r="F854" s="75"/>
      <c r="G854" s="58" t="s">
        <v>168</v>
      </c>
      <c r="H854" s="36">
        <f>I854+J854+K854+L854</f>
        <v>200</v>
      </c>
      <c r="I854" s="36">
        <f>500-250-50</f>
        <v>200</v>
      </c>
      <c r="J854" s="36"/>
      <c r="K854" s="36"/>
      <c r="L854" s="36"/>
    </row>
    <row r="855" spans="1:12" ht="12.75">
      <c r="A855" s="76"/>
      <c r="B855" s="77"/>
      <c r="C855" s="77"/>
      <c r="D855" s="77"/>
      <c r="E855" s="77"/>
      <c r="F855" s="78"/>
      <c r="G855" s="58" t="s">
        <v>167</v>
      </c>
      <c r="H855" s="36">
        <f>H853+H854</f>
        <v>200</v>
      </c>
      <c r="I855" s="36">
        <f>I853+I854</f>
        <v>200</v>
      </c>
      <c r="J855" s="36">
        <f>J853+J854</f>
        <v>0</v>
      </c>
      <c r="K855" s="36">
        <f>K853+K854</f>
        <v>0</v>
      </c>
      <c r="L855" s="36">
        <f>L853+L854</f>
        <v>0</v>
      </c>
    </row>
    <row r="856" spans="1:12" ht="12.75" customHeight="1" hidden="1">
      <c r="A856" s="70" t="s">
        <v>234</v>
      </c>
      <c r="B856" s="71"/>
      <c r="C856" s="71"/>
      <c r="D856" s="71"/>
      <c r="E856" s="71"/>
      <c r="F856" s="72"/>
      <c r="G856" s="58" t="s">
        <v>167</v>
      </c>
      <c r="H856" s="36">
        <f>I856+J856+K856+L856</f>
        <v>0</v>
      </c>
      <c r="I856" s="36">
        <v>0</v>
      </c>
      <c r="J856" s="36"/>
      <c r="K856" s="36"/>
      <c r="L856" s="36"/>
    </row>
    <row r="857" spans="1:12" ht="12.75" customHeight="1" hidden="1">
      <c r="A857" s="73"/>
      <c r="B857" s="74"/>
      <c r="C857" s="74"/>
      <c r="D857" s="74"/>
      <c r="E857" s="74"/>
      <c r="F857" s="75"/>
      <c r="G857" s="58" t="s">
        <v>168</v>
      </c>
      <c r="H857" s="36">
        <f>I857+J857+K857+L857</f>
        <v>300</v>
      </c>
      <c r="I857" s="36">
        <f>500-200</f>
        <v>300</v>
      </c>
      <c r="J857" s="36"/>
      <c r="K857" s="36"/>
      <c r="L857" s="36"/>
    </row>
    <row r="858" spans="1:12" ht="12.75">
      <c r="A858" s="76"/>
      <c r="B858" s="77"/>
      <c r="C858" s="77"/>
      <c r="D858" s="77"/>
      <c r="E858" s="77"/>
      <c r="F858" s="78"/>
      <c r="G858" s="58" t="s">
        <v>167</v>
      </c>
      <c r="H858" s="36">
        <f>H856+H857</f>
        <v>300</v>
      </c>
      <c r="I858" s="36">
        <f>I856+I857</f>
        <v>300</v>
      </c>
      <c r="J858" s="36">
        <f>J856+J857</f>
        <v>0</v>
      </c>
      <c r="K858" s="36">
        <f>K856+K857</f>
        <v>0</v>
      </c>
      <c r="L858" s="36">
        <f>L856+L857</f>
        <v>0</v>
      </c>
    </row>
    <row r="859" spans="1:12" ht="12.75" customHeight="1" hidden="1">
      <c r="A859" s="70" t="s">
        <v>235</v>
      </c>
      <c r="B859" s="71"/>
      <c r="C859" s="71"/>
      <c r="D859" s="71"/>
      <c r="E859" s="71"/>
      <c r="F859" s="72"/>
      <c r="G859" s="58" t="s">
        <v>167</v>
      </c>
      <c r="H859" s="36">
        <f>I859+J859+K859+L859</f>
        <v>0</v>
      </c>
      <c r="I859" s="36">
        <v>0</v>
      </c>
      <c r="J859" s="36"/>
      <c r="K859" s="36"/>
      <c r="L859" s="36"/>
    </row>
    <row r="860" spans="1:12" ht="12.75" customHeight="1" hidden="1">
      <c r="A860" s="73"/>
      <c r="B860" s="74"/>
      <c r="C860" s="74"/>
      <c r="D860" s="74"/>
      <c r="E860" s="74"/>
      <c r="F860" s="75"/>
      <c r="G860" s="58" t="s">
        <v>168</v>
      </c>
      <c r="H860" s="36">
        <f>I860+J860+K860+L860</f>
        <v>450</v>
      </c>
      <c r="I860" s="36">
        <v>450</v>
      </c>
      <c r="J860" s="36"/>
      <c r="K860" s="36"/>
      <c r="L860" s="36"/>
    </row>
    <row r="861" spans="1:12" ht="12.75">
      <c r="A861" s="76"/>
      <c r="B861" s="77"/>
      <c r="C861" s="77"/>
      <c r="D861" s="77"/>
      <c r="E861" s="77"/>
      <c r="F861" s="78"/>
      <c r="G861" s="58" t="s">
        <v>167</v>
      </c>
      <c r="H861" s="36">
        <f>H859+H860</f>
        <v>450</v>
      </c>
      <c r="I861" s="36">
        <f>I859+I860</f>
        <v>450</v>
      </c>
      <c r="J861" s="36">
        <f>J859+J860</f>
        <v>0</v>
      </c>
      <c r="K861" s="36">
        <f>K859+K860</f>
        <v>0</v>
      </c>
      <c r="L861" s="36">
        <f>L859+L860</f>
        <v>0</v>
      </c>
    </row>
    <row r="862" spans="1:12" ht="16.5">
      <c r="A862" s="91" t="s">
        <v>6</v>
      </c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3"/>
    </row>
    <row r="863" spans="1:12" ht="12.75" customHeight="1" hidden="1">
      <c r="A863" s="94">
        <v>53</v>
      </c>
      <c r="B863" s="94" t="s">
        <v>186</v>
      </c>
      <c r="C863" s="79" t="s">
        <v>146</v>
      </c>
      <c r="D863" s="79" t="s">
        <v>148</v>
      </c>
      <c r="E863" s="79">
        <v>2008</v>
      </c>
      <c r="F863" s="79">
        <v>2011</v>
      </c>
      <c r="G863" s="58" t="s">
        <v>167</v>
      </c>
      <c r="H863" s="36">
        <f>I863+J863+K863+L863</f>
        <v>8950</v>
      </c>
      <c r="I863" s="36">
        <f>I866+I869+I872</f>
        <v>8950</v>
      </c>
      <c r="J863" s="36">
        <f aca="true" t="shared" si="86" ref="J863:L864">J866+J869</f>
        <v>0</v>
      </c>
      <c r="K863" s="36">
        <f t="shared" si="86"/>
        <v>0</v>
      </c>
      <c r="L863" s="36">
        <f t="shared" si="86"/>
        <v>0</v>
      </c>
    </row>
    <row r="864" spans="1:12" ht="12.75" customHeight="1" hidden="1">
      <c r="A864" s="95"/>
      <c r="B864" s="97"/>
      <c r="C864" s="80"/>
      <c r="D864" s="80"/>
      <c r="E864" s="80"/>
      <c r="F864" s="80"/>
      <c r="G864" s="58" t="s">
        <v>168</v>
      </c>
      <c r="H864" s="36">
        <f>I864+J864+K864+L864</f>
        <v>-250</v>
      </c>
      <c r="I864" s="36">
        <f>I867+I870+I873</f>
        <v>-250</v>
      </c>
      <c r="J864" s="36">
        <f t="shared" si="86"/>
        <v>0</v>
      </c>
      <c r="K864" s="36">
        <f t="shared" si="86"/>
        <v>0</v>
      </c>
      <c r="L864" s="36">
        <f t="shared" si="86"/>
        <v>0</v>
      </c>
    </row>
    <row r="865" spans="1:12" ht="36" customHeight="1">
      <c r="A865" s="96"/>
      <c r="B865" s="98"/>
      <c r="C865" s="81"/>
      <c r="D865" s="81"/>
      <c r="E865" s="81"/>
      <c r="F865" s="81"/>
      <c r="G865" s="58" t="s">
        <v>167</v>
      </c>
      <c r="H865" s="36">
        <f>H863+H864</f>
        <v>8700</v>
      </c>
      <c r="I865" s="36">
        <f>I863+I864</f>
        <v>8700</v>
      </c>
      <c r="J865" s="36">
        <f>J863+J864</f>
        <v>0</v>
      </c>
      <c r="K865" s="36">
        <f>K863+K864</f>
        <v>0</v>
      </c>
      <c r="L865" s="36">
        <f>L863+L864</f>
        <v>0</v>
      </c>
    </row>
    <row r="866" spans="1:12" ht="12.75" customHeight="1" hidden="1">
      <c r="A866" s="70" t="s">
        <v>233</v>
      </c>
      <c r="B866" s="71"/>
      <c r="C866" s="71"/>
      <c r="D866" s="71"/>
      <c r="E866" s="71"/>
      <c r="F866" s="72"/>
      <c r="G866" s="58" t="s">
        <v>167</v>
      </c>
      <c r="H866" s="36">
        <f>I866+J866+K866+L866</f>
        <v>500</v>
      </c>
      <c r="I866" s="36">
        <v>500</v>
      </c>
      <c r="J866" s="36"/>
      <c r="K866" s="36"/>
      <c r="L866" s="36"/>
    </row>
    <row r="867" spans="1:12" ht="12.75" customHeight="1" hidden="1">
      <c r="A867" s="73"/>
      <c r="B867" s="74"/>
      <c r="C867" s="74"/>
      <c r="D867" s="74"/>
      <c r="E867" s="74"/>
      <c r="F867" s="75"/>
      <c r="G867" s="58" t="s">
        <v>168</v>
      </c>
      <c r="H867" s="36">
        <f>I867+J867+K867+L867</f>
        <v>-250</v>
      </c>
      <c r="I867" s="36">
        <v>-250</v>
      </c>
      <c r="J867" s="36"/>
      <c r="K867" s="36"/>
      <c r="L867" s="36"/>
    </row>
    <row r="868" spans="1:12" ht="12.75">
      <c r="A868" s="76"/>
      <c r="B868" s="77"/>
      <c r="C868" s="77"/>
      <c r="D868" s="77"/>
      <c r="E868" s="77"/>
      <c r="F868" s="78"/>
      <c r="G868" s="58" t="s">
        <v>167</v>
      </c>
      <c r="H868" s="36">
        <f>H866+H867</f>
        <v>250</v>
      </c>
      <c r="I868" s="36">
        <f>I866+I867</f>
        <v>250</v>
      </c>
      <c r="J868" s="36">
        <f>J866+J867</f>
        <v>0</v>
      </c>
      <c r="K868" s="36">
        <f>K866+K867</f>
        <v>0</v>
      </c>
      <c r="L868" s="36">
        <f>L866+L867</f>
        <v>0</v>
      </c>
    </row>
    <row r="869" spans="1:12" ht="12.75" customHeight="1" hidden="1">
      <c r="A869" s="70" t="s">
        <v>234</v>
      </c>
      <c r="B869" s="71"/>
      <c r="C869" s="71"/>
      <c r="D869" s="71"/>
      <c r="E869" s="71"/>
      <c r="F869" s="72"/>
      <c r="G869" s="58" t="s">
        <v>167</v>
      </c>
      <c r="H869" s="36">
        <f>I869+J869+K869+L869</f>
        <v>4500</v>
      </c>
      <c r="I869" s="36">
        <v>4500</v>
      </c>
      <c r="J869" s="36"/>
      <c r="K869" s="36"/>
      <c r="L869" s="36"/>
    </row>
    <row r="870" spans="1:12" ht="12.75" customHeight="1" hidden="1">
      <c r="A870" s="73"/>
      <c r="B870" s="74"/>
      <c r="C870" s="74"/>
      <c r="D870" s="74"/>
      <c r="E870" s="74"/>
      <c r="F870" s="75"/>
      <c r="G870" s="58" t="s">
        <v>168</v>
      </c>
      <c r="H870" s="36">
        <f>I870+J870+K870+L870</f>
        <v>0</v>
      </c>
      <c r="I870" s="36"/>
      <c r="J870" s="36"/>
      <c r="K870" s="36"/>
      <c r="L870" s="36"/>
    </row>
    <row r="871" spans="1:12" ht="12.75">
      <c r="A871" s="76"/>
      <c r="B871" s="77"/>
      <c r="C871" s="77"/>
      <c r="D871" s="77"/>
      <c r="E871" s="77"/>
      <c r="F871" s="78"/>
      <c r="G871" s="58" t="s">
        <v>167</v>
      </c>
      <c r="H871" s="36">
        <f>H869+H870</f>
        <v>4500</v>
      </c>
      <c r="I871" s="36">
        <f>I869+I870</f>
        <v>4500</v>
      </c>
      <c r="J871" s="36">
        <f>J869+J870</f>
        <v>0</v>
      </c>
      <c r="K871" s="36">
        <f>K869+K870</f>
        <v>0</v>
      </c>
      <c r="L871" s="36">
        <f>L869+L870</f>
        <v>0</v>
      </c>
    </row>
    <row r="872" spans="1:12" ht="12.75" customHeight="1" hidden="1">
      <c r="A872" s="70" t="s">
        <v>235</v>
      </c>
      <c r="B872" s="71"/>
      <c r="C872" s="71"/>
      <c r="D872" s="71"/>
      <c r="E872" s="71"/>
      <c r="F872" s="72"/>
      <c r="G872" s="58" t="s">
        <v>167</v>
      </c>
      <c r="H872" s="36">
        <f>I872+J872+K872+L872</f>
        <v>3950</v>
      </c>
      <c r="I872" s="36">
        <v>3950</v>
      </c>
      <c r="J872" s="36"/>
      <c r="K872" s="36"/>
      <c r="L872" s="36"/>
    </row>
    <row r="873" spans="1:12" ht="12.75" customHeight="1" hidden="1">
      <c r="A873" s="73"/>
      <c r="B873" s="74"/>
      <c r="C873" s="74"/>
      <c r="D873" s="74"/>
      <c r="E873" s="74"/>
      <c r="F873" s="75"/>
      <c r="G873" s="58" t="s">
        <v>168</v>
      </c>
      <c r="H873" s="36">
        <f>I873+J873+K873+L873</f>
        <v>0</v>
      </c>
      <c r="I873" s="36"/>
      <c r="J873" s="36"/>
      <c r="K873" s="36"/>
      <c r="L873" s="36"/>
    </row>
    <row r="874" spans="1:12" ht="12.75">
      <c r="A874" s="76"/>
      <c r="B874" s="77"/>
      <c r="C874" s="77"/>
      <c r="D874" s="77"/>
      <c r="E874" s="77"/>
      <c r="F874" s="78"/>
      <c r="G874" s="58" t="s">
        <v>167</v>
      </c>
      <c r="H874" s="36">
        <f>H872+H873</f>
        <v>3950</v>
      </c>
      <c r="I874" s="36">
        <f>I872+I873</f>
        <v>3950</v>
      </c>
      <c r="J874" s="36">
        <f>J872+J873</f>
        <v>0</v>
      </c>
      <c r="K874" s="36">
        <f>K872+K873</f>
        <v>0</v>
      </c>
      <c r="L874" s="36">
        <f>L872+L873</f>
        <v>0</v>
      </c>
    </row>
    <row r="875" spans="1:12" ht="12.75" customHeight="1" hidden="1">
      <c r="A875" s="82" t="s">
        <v>7</v>
      </c>
      <c r="B875" s="83"/>
      <c r="C875" s="84"/>
      <c r="D875" s="79" t="s">
        <v>148</v>
      </c>
      <c r="E875" s="79">
        <v>2008</v>
      </c>
      <c r="F875" s="79">
        <v>2011</v>
      </c>
      <c r="G875" s="58" t="s">
        <v>167</v>
      </c>
      <c r="H875" s="36">
        <f>I875+J875+K875+L875</f>
        <v>5300</v>
      </c>
      <c r="I875" s="36">
        <f aca="true" t="shared" si="87" ref="I875:L876">I878+I881+I884</f>
        <v>5300</v>
      </c>
      <c r="J875" s="36">
        <f t="shared" si="87"/>
        <v>0</v>
      </c>
      <c r="K875" s="36">
        <f t="shared" si="87"/>
        <v>0</v>
      </c>
      <c r="L875" s="36">
        <f t="shared" si="87"/>
        <v>0</v>
      </c>
    </row>
    <row r="876" spans="1:12" ht="12.75" customHeight="1" hidden="1">
      <c r="A876" s="85"/>
      <c r="B876" s="86"/>
      <c r="C876" s="87"/>
      <c r="D876" s="80"/>
      <c r="E876" s="80"/>
      <c r="F876" s="80"/>
      <c r="G876" s="58" t="s">
        <v>168</v>
      </c>
      <c r="H876" s="36">
        <f>I876+J876+K876+L876</f>
        <v>700</v>
      </c>
      <c r="I876" s="36">
        <f t="shared" si="87"/>
        <v>700</v>
      </c>
      <c r="J876" s="36">
        <f t="shared" si="87"/>
        <v>0</v>
      </c>
      <c r="K876" s="36">
        <f t="shared" si="87"/>
        <v>0</v>
      </c>
      <c r="L876" s="36">
        <f t="shared" si="87"/>
        <v>0</v>
      </c>
    </row>
    <row r="877" spans="1:12" ht="12.75">
      <c r="A877" s="88"/>
      <c r="B877" s="89"/>
      <c r="C877" s="90"/>
      <c r="D877" s="81"/>
      <c r="E877" s="81"/>
      <c r="F877" s="81"/>
      <c r="G877" s="58" t="s">
        <v>167</v>
      </c>
      <c r="H877" s="36">
        <f>H875+H876</f>
        <v>6000</v>
      </c>
      <c r="I877" s="36">
        <f>I875+I876</f>
        <v>6000</v>
      </c>
      <c r="J877" s="36">
        <f>J875+J876</f>
        <v>0</v>
      </c>
      <c r="K877" s="36">
        <f>K875+K876</f>
        <v>0</v>
      </c>
      <c r="L877" s="36">
        <f>L875+L876</f>
        <v>0</v>
      </c>
    </row>
    <row r="878" spans="1:12" ht="12.75" customHeight="1" hidden="1">
      <c r="A878" s="70" t="s">
        <v>233</v>
      </c>
      <c r="B878" s="71"/>
      <c r="C878" s="71"/>
      <c r="D878" s="71"/>
      <c r="E878" s="71"/>
      <c r="F878" s="72"/>
      <c r="G878" s="58" t="s">
        <v>167</v>
      </c>
      <c r="H878" s="36">
        <f>I878+J878+K878+L878</f>
        <v>600</v>
      </c>
      <c r="I878" s="36">
        <f>I866+I853+I839</f>
        <v>600</v>
      </c>
      <c r="J878" s="36">
        <f aca="true" t="shared" si="88" ref="J878:L879">J866+J853</f>
        <v>0</v>
      </c>
      <c r="K878" s="36">
        <f t="shared" si="88"/>
        <v>0</v>
      </c>
      <c r="L878" s="36">
        <f t="shared" si="88"/>
        <v>0</v>
      </c>
    </row>
    <row r="879" spans="1:12" ht="12.75" customHeight="1" hidden="1">
      <c r="A879" s="73"/>
      <c r="B879" s="74"/>
      <c r="C879" s="74"/>
      <c r="D879" s="74"/>
      <c r="E879" s="74"/>
      <c r="F879" s="75"/>
      <c r="G879" s="58" t="s">
        <v>168</v>
      </c>
      <c r="H879" s="36">
        <f>I879+J879+K879+L879</f>
        <v>-50</v>
      </c>
      <c r="I879" s="36">
        <f>I867+I854+I840</f>
        <v>-50</v>
      </c>
      <c r="J879" s="36">
        <f t="shared" si="88"/>
        <v>0</v>
      </c>
      <c r="K879" s="36">
        <f t="shared" si="88"/>
        <v>0</v>
      </c>
      <c r="L879" s="36">
        <f t="shared" si="88"/>
        <v>0</v>
      </c>
    </row>
    <row r="880" spans="1:12" ht="12.75">
      <c r="A880" s="76"/>
      <c r="B880" s="77"/>
      <c r="C880" s="77"/>
      <c r="D880" s="77"/>
      <c r="E880" s="77"/>
      <c r="F880" s="78"/>
      <c r="G880" s="58" t="s">
        <v>167</v>
      </c>
      <c r="H880" s="36">
        <f>H878+H879</f>
        <v>550</v>
      </c>
      <c r="I880" s="36">
        <f>I878+I879</f>
        <v>550</v>
      </c>
      <c r="J880" s="36">
        <f>J878+J879</f>
        <v>0</v>
      </c>
      <c r="K880" s="36">
        <f>K878+K879</f>
        <v>0</v>
      </c>
      <c r="L880" s="36">
        <f>L878+L879</f>
        <v>0</v>
      </c>
    </row>
    <row r="881" spans="1:12" ht="12.75" customHeight="1" hidden="1">
      <c r="A881" s="70" t="s">
        <v>234</v>
      </c>
      <c r="B881" s="71"/>
      <c r="C881" s="71"/>
      <c r="D881" s="71"/>
      <c r="E881" s="71"/>
      <c r="F881" s="72"/>
      <c r="G881" s="58" t="s">
        <v>167</v>
      </c>
      <c r="H881" s="36">
        <f>I881+J881+K881+L881</f>
        <v>4600</v>
      </c>
      <c r="I881" s="36">
        <f>I869+I856+I842</f>
        <v>4600</v>
      </c>
      <c r="J881" s="36">
        <f aca="true" t="shared" si="89" ref="J881:L882">J869+J856</f>
        <v>0</v>
      </c>
      <c r="K881" s="36">
        <f t="shared" si="89"/>
        <v>0</v>
      </c>
      <c r="L881" s="36">
        <f t="shared" si="89"/>
        <v>0</v>
      </c>
    </row>
    <row r="882" spans="1:12" ht="12.75" customHeight="1" hidden="1">
      <c r="A882" s="73"/>
      <c r="B882" s="74"/>
      <c r="C882" s="74"/>
      <c r="D882" s="74"/>
      <c r="E882" s="74"/>
      <c r="F882" s="75"/>
      <c r="G882" s="58" t="s">
        <v>168</v>
      </c>
      <c r="H882" s="36">
        <f>I882+J882+K882+L882</f>
        <v>300</v>
      </c>
      <c r="I882" s="36">
        <f>I870+I857+I843</f>
        <v>300</v>
      </c>
      <c r="J882" s="36">
        <f t="shared" si="89"/>
        <v>0</v>
      </c>
      <c r="K882" s="36">
        <f t="shared" si="89"/>
        <v>0</v>
      </c>
      <c r="L882" s="36">
        <f t="shared" si="89"/>
        <v>0</v>
      </c>
    </row>
    <row r="883" spans="1:12" ht="12.75">
      <c r="A883" s="76"/>
      <c r="B883" s="77"/>
      <c r="C883" s="77"/>
      <c r="D883" s="77"/>
      <c r="E883" s="77"/>
      <c r="F883" s="78"/>
      <c r="G883" s="58" t="s">
        <v>167</v>
      </c>
      <c r="H883" s="36">
        <f>H881+H882</f>
        <v>4900</v>
      </c>
      <c r="I883" s="36">
        <f>I881+I882</f>
        <v>4900</v>
      </c>
      <c r="J883" s="36">
        <f>J881+J882</f>
        <v>0</v>
      </c>
      <c r="K883" s="36">
        <f>K881+K882</f>
        <v>0</v>
      </c>
      <c r="L883" s="36">
        <f>L881+L882</f>
        <v>0</v>
      </c>
    </row>
    <row r="884" spans="1:12" ht="12.75" customHeight="1" hidden="1">
      <c r="A884" s="135" t="s">
        <v>235</v>
      </c>
      <c r="B884" s="136"/>
      <c r="C884" s="136"/>
      <c r="D884" s="136"/>
      <c r="E884" s="136"/>
      <c r="F884" s="137"/>
      <c r="G884" s="58" t="s">
        <v>167</v>
      </c>
      <c r="H884" s="36">
        <f>I884+J884+K884+L884</f>
        <v>100</v>
      </c>
      <c r="I884" s="36">
        <f>I859+I845</f>
        <v>100</v>
      </c>
      <c r="J884" s="36">
        <f aca="true" t="shared" si="90" ref="J884:L885">J859</f>
        <v>0</v>
      </c>
      <c r="K884" s="36">
        <f t="shared" si="90"/>
        <v>0</v>
      </c>
      <c r="L884" s="36">
        <f t="shared" si="90"/>
        <v>0</v>
      </c>
    </row>
    <row r="885" spans="1:12" ht="12.75" customHeight="1" hidden="1">
      <c r="A885" s="138"/>
      <c r="B885" s="139"/>
      <c r="C885" s="139"/>
      <c r="D885" s="139"/>
      <c r="E885" s="139"/>
      <c r="F885" s="140"/>
      <c r="G885" s="58" t="s">
        <v>168</v>
      </c>
      <c r="H885" s="36">
        <f>I885+J885+K885+L885</f>
        <v>450</v>
      </c>
      <c r="I885" s="36">
        <f>I860+I846</f>
        <v>450</v>
      </c>
      <c r="J885" s="36">
        <f t="shared" si="90"/>
        <v>0</v>
      </c>
      <c r="K885" s="36">
        <f t="shared" si="90"/>
        <v>0</v>
      </c>
      <c r="L885" s="36">
        <f t="shared" si="90"/>
        <v>0</v>
      </c>
    </row>
    <row r="886" spans="1:12" ht="12.75">
      <c r="A886" s="141"/>
      <c r="B886" s="142"/>
      <c r="C886" s="142"/>
      <c r="D886" s="142"/>
      <c r="E886" s="142"/>
      <c r="F886" s="143"/>
      <c r="G886" s="58" t="s">
        <v>167</v>
      </c>
      <c r="H886" s="36">
        <f>H884+H885</f>
        <v>550</v>
      </c>
      <c r="I886" s="36">
        <f>I884+I885</f>
        <v>550</v>
      </c>
      <c r="J886" s="36">
        <f>J884+J885</f>
        <v>0</v>
      </c>
      <c r="K886" s="36">
        <f>K884+K885</f>
        <v>0</v>
      </c>
      <c r="L886" s="36">
        <f>L884+L885</f>
        <v>0</v>
      </c>
    </row>
    <row r="887" spans="1:12" ht="16.5">
      <c r="A887" s="91" t="s">
        <v>14</v>
      </c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3"/>
    </row>
    <row r="888" spans="1:12" ht="16.5">
      <c r="A888" s="91" t="s">
        <v>27</v>
      </c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3"/>
    </row>
    <row r="889" spans="1:12" ht="12.75" customHeight="1" hidden="1">
      <c r="A889" s="94">
        <v>54</v>
      </c>
      <c r="B889" s="94" t="s">
        <v>185</v>
      </c>
      <c r="C889" s="79" t="s">
        <v>228</v>
      </c>
      <c r="D889" s="79" t="s">
        <v>148</v>
      </c>
      <c r="E889" s="79">
        <v>2009</v>
      </c>
      <c r="F889" s="79">
        <v>2011</v>
      </c>
      <c r="G889" s="58" t="s">
        <v>167</v>
      </c>
      <c r="H889" s="36">
        <f>I889+J889+K889+L889</f>
        <v>300</v>
      </c>
      <c r="I889" s="36">
        <f aca="true" t="shared" si="91" ref="I889:L890">I892+I895+I898</f>
        <v>300</v>
      </c>
      <c r="J889" s="36">
        <f t="shared" si="91"/>
        <v>0</v>
      </c>
      <c r="K889" s="36">
        <f t="shared" si="91"/>
        <v>0</v>
      </c>
      <c r="L889" s="36">
        <f t="shared" si="91"/>
        <v>0</v>
      </c>
    </row>
    <row r="890" spans="1:12" ht="12.75" customHeight="1" hidden="1">
      <c r="A890" s="95"/>
      <c r="B890" s="97"/>
      <c r="C890" s="80"/>
      <c r="D890" s="80"/>
      <c r="E890" s="80"/>
      <c r="F890" s="80"/>
      <c r="G890" s="58" t="s">
        <v>168</v>
      </c>
      <c r="H890" s="36">
        <f>I890+J890+K890+L890</f>
        <v>0</v>
      </c>
      <c r="I890" s="36">
        <f t="shared" si="91"/>
        <v>0</v>
      </c>
      <c r="J890" s="36">
        <f t="shared" si="91"/>
        <v>0</v>
      </c>
      <c r="K890" s="36">
        <f t="shared" si="91"/>
        <v>0</v>
      </c>
      <c r="L890" s="36">
        <f t="shared" si="91"/>
        <v>0</v>
      </c>
    </row>
    <row r="891" spans="1:12" ht="28.5" customHeight="1">
      <c r="A891" s="96"/>
      <c r="B891" s="98"/>
      <c r="C891" s="81"/>
      <c r="D891" s="81"/>
      <c r="E891" s="81"/>
      <c r="F891" s="81"/>
      <c r="G891" s="58" t="s">
        <v>167</v>
      </c>
      <c r="H891" s="36">
        <f>H889+H890</f>
        <v>300</v>
      </c>
      <c r="I891" s="36">
        <f>I889+I890</f>
        <v>300</v>
      </c>
      <c r="J891" s="36">
        <f>J889+J890</f>
        <v>0</v>
      </c>
      <c r="K891" s="36">
        <f>K889+K890</f>
        <v>0</v>
      </c>
      <c r="L891" s="36">
        <f>L889+L890</f>
        <v>0</v>
      </c>
    </row>
    <row r="892" spans="1:12" ht="12.75" customHeight="1" hidden="1">
      <c r="A892" s="70" t="s">
        <v>233</v>
      </c>
      <c r="B892" s="71"/>
      <c r="C892" s="71"/>
      <c r="D892" s="71"/>
      <c r="E892" s="71"/>
      <c r="F892" s="72"/>
      <c r="G892" s="58" t="s">
        <v>167</v>
      </c>
      <c r="H892" s="36">
        <v>100</v>
      </c>
      <c r="I892" s="36">
        <v>100</v>
      </c>
      <c r="J892" s="36"/>
      <c r="K892" s="36"/>
      <c r="L892" s="36"/>
    </row>
    <row r="893" spans="1:12" ht="12.75" customHeight="1" hidden="1">
      <c r="A893" s="73"/>
      <c r="B893" s="74"/>
      <c r="C893" s="74"/>
      <c r="D893" s="74"/>
      <c r="E893" s="74"/>
      <c r="F893" s="75"/>
      <c r="G893" s="58" t="s">
        <v>168</v>
      </c>
      <c r="H893" s="36">
        <v>0</v>
      </c>
      <c r="I893" s="36">
        <v>0</v>
      </c>
      <c r="J893" s="36"/>
      <c r="K893" s="36"/>
      <c r="L893" s="36"/>
    </row>
    <row r="894" spans="1:12" ht="12.75">
      <c r="A894" s="76"/>
      <c r="B894" s="77"/>
      <c r="C894" s="77"/>
      <c r="D894" s="77"/>
      <c r="E894" s="77"/>
      <c r="F894" s="78"/>
      <c r="G894" s="58" t="s">
        <v>167</v>
      </c>
      <c r="H894" s="36">
        <f>H892+H893</f>
        <v>100</v>
      </c>
      <c r="I894" s="36">
        <f>I892+I893</f>
        <v>100</v>
      </c>
      <c r="J894" s="36">
        <f>J892+J893</f>
        <v>0</v>
      </c>
      <c r="K894" s="36">
        <f>K892+K893</f>
        <v>0</v>
      </c>
      <c r="L894" s="36">
        <f>L892+L893</f>
        <v>0</v>
      </c>
    </row>
    <row r="895" spans="1:12" ht="12.75" customHeight="1" hidden="1">
      <c r="A895" s="70" t="s">
        <v>234</v>
      </c>
      <c r="B895" s="71"/>
      <c r="C895" s="71"/>
      <c r="D895" s="71"/>
      <c r="E895" s="71"/>
      <c r="F895" s="72"/>
      <c r="G895" s="58" t="s">
        <v>167</v>
      </c>
      <c r="H895" s="36">
        <f>I895</f>
        <v>100</v>
      </c>
      <c r="I895" s="36">
        <v>100</v>
      </c>
      <c r="J895" s="36"/>
      <c r="K895" s="36"/>
      <c r="L895" s="36"/>
    </row>
    <row r="896" spans="1:12" ht="12.75" customHeight="1" hidden="1">
      <c r="A896" s="73"/>
      <c r="B896" s="74"/>
      <c r="C896" s="74"/>
      <c r="D896" s="74"/>
      <c r="E896" s="74"/>
      <c r="F896" s="75"/>
      <c r="G896" s="58" t="s">
        <v>168</v>
      </c>
      <c r="H896" s="36">
        <f>I896</f>
        <v>0</v>
      </c>
      <c r="I896" s="36">
        <v>0</v>
      </c>
      <c r="J896" s="36"/>
      <c r="K896" s="36"/>
      <c r="L896" s="36"/>
    </row>
    <row r="897" spans="1:12" ht="12" customHeight="1">
      <c r="A897" s="76"/>
      <c r="B897" s="77"/>
      <c r="C897" s="77"/>
      <c r="D897" s="77"/>
      <c r="E897" s="77"/>
      <c r="F897" s="78"/>
      <c r="G897" s="58" t="s">
        <v>167</v>
      </c>
      <c r="H897" s="36">
        <f>H895+H896</f>
        <v>100</v>
      </c>
      <c r="I897" s="36">
        <f>I895+I896</f>
        <v>100</v>
      </c>
      <c r="J897" s="36">
        <f>J895+J896</f>
        <v>0</v>
      </c>
      <c r="K897" s="36">
        <f>K895+K896</f>
        <v>0</v>
      </c>
      <c r="L897" s="36">
        <f>L895+L896</f>
        <v>0</v>
      </c>
    </row>
    <row r="898" spans="1:12" ht="12.75" customHeight="1" hidden="1">
      <c r="A898" s="70" t="s">
        <v>235</v>
      </c>
      <c r="B898" s="71"/>
      <c r="C898" s="71"/>
      <c r="D898" s="71"/>
      <c r="E898" s="71"/>
      <c r="F898" s="72"/>
      <c r="G898" s="58" t="s">
        <v>167</v>
      </c>
      <c r="H898" s="36">
        <f>I898</f>
        <v>100</v>
      </c>
      <c r="I898" s="36">
        <v>100</v>
      </c>
      <c r="J898" s="36"/>
      <c r="K898" s="36"/>
      <c r="L898" s="36"/>
    </row>
    <row r="899" spans="1:12" ht="12.75" customHeight="1" hidden="1">
      <c r="A899" s="73"/>
      <c r="B899" s="74"/>
      <c r="C899" s="74"/>
      <c r="D899" s="74"/>
      <c r="E899" s="74"/>
      <c r="F899" s="75"/>
      <c r="G899" s="58" t="s">
        <v>168</v>
      </c>
      <c r="H899" s="36">
        <v>0</v>
      </c>
      <c r="I899" s="36">
        <v>0</v>
      </c>
      <c r="J899" s="36"/>
      <c r="K899" s="36"/>
      <c r="L899" s="36"/>
    </row>
    <row r="900" spans="1:12" ht="12.75">
      <c r="A900" s="76"/>
      <c r="B900" s="77"/>
      <c r="C900" s="77"/>
      <c r="D900" s="77"/>
      <c r="E900" s="77"/>
      <c r="F900" s="78"/>
      <c r="G900" s="58" t="s">
        <v>167</v>
      </c>
      <c r="H900" s="36">
        <f>I900</f>
        <v>100</v>
      </c>
      <c r="I900" s="36">
        <f>I898+I899</f>
        <v>100</v>
      </c>
      <c r="J900" s="36">
        <f>J898+J899</f>
        <v>0</v>
      </c>
      <c r="K900" s="36">
        <f>K898+K899</f>
        <v>0</v>
      </c>
      <c r="L900" s="36">
        <f>L898+L899</f>
        <v>0</v>
      </c>
    </row>
    <row r="901" spans="1:12" ht="12.75" customHeight="1" hidden="1">
      <c r="A901" s="94">
        <v>55</v>
      </c>
      <c r="B901" s="94" t="s">
        <v>185</v>
      </c>
      <c r="C901" s="79" t="s">
        <v>187</v>
      </c>
      <c r="D901" s="79" t="s">
        <v>148</v>
      </c>
      <c r="E901" s="79">
        <v>2008</v>
      </c>
      <c r="F901" s="79">
        <v>2011</v>
      </c>
      <c r="G901" s="58" t="s">
        <v>167</v>
      </c>
      <c r="H901" s="36">
        <f>H904+H907</f>
        <v>700</v>
      </c>
      <c r="I901" s="36">
        <f aca="true" t="shared" si="92" ref="I901:L902">I904+I907+I910</f>
        <v>700</v>
      </c>
      <c r="J901" s="36">
        <f t="shared" si="92"/>
        <v>0</v>
      </c>
      <c r="K901" s="36">
        <f t="shared" si="92"/>
        <v>0</v>
      </c>
      <c r="L901" s="36">
        <f t="shared" si="92"/>
        <v>0</v>
      </c>
    </row>
    <row r="902" spans="1:12" ht="12.75" customHeight="1" hidden="1">
      <c r="A902" s="95"/>
      <c r="B902" s="97"/>
      <c r="C902" s="80"/>
      <c r="D902" s="80"/>
      <c r="E902" s="80"/>
      <c r="F902" s="80"/>
      <c r="G902" s="58" t="s">
        <v>168</v>
      </c>
      <c r="H902" s="36">
        <f>I902+J902+K902+L902</f>
        <v>9</v>
      </c>
      <c r="I902" s="36">
        <f t="shared" si="92"/>
        <v>9</v>
      </c>
      <c r="J902" s="36">
        <f t="shared" si="92"/>
        <v>0</v>
      </c>
      <c r="K902" s="36">
        <f t="shared" si="92"/>
        <v>0</v>
      </c>
      <c r="L902" s="36">
        <f t="shared" si="92"/>
        <v>0</v>
      </c>
    </row>
    <row r="903" spans="1:12" ht="45.75" customHeight="1">
      <c r="A903" s="96"/>
      <c r="B903" s="98"/>
      <c r="C903" s="81"/>
      <c r="D903" s="81"/>
      <c r="E903" s="81"/>
      <c r="F903" s="81"/>
      <c r="G903" s="58" t="s">
        <v>167</v>
      </c>
      <c r="H903" s="36">
        <f>H901+H902</f>
        <v>709</v>
      </c>
      <c r="I903" s="36">
        <f>I901+I902</f>
        <v>709</v>
      </c>
      <c r="J903" s="36">
        <f>J901+J902</f>
        <v>0</v>
      </c>
      <c r="K903" s="36">
        <f>K901+K902</f>
        <v>0</v>
      </c>
      <c r="L903" s="36">
        <f>L901+L902</f>
        <v>0</v>
      </c>
    </row>
    <row r="904" spans="1:12" ht="12.75" customHeight="1" hidden="1">
      <c r="A904" s="70" t="s">
        <v>233</v>
      </c>
      <c r="B904" s="71"/>
      <c r="C904" s="71"/>
      <c r="D904" s="71"/>
      <c r="E904" s="71"/>
      <c r="F904" s="72"/>
      <c r="G904" s="58" t="s">
        <v>167</v>
      </c>
      <c r="H904" s="36">
        <f>I904+J904+K904+L904</f>
        <v>200</v>
      </c>
      <c r="I904" s="36">
        <v>200</v>
      </c>
      <c r="J904" s="36"/>
      <c r="K904" s="36"/>
      <c r="L904" s="36"/>
    </row>
    <row r="905" spans="1:12" ht="12.75" customHeight="1" hidden="1">
      <c r="A905" s="73"/>
      <c r="B905" s="74"/>
      <c r="C905" s="74"/>
      <c r="D905" s="74"/>
      <c r="E905" s="74"/>
      <c r="F905" s="75"/>
      <c r="G905" s="58" t="s">
        <v>168</v>
      </c>
      <c r="H905" s="36">
        <f>I905+J905+K905+L905</f>
        <v>-190</v>
      </c>
      <c r="I905" s="36">
        <f>-100-90</f>
        <v>-190</v>
      </c>
      <c r="J905" s="36"/>
      <c r="K905" s="36"/>
      <c r="L905" s="36"/>
    </row>
    <row r="906" spans="1:12" ht="12.75">
      <c r="A906" s="76"/>
      <c r="B906" s="77"/>
      <c r="C906" s="77"/>
      <c r="D906" s="77"/>
      <c r="E906" s="77"/>
      <c r="F906" s="78"/>
      <c r="G906" s="58" t="s">
        <v>167</v>
      </c>
      <c r="H906" s="36">
        <f>H904+H905</f>
        <v>10</v>
      </c>
      <c r="I906" s="36">
        <f>I904+I905</f>
        <v>10</v>
      </c>
      <c r="J906" s="36">
        <f>J904+J905</f>
        <v>0</v>
      </c>
      <c r="K906" s="36">
        <f>K904+K905</f>
        <v>0</v>
      </c>
      <c r="L906" s="36">
        <f>L904+L905</f>
        <v>0</v>
      </c>
    </row>
    <row r="907" spans="1:12" ht="12.75" customHeight="1" hidden="1">
      <c r="A907" s="70" t="s">
        <v>234</v>
      </c>
      <c r="B907" s="71"/>
      <c r="C907" s="71"/>
      <c r="D907" s="71"/>
      <c r="E907" s="71"/>
      <c r="F907" s="72"/>
      <c r="G907" s="58" t="s">
        <v>167</v>
      </c>
      <c r="H907" s="36">
        <f>I907+J907+K907+L907</f>
        <v>500</v>
      </c>
      <c r="I907" s="36">
        <v>500</v>
      </c>
      <c r="J907" s="36"/>
      <c r="K907" s="36"/>
      <c r="L907" s="36"/>
    </row>
    <row r="908" spans="1:12" ht="12.75" customHeight="1" hidden="1">
      <c r="A908" s="73"/>
      <c r="B908" s="74"/>
      <c r="C908" s="74"/>
      <c r="D908" s="74"/>
      <c r="E908" s="74"/>
      <c r="F908" s="75"/>
      <c r="G908" s="58" t="s">
        <v>168</v>
      </c>
      <c r="H908" s="36">
        <f>I908+J908+K908+L908</f>
        <v>-300</v>
      </c>
      <c r="I908" s="36">
        <v>-300</v>
      </c>
      <c r="J908" s="36"/>
      <c r="K908" s="36"/>
      <c r="L908" s="36"/>
    </row>
    <row r="909" spans="1:12" ht="12.75">
      <c r="A909" s="76"/>
      <c r="B909" s="77"/>
      <c r="C909" s="77"/>
      <c r="D909" s="77"/>
      <c r="E909" s="77"/>
      <c r="F909" s="78"/>
      <c r="G909" s="58" t="s">
        <v>167</v>
      </c>
      <c r="H909" s="36">
        <f>H907+H908</f>
        <v>200</v>
      </c>
      <c r="I909" s="36">
        <f>I907+I908</f>
        <v>200</v>
      </c>
      <c r="J909" s="36">
        <f>J907+J908</f>
        <v>0</v>
      </c>
      <c r="K909" s="36">
        <f>K907+K908</f>
        <v>0</v>
      </c>
      <c r="L909" s="36">
        <f>L907+L908</f>
        <v>0</v>
      </c>
    </row>
    <row r="910" spans="1:12" ht="12.75" customHeight="1" hidden="1">
      <c r="A910" s="70" t="s">
        <v>235</v>
      </c>
      <c r="B910" s="71"/>
      <c r="C910" s="71"/>
      <c r="D910" s="71"/>
      <c r="E910" s="71"/>
      <c r="F910" s="72"/>
      <c r="G910" s="58" t="s">
        <v>167</v>
      </c>
      <c r="H910" s="36">
        <f>I910+J910+K910+L910</f>
        <v>0</v>
      </c>
      <c r="I910" s="36">
        <v>0</v>
      </c>
      <c r="J910" s="36"/>
      <c r="K910" s="36"/>
      <c r="L910" s="36"/>
    </row>
    <row r="911" spans="1:12" ht="12.75" customHeight="1" hidden="1">
      <c r="A911" s="73"/>
      <c r="B911" s="74"/>
      <c r="C911" s="74"/>
      <c r="D911" s="74"/>
      <c r="E911" s="74"/>
      <c r="F911" s="75"/>
      <c r="G911" s="58" t="s">
        <v>168</v>
      </c>
      <c r="H911" s="36">
        <f>I911+J911+K911+L911</f>
        <v>499</v>
      </c>
      <c r="I911" s="36">
        <v>499</v>
      </c>
      <c r="J911" s="36"/>
      <c r="K911" s="36"/>
      <c r="L911" s="36"/>
    </row>
    <row r="912" spans="1:12" ht="12.75">
      <c r="A912" s="76"/>
      <c r="B912" s="77"/>
      <c r="C912" s="77"/>
      <c r="D912" s="77"/>
      <c r="E912" s="77"/>
      <c r="F912" s="78"/>
      <c r="G912" s="58" t="s">
        <v>167</v>
      </c>
      <c r="H912" s="36">
        <f>H910+H911</f>
        <v>499</v>
      </c>
      <c r="I912" s="36">
        <f>I910+I911</f>
        <v>499</v>
      </c>
      <c r="J912" s="36">
        <f>J910+J911</f>
        <v>0</v>
      </c>
      <c r="K912" s="36">
        <f>K910+K911</f>
        <v>0</v>
      </c>
      <c r="L912" s="36">
        <f>L910+L911</f>
        <v>0</v>
      </c>
    </row>
    <row r="913" spans="1:12" ht="12.75" customHeight="1" hidden="1">
      <c r="A913" s="94">
        <v>56</v>
      </c>
      <c r="B913" s="94" t="s">
        <v>186</v>
      </c>
      <c r="C913" s="79" t="s">
        <v>48</v>
      </c>
      <c r="D913" s="79" t="s">
        <v>148</v>
      </c>
      <c r="E913" s="79">
        <v>2008</v>
      </c>
      <c r="F913" s="79">
        <v>2011</v>
      </c>
      <c r="G913" s="58" t="s">
        <v>167</v>
      </c>
      <c r="H913" s="36">
        <f>H916+H919</f>
        <v>4850</v>
      </c>
      <c r="I913" s="36">
        <f aca="true" t="shared" si="93" ref="I913:L914">I916+I919+I922</f>
        <v>4850</v>
      </c>
      <c r="J913" s="36">
        <f t="shared" si="93"/>
        <v>0</v>
      </c>
      <c r="K913" s="36">
        <f t="shared" si="93"/>
        <v>0</v>
      </c>
      <c r="L913" s="36">
        <f t="shared" si="93"/>
        <v>0</v>
      </c>
    </row>
    <row r="914" spans="1:12" ht="12.75" customHeight="1" hidden="1">
      <c r="A914" s="95"/>
      <c r="B914" s="97"/>
      <c r="C914" s="80"/>
      <c r="D914" s="80"/>
      <c r="E914" s="80"/>
      <c r="F914" s="80"/>
      <c r="G914" s="58" t="s">
        <v>168</v>
      </c>
      <c r="H914" s="36">
        <f>I914+J914+K914+L914</f>
        <v>-350</v>
      </c>
      <c r="I914" s="36">
        <f t="shared" si="93"/>
        <v>-350</v>
      </c>
      <c r="J914" s="36">
        <f t="shared" si="93"/>
        <v>0</v>
      </c>
      <c r="K914" s="36">
        <f t="shared" si="93"/>
        <v>0</v>
      </c>
      <c r="L914" s="36">
        <f t="shared" si="93"/>
        <v>0</v>
      </c>
    </row>
    <row r="915" spans="1:12" ht="36" customHeight="1">
      <c r="A915" s="96"/>
      <c r="B915" s="98"/>
      <c r="C915" s="81"/>
      <c r="D915" s="81"/>
      <c r="E915" s="81"/>
      <c r="F915" s="81"/>
      <c r="G915" s="58" t="s">
        <v>167</v>
      </c>
      <c r="H915" s="36">
        <f>H913+H914</f>
        <v>4500</v>
      </c>
      <c r="I915" s="36">
        <f>I913+I914</f>
        <v>4500</v>
      </c>
      <c r="J915" s="36">
        <f>J913+J914</f>
        <v>0</v>
      </c>
      <c r="K915" s="36">
        <f>K913+K914</f>
        <v>0</v>
      </c>
      <c r="L915" s="36">
        <f>L913+L914</f>
        <v>0</v>
      </c>
    </row>
    <row r="916" spans="1:12" ht="12.75" customHeight="1" hidden="1">
      <c r="A916" s="70" t="s">
        <v>233</v>
      </c>
      <c r="B916" s="71"/>
      <c r="C916" s="71"/>
      <c r="D916" s="71"/>
      <c r="E916" s="71"/>
      <c r="F916" s="72"/>
      <c r="G916" s="58" t="s">
        <v>167</v>
      </c>
      <c r="H916" s="36">
        <f>I916+J916+K916+L916</f>
        <v>500</v>
      </c>
      <c r="I916" s="36">
        <v>500</v>
      </c>
      <c r="J916" s="36"/>
      <c r="K916" s="36"/>
      <c r="L916" s="36"/>
    </row>
    <row r="917" spans="1:12" ht="12.75" customHeight="1" hidden="1">
      <c r="A917" s="73"/>
      <c r="B917" s="74"/>
      <c r="C917" s="74"/>
      <c r="D917" s="74"/>
      <c r="E917" s="74"/>
      <c r="F917" s="75"/>
      <c r="G917" s="58" t="s">
        <v>168</v>
      </c>
      <c r="H917" s="36">
        <f>I917+J917+K917+L917</f>
        <v>-350</v>
      </c>
      <c r="I917" s="36">
        <f>-400+50</f>
        <v>-350</v>
      </c>
      <c r="J917" s="36"/>
      <c r="K917" s="36"/>
      <c r="L917" s="36"/>
    </row>
    <row r="918" spans="1:12" ht="12.75">
      <c r="A918" s="76"/>
      <c r="B918" s="77"/>
      <c r="C918" s="77"/>
      <c r="D918" s="77"/>
      <c r="E918" s="77"/>
      <c r="F918" s="78"/>
      <c r="G918" s="58" t="s">
        <v>167</v>
      </c>
      <c r="H918" s="36">
        <f>H916+H917</f>
        <v>150</v>
      </c>
      <c r="I918" s="36">
        <f>I916+I917</f>
        <v>150</v>
      </c>
      <c r="J918" s="36">
        <f>J916+J917</f>
        <v>0</v>
      </c>
      <c r="K918" s="36">
        <f>K916+K917</f>
        <v>0</v>
      </c>
      <c r="L918" s="36">
        <f>L916+L917</f>
        <v>0</v>
      </c>
    </row>
    <row r="919" spans="1:12" ht="12.75" customHeight="1" hidden="1">
      <c r="A919" s="70" t="s">
        <v>234</v>
      </c>
      <c r="B919" s="71"/>
      <c r="C919" s="71"/>
      <c r="D919" s="71"/>
      <c r="E919" s="71"/>
      <c r="F919" s="72"/>
      <c r="G919" s="58" t="s">
        <v>167</v>
      </c>
      <c r="H919" s="36">
        <f>I919+J919+K919+L919</f>
        <v>4350</v>
      </c>
      <c r="I919" s="36">
        <v>4350</v>
      </c>
      <c r="J919" s="36"/>
      <c r="K919" s="36"/>
      <c r="L919" s="36"/>
    </row>
    <row r="920" spans="1:12" ht="12.75" customHeight="1" hidden="1">
      <c r="A920" s="73"/>
      <c r="B920" s="74"/>
      <c r="C920" s="74"/>
      <c r="D920" s="74"/>
      <c r="E920" s="74"/>
      <c r="F920" s="75"/>
      <c r="G920" s="58" t="s">
        <v>168</v>
      </c>
      <c r="H920" s="36">
        <f>I920+J920+K920+L920</f>
        <v>0</v>
      </c>
      <c r="I920" s="36">
        <v>0</v>
      </c>
      <c r="J920" s="36"/>
      <c r="K920" s="36"/>
      <c r="L920" s="36"/>
    </row>
    <row r="921" spans="1:12" ht="12.75">
      <c r="A921" s="76"/>
      <c r="B921" s="77"/>
      <c r="C921" s="77"/>
      <c r="D921" s="77"/>
      <c r="E921" s="77"/>
      <c r="F921" s="78"/>
      <c r="G921" s="58" t="s">
        <v>167</v>
      </c>
      <c r="H921" s="36">
        <f>H919+H920</f>
        <v>4350</v>
      </c>
      <c r="I921" s="36">
        <f>I919+I920</f>
        <v>4350</v>
      </c>
      <c r="J921" s="36">
        <f>J919+J920</f>
        <v>0</v>
      </c>
      <c r="K921" s="36">
        <f>K919+K920</f>
        <v>0</v>
      </c>
      <c r="L921" s="36">
        <f>L919+L920</f>
        <v>0</v>
      </c>
    </row>
    <row r="922" spans="1:12" ht="12.75" customHeight="1" hidden="1">
      <c r="A922" s="70" t="s">
        <v>235</v>
      </c>
      <c r="B922" s="71"/>
      <c r="C922" s="71"/>
      <c r="D922" s="71"/>
      <c r="E922" s="71"/>
      <c r="F922" s="72"/>
      <c r="G922" s="58" t="s">
        <v>167</v>
      </c>
      <c r="H922" s="36">
        <f>I922+J922+K922+L922</f>
        <v>0</v>
      </c>
      <c r="I922" s="36">
        <v>0</v>
      </c>
      <c r="J922" s="36"/>
      <c r="K922" s="36"/>
      <c r="L922" s="36"/>
    </row>
    <row r="923" spans="1:12" ht="12.75" customHeight="1" hidden="1">
      <c r="A923" s="73"/>
      <c r="B923" s="74"/>
      <c r="C923" s="74"/>
      <c r="D923" s="74"/>
      <c r="E923" s="74"/>
      <c r="F923" s="75"/>
      <c r="G923" s="58" t="s">
        <v>168</v>
      </c>
      <c r="H923" s="36">
        <f>I923+J923+K923+L923</f>
        <v>0</v>
      </c>
      <c r="I923" s="36">
        <v>0</v>
      </c>
      <c r="J923" s="36"/>
      <c r="K923" s="36"/>
      <c r="L923" s="36"/>
    </row>
    <row r="924" spans="1:12" ht="12.75">
      <c r="A924" s="76"/>
      <c r="B924" s="77"/>
      <c r="C924" s="77"/>
      <c r="D924" s="77"/>
      <c r="E924" s="77"/>
      <c r="F924" s="78"/>
      <c r="G924" s="58" t="s">
        <v>167</v>
      </c>
      <c r="H924" s="36">
        <f>H922+H923</f>
        <v>0</v>
      </c>
      <c r="I924" s="36">
        <f>I922+I923</f>
        <v>0</v>
      </c>
      <c r="J924" s="36">
        <f>J922+J923</f>
        <v>0</v>
      </c>
      <c r="K924" s="36">
        <f>K922+K923</f>
        <v>0</v>
      </c>
      <c r="L924" s="36">
        <f>L922+L923</f>
        <v>0</v>
      </c>
    </row>
    <row r="925" spans="1:12" ht="16.5">
      <c r="A925" s="91" t="s">
        <v>18</v>
      </c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3"/>
    </row>
    <row r="926" spans="1:12" ht="12.75" customHeight="1" hidden="1">
      <c r="A926" s="94">
        <v>57</v>
      </c>
      <c r="B926" s="94" t="s">
        <v>245</v>
      </c>
      <c r="C926" s="79" t="s">
        <v>225</v>
      </c>
      <c r="D926" s="79" t="s">
        <v>148</v>
      </c>
      <c r="E926" s="79">
        <v>2009</v>
      </c>
      <c r="F926" s="79">
        <v>2011</v>
      </c>
      <c r="G926" s="58" t="s">
        <v>167</v>
      </c>
      <c r="H926" s="36">
        <f>I926+J926+K926+L926</f>
        <v>4100</v>
      </c>
      <c r="I926" s="36">
        <f>I929+I932+I935</f>
        <v>4100</v>
      </c>
      <c r="J926" s="36">
        <f aca="true" t="shared" si="94" ref="J926:L927">J929+J932</f>
        <v>0</v>
      </c>
      <c r="K926" s="36">
        <f t="shared" si="94"/>
        <v>0</v>
      </c>
      <c r="L926" s="36">
        <f t="shared" si="94"/>
        <v>0</v>
      </c>
    </row>
    <row r="927" spans="1:12" ht="12.75" customHeight="1" hidden="1">
      <c r="A927" s="95"/>
      <c r="B927" s="97"/>
      <c r="C927" s="80"/>
      <c r="D927" s="80"/>
      <c r="E927" s="80"/>
      <c r="F927" s="80"/>
      <c r="G927" s="58" t="s">
        <v>168</v>
      </c>
      <c r="H927" s="36">
        <f>I927+J927+K927+L927</f>
        <v>100</v>
      </c>
      <c r="I927" s="36">
        <f>I930+I933+I936</f>
        <v>100</v>
      </c>
      <c r="J927" s="36">
        <f t="shared" si="94"/>
        <v>0</v>
      </c>
      <c r="K927" s="36">
        <f t="shared" si="94"/>
        <v>0</v>
      </c>
      <c r="L927" s="36">
        <f t="shared" si="94"/>
        <v>0</v>
      </c>
    </row>
    <row r="928" spans="1:12" ht="37.5" customHeight="1">
      <c r="A928" s="96"/>
      <c r="B928" s="98"/>
      <c r="C928" s="81"/>
      <c r="D928" s="81"/>
      <c r="E928" s="81"/>
      <c r="F928" s="81"/>
      <c r="G928" s="58" t="s">
        <v>167</v>
      </c>
      <c r="H928" s="36">
        <f>I928+J928+K928+L928</f>
        <v>4200</v>
      </c>
      <c r="I928" s="36">
        <f>I926+I927</f>
        <v>4200</v>
      </c>
      <c r="J928" s="36">
        <f>J926+J927</f>
        <v>0</v>
      </c>
      <c r="K928" s="36">
        <f>K926+K927</f>
        <v>0</v>
      </c>
      <c r="L928" s="36">
        <f>L926+L927</f>
        <v>0</v>
      </c>
    </row>
    <row r="929" spans="1:12" ht="12.75" customHeight="1" hidden="1">
      <c r="A929" s="70" t="s">
        <v>233</v>
      </c>
      <c r="B929" s="71"/>
      <c r="C929" s="71"/>
      <c r="D929" s="71"/>
      <c r="E929" s="71"/>
      <c r="F929" s="72"/>
      <c r="G929" s="58" t="s">
        <v>167</v>
      </c>
      <c r="H929" s="36">
        <f>I929+J929+K929+L929</f>
        <v>100</v>
      </c>
      <c r="I929" s="36">
        <v>100</v>
      </c>
      <c r="J929" s="36"/>
      <c r="K929" s="36"/>
      <c r="L929" s="36"/>
    </row>
    <row r="930" spans="1:12" ht="12.75" customHeight="1" hidden="1">
      <c r="A930" s="73"/>
      <c r="B930" s="74"/>
      <c r="C930" s="74"/>
      <c r="D930" s="74"/>
      <c r="E930" s="74"/>
      <c r="F930" s="75"/>
      <c r="G930" s="58" t="s">
        <v>168</v>
      </c>
      <c r="H930" s="36">
        <f>I930+J930+K930+L930</f>
        <v>100</v>
      </c>
      <c r="I930" s="36">
        <v>100</v>
      </c>
      <c r="J930" s="36"/>
      <c r="K930" s="36"/>
      <c r="L930" s="36"/>
    </row>
    <row r="931" spans="1:12" ht="12.75">
      <c r="A931" s="76"/>
      <c r="B931" s="77"/>
      <c r="C931" s="77"/>
      <c r="D931" s="77"/>
      <c r="E931" s="77"/>
      <c r="F931" s="78"/>
      <c r="G931" s="58" t="s">
        <v>167</v>
      </c>
      <c r="H931" s="36">
        <f>H929+H930</f>
        <v>200</v>
      </c>
      <c r="I931" s="36">
        <f>I929+I930</f>
        <v>200</v>
      </c>
      <c r="J931" s="36">
        <f>J929+J930</f>
        <v>0</v>
      </c>
      <c r="K931" s="36">
        <f>K929+K930</f>
        <v>0</v>
      </c>
      <c r="L931" s="36">
        <f>L929+L930</f>
        <v>0</v>
      </c>
    </row>
    <row r="932" spans="1:12" ht="12.75" customHeight="1" hidden="1">
      <c r="A932" s="70" t="s">
        <v>234</v>
      </c>
      <c r="B932" s="71"/>
      <c r="C932" s="71"/>
      <c r="D932" s="71"/>
      <c r="E932" s="71"/>
      <c r="F932" s="72"/>
      <c r="G932" s="58" t="s">
        <v>167</v>
      </c>
      <c r="H932" s="36">
        <f>I932+J932+K932+L932</f>
        <v>100</v>
      </c>
      <c r="I932" s="36">
        <v>100</v>
      </c>
      <c r="J932" s="36"/>
      <c r="K932" s="36"/>
      <c r="L932" s="36"/>
    </row>
    <row r="933" spans="1:12" ht="12.75" customHeight="1" hidden="1">
      <c r="A933" s="73"/>
      <c r="B933" s="74"/>
      <c r="C933" s="74"/>
      <c r="D933" s="74"/>
      <c r="E933" s="74"/>
      <c r="F933" s="75"/>
      <c r="G933" s="58" t="s">
        <v>168</v>
      </c>
      <c r="H933" s="36">
        <f>I933+J933+K933+L933</f>
        <v>0</v>
      </c>
      <c r="I933" s="36"/>
      <c r="J933" s="36"/>
      <c r="K933" s="36"/>
      <c r="L933" s="36"/>
    </row>
    <row r="934" spans="1:12" ht="12.75">
      <c r="A934" s="76"/>
      <c r="B934" s="77"/>
      <c r="C934" s="77"/>
      <c r="D934" s="77"/>
      <c r="E934" s="77"/>
      <c r="F934" s="78"/>
      <c r="G934" s="58" t="s">
        <v>167</v>
      </c>
      <c r="H934" s="36">
        <f>H932+H933</f>
        <v>100</v>
      </c>
      <c r="I934" s="36">
        <f>I932+I933</f>
        <v>100</v>
      </c>
      <c r="J934" s="36">
        <f>J932+J933</f>
        <v>0</v>
      </c>
      <c r="K934" s="36">
        <f>K932+K933</f>
        <v>0</v>
      </c>
      <c r="L934" s="36">
        <f>L932+L933</f>
        <v>0</v>
      </c>
    </row>
    <row r="935" spans="1:12" ht="12.75" customHeight="1" hidden="1">
      <c r="A935" s="70" t="s">
        <v>235</v>
      </c>
      <c r="B935" s="71"/>
      <c r="C935" s="71"/>
      <c r="D935" s="71"/>
      <c r="E935" s="71"/>
      <c r="F935" s="72"/>
      <c r="G935" s="58" t="s">
        <v>167</v>
      </c>
      <c r="H935" s="36">
        <f>I935+J935+K935+L935</f>
        <v>3900</v>
      </c>
      <c r="I935" s="36">
        <v>3900</v>
      </c>
      <c r="J935" s="36"/>
      <c r="K935" s="36"/>
      <c r="L935" s="36"/>
    </row>
    <row r="936" spans="1:12" ht="12.75" customHeight="1" hidden="1">
      <c r="A936" s="73"/>
      <c r="B936" s="74"/>
      <c r="C936" s="74"/>
      <c r="D936" s="74"/>
      <c r="E936" s="74"/>
      <c r="F936" s="75"/>
      <c r="G936" s="58" t="s">
        <v>168</v>
      </c>
      <c r="H936" s="36">
        <f>I936+J936+K936+L936</f>
        <v>0</v>
      </c>
      <c r="I936" s="36"/>
      <c r="J936" s="36"/>
      <c r="K936" s="36"/>
      <c r="L936" s="36"/>
    </row>
    <row r="937" spans="1:12" ht="12.75">
      <c r="A937" s="76"/>
      <c r="B937" s="77"/>
      <c r="C937" s="77"/>
      <c r="D937" s="77"/>
      <c r="E937" s="77"/>
      <c r="F937" s="78"/>
      <c r="G937" s="58" t="s">
        <v>167</v>
      </c>
      <c r="H937" s="36">
        <f>H935+H936</f>
        <v>3900</v>
      </c>
      <c r="I937" s="36">
        <f>I935+I936</f>
        <v>3900</v>
      </c>
      <c r="J937" s="36">
        <f>J935+J936</f>
        <v>0</v>
      </c>
      <c r="K937" s="36">
        <f>K935+K936</f>
        <v>0</v>
      </c>
      <c r="L937" s="36">
        <f>L935+L936</f>
        <v>0</v>
      </c>
    </row>
    <row r="938" spans="1:12" ht="12.75" customHeight="1" hidden="1">
      <c r="A938" s="82" t="s">
        <v>19</v>
      </c>
      <c r="B938" s="83"/>
      <c r="C938" s="84"/>
      <c r="D938" s="79" t="s">
        <v>148</v>
      </c>
      <c r="E938" s="79">
        <v>2008</v>
      </c>
      <c r="F938" s="79">
        <v>2011</v>
      </c>
      <c r="G938" s="58" t="s">
        <v>167</v>
      </c>
      <c r="H938" s="36">
        <f>H941+H944</f>
        <v>5950</v>
      </c>
      <c r="I938" s="36">
        <f aca="true" t="shared" si="95" ref="I938:L939">I941+I944+I947</f>
        <v>6050</v>
      </c>
      <c r="J938" s="36">
        <f t="shared" si="95"/>
        <v>0</v>
      </c>
      <c r="K938" s="36">
        <f t="shared" si="95"/>
        <v>0</v>
      </c>
      <c r="L938" s="36">
        <f t="shared" si="95"/>
        <v>0</v>
      </c>
    </row>
    <row r="939" spans="1:12" ht="12.75" customHeight="1" hidden="1">
      <c r="A939" s="85"/>
      <c r="B939" s="86"/>
      <c r="C939" s="87"/>
      <c r="D939" s="80"/>
      <c r="E939" s="80"/>
      <c r="F939" s="80"/>
      <c r="G939" s="58" t="s">
        <v>168</v>
      </c>
      <c r="H939" s="36">
        <f>I939+J939+K939+L939</f>
        <v>-241</v>
      </c>
      <c r="I939" s="36">
        <f t="shared" si="95"/>
        <v>-241</v>
      </c>
      <c r="J939" s="36">
        <f t="shared" si="95"/>
        <v>0</v>
      </c>
      <c r="K939" s="36">
        <f t="shared" si="95"/>
        <v>0</v>
      </c>
      <c r="L939" s="36">
        <f t="shared" si="95"/>
        <v>0</v>
      </c>
    </row>
    <row r="940" spans="1:12" ht="12.75">
      <c r="A940" s="88"/>
      <c r="B940" s="89"/>
      <c r="C940" s="90"/>
      <c r="D940" s="81"/>
      <c r="E940" s="81"/>
      <c r="F940" s="81"/>
      <c r="G940" s="58" t="s">
        <v>167</v>
      </c>
      <c r="H940" s="36">
        <f>H938+H939</f>
        <v>5709</v>
      </c>
      <c r="I940" s="36">
        <f>I938+I939</f>
        <v>5809</v>
      </c>
      <c r="J940" s="36">
        <f>J938+J939</f>
        <v>0</v>
      </c>
      <c r="K940" s="36">
        <f>K938+K939</f>
        <v>0</v>
      </c>
      <c r="L940" s="36">
        <f>L938+L939</f>
        <v>0</v>
      </c>
    </row>
    <row r="941" spans="1:12" ht="12.75" customHeight="1" hidden="1">
      <c r="A941" s="70" t="s">
        <v>233</v>
      </c>
      <c r="B941" s="71"/>
      <c r="C941" s="71"/>
      <c r="D941" s="71"/>
      <c r="E941" s="71"/>
      <c r="F941" s="72"/>
      <c r="G941" s="58" t="s">
        <v>167</v>
      </c>
      <c r="H941" s="36">
        <f>I941+J941+K941+L941</f>
        <v>900</v>
      </c>
      <c r="I941" s="36">
        <f>I929+I916+I904+I892</f>
        <v>900</v>
      </c>
      <c r="J941" s="36">
        <f aca="true" t="shared" si="96" ref="J941:L942">J929+J916+J904</f>
        <v>0</v>
      </c>
      <c r="K941" s="36">
        <f t="shared" si="96"/>
        <v>0</v>
      </c>
      <c r="L941" s="36">
        <f t="shared" si="96"/>
        <v>0</v>
      </c>
    </row>
    <row r="942" spans="1:12" ht="12.75" customHeight="1" hidden="1">
      <c r="A942" s="73"/>
      <c r="B942" s="74"/>
      <c r="C942" s="74"/>
      <c r="D942" s="74"/>
      <c r="E942" s="74"/>
      <c r="F942" s="75"/>
      <c r="G942" s="58" t="s">
        <v>168</v>
      </c>
      <c r="H942" s="36">
        <f>I942+J942+K942+L942</f>
        <v>-440</v>
      </c>
      <c r="I942" s="36">
        <f>I930+I917+I905+I893</f>
        <v>-440</v>
      </c>
      <c r="J942" s="36">
        <f t="shared" si="96"/>
        <v>0</v>
      </c>
      <c r="K942" s="36">
        <f t="shared" si="96"/>
        <v>0</v>
      </c>
      <c r="L942" s="36">
        <f t="shared" si="96"/>
        <v>0</v>
      </c>
    </row>
    <row r="943" spans="1:12" ht="14.25" customHeight="1">
      <c r="A943" s="76"/>
      <c r="B943" s="77"/>
      <c r="C943" s="77"/>
      <c r="D943" s="77"/>
      <c r="E943" s="77"/>
      <c r="F943" s="78"/>
      <c r="G943" s="58" t="s">
        <v>167</v>
      </c>
      <c r="H943" s="36">
        <f>H941+H942</f>
        <v>460</v>
      </c>
      <c r="I943" s="36">
        <f>I941+I942</f>
        <v>460</v>
      </c>
      <c r="J943" s="36">
        <f>J941+J942</f>
        <v>0</v>
      </c>
      <c r="K943" s="36">
        <f>K941+K942</f>
        <v>0</v>
      </c>
      <c r="L943" s="36">
        <f>L941+L942</f>
        <v>0</v>
      </c>
    </row>
    <row r="944" spans="1:12" ht="12.75" customHeight="1" hidden="1">
      <c r="A944" s="70" t="s">
        <v>234</v>
      </c>
      <c r="B944" s="71"/>
      <c r="C944" s="71"/>
      <c r="D944" s="71"/>
      <c r="E944" s="71"/>
      <c r="F944" s="72"/>
      <c r="G944" s="58" t="s">
        <v>167</v>
      </c>
      <c r="H944" s="36">
        <f>I944+J944+K944+L944</f>
        <v>5050</v>
      </c>
      <c r="I944" s="36">
        <f>I932+I919+I907+I895</f>
        <v>5050</v>
      </c>
      <c r="J944" s="36">
        <f aca="true" t="shared" si="97" ref="J944:L945">J932+J919+J907</f>
        <v>0</v>
      </c>
      <c r="K944" s="36">
        <f t="shared" si="97"/>
        <v>0</v>
      </c>
      <c r="L944" s="36">
        <f t="shared" si="97"/>
        <v>0</v>
      </c>
    </row>
    <row r="945" spans="1:12" ht="12.75" hidden="1">
      <c r="A945" s="73"/>
      <c r="B945" s="74"/>
      <c r="C945" s="74"/>
      <c r="D945" s="74"/>
      <c r="E945" s="74"/>
      <c r="F945" s="75"/>
      <c r="G945" s="58" t="s">
        <v>168</v>
      </c>
      <c r="H945" s="36">
        <f>I945+J945+K945+L945</f>
        <v>-300</v>
      </c>
      <c r="I945" s="36">
        <f>I933+I920+I908+I896</f>
        <v>-300</v>
      </c>
      <c r="J945" s="36">
        <f t="shared" si="97"/>
        <v>0</v>
      </c>
      <c r="K945" s="36">
        <f t="shared" si="97"/>
        <v>0</v>
      </c>
      <c r="L945" s="36">
        <f t="shared" si="97"/>
        <v>0</v>
      </c>
    </row>
    <row r="946" spans="1:12" ht="13.5" customHeight="1">
      <c r="A946" s="76"/>
      <c r="B946" s="77"/>
      <c r="C946" s="77"/>
      <c r="D946" s="77"/>
      <c r="E946" s="77"/>
      <c r="F946" s="78"/>
      <c r="G946" s="58" t="s">
        <v>167</v>
      </c>
      <c r="H946" s="36">
        <f>H944+H945</f>
        <v>4750</v>
      </c>
      <c r="I946" s="36">
        <f>I944+I945</f>
        <v>4750</v>
      </c>
      <c r="J946" s="36">
        <f>J944+J945</f>
        <v>0</v>
      </c>
      <c r="K946" s="36">
        <f>K944+K945</f>
        <v>0</v>
      </c>
      <c r="L946" s="36">
        <f>L944+L945</f>
        <v>0</v>
      </c>
    </row>
    <row r="947" spans="1:12" ht="12.75" hidden="1">
      <c r="A947" s="70" t="s">
        <v>235</v>
      </c>
      <c r="B947" s="71"/>
      <c r="C947" s="71"/>
      <c r="D947" s="71"/>
      <c r="E947" s="71"/>
      <c r="F947" s="72"/>
      <c r="G947" s="58" t="s">
        <v>167</v>
      </c>
      <c r="H947" s="36">
        <f>I947+J947+K947+L947</f>
        <v>100</v>
      </c>
      <c r="I947" s="36">
        <f>I922+I910+I898</f>
        <v>100</v>
      </c>
      <c r="J947" s="36">
        <f aca="true" t="shared" si="98" ref="J947:L948">J922+J910</f>
        <v>0</v>
      </c>
      <c r="K947" s="36">
        <f t="shared" si="98"/>
        <v>0</v>
      </c>
      <c r="L947" s="36">
        <f t="shared" si="98"/>
        <v>0</v>
      </c>
    </row>
    <row r="948" spans="1:12" ht="12.75" hidden="1">
      <c r="A948" s="73"/>
      <c r="B948" s="74"/>
      <c r="C948" s="74"/>
      <c r="D948" s="74"/>
      <c r="E948" s="74"/>
      <c r="F948" s="75"/>
      <c r="G948" s="58" t="s">
        <v>168</v>
      </c>
      <c r="H948" s="36">
        <f>I948+J948+K948+L948</f>
        <v>499</v>
      </c>
      <c r="I948" s="36">
        <f>I923+I911+I899</f>
        <v>499</v>
      </c>
      <c r="J948" s="36">
        <f t="shared" si="98"/>
        <v>0</v>
      </c>
      <c r="K948" s="36">
        <f t="shared" si="98"/>
        <v>0</v>
      </c>
      <c r="L948" s="36">
        <f t="shared" si="98"/>
        <v>0</v>
      </c>
    </row>
    <row r="949" spans="1:12" ht="13.5" customHeight="1">
      <c r="A949" s="76"/>
      <c r="B949" s="77"/>
      <c r="C949" s="77"/>
      <c r="D949" s="77"/>
      <c r="E949" s="77"/>
      <c r="F949" s="78"/>
      <c r="G949" s="58" t="s">
        <v>167</v>
      </c>
      <c r="H949" s="36">
        <f>H947+H948</f>
        <v>599</v>
      </c>
      <c r="I949" s="36">
        <f>I947+I948</f>
        <v>599</v>
      </c>
      <c r="J949" s="36">
        <f>J947+J948</f>
        <v>0</v>
      </c>
      <c r="K949" s="36">
        <f>K947+K948</f>
        <v>0</v>
      </c>
      <c r="L949" s="36">
        <f>L947+L948</f>
        <v>0</v>
      </c>
    </row>
    <row r="950" spans="1:12" ht="16.5">
      <c r="A950" s="91" t="s">
        <v>229</v>
      </c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3"/>
    </row>
    <row r="951" spans="1:12" ht="12.75" hidden="1">
      <c r="A951" s="94">
        <v>58</v>
      </c>
      <c r="B951" s="94" t="s">
        <v>231</v>
      </c>
      <c r="C951" s="79" t="s">
        <v>230</v>
      </c>
      <c r="D951" s="79" t="s">
        <v>148</v>
      </c>
      <c r="E951" s="79">
        <v>2009</v>
      </c>
      <c r="F951" s="79">
        <v>2011</v>
      </c>
      <c r="G951" s="58" t="s">
        <v>167</v>
      </c>
      <c r="H951" s="36">
        <f>I951+J951+K951+L951</f>
        <v>250</v>
      </c>
      <c r="I951" s="36">
        <f aca="true" t="shared" si="99" ref="I951:L952">I954+I957+I960</f>
        <v>250</v>
      </c>
      <c r="J951" s="36">
        <f t="shared" si="99"/>
        <v>0</v>
      </c>
      <c r="K951" s="36">
        <f t="shared" si="99"/>
        <v>0</v>
      </c>
      <c r="L951" s="36">
        <f t="shared" si="99"/>
        <v>0</v>
      </c>
    </row>
    <row r="952" spans="1:12" ht="12.75" hidden="1">
      <c r="A952" s="95"/>
      <c r="B952" s="97"/>
      <c r="C952" s="80"/>
      <c r="D952" s="80"/>
      <c r="E952" s="80"/>
      <c r="F952" s="80"/>
      <c r="G952" s="58" t="s">
        <v>168</v>
      </c>
      <c r="H952" s="36">
        <f>I952+J952+K952+L952</f>
        <v>0</v>
      </c>
      <c r="I952" s="36">
        <f t="shared" si="99"/>
        <v>0</v>
      </c>
      <c r="J952" s="36">
        <f t="shared" si="99"/>
        <v>0</v>
      </c>
      <c r="K952" s="36">
        <f t="shared" si="99"/>
        <v>0</v>
      </c>
      <c r="L952" s="36">
        <f t="shared" si="99"/>
        <v>0</v>
      </c>
    </row>
    <row r="953" spans="1:12" ht="36.75" customHeight="1">
      <c r="A953" s="96"/>
      <c r="B953" s="98"/>
      <c r="C953" s="81"/>
      <c r="D953" s="81"/>
      <c r="E953" s="81"/>
      <c r="F953" s="81"/>
      <c r="G953" s="58" t="s">
        <v>167</v>
      </c>
      <c r="H953" s="36">
        <f>H951+H952</f>
        <v>250</v>
      </c>
      <c r="I953" s="36">
        <f>I951+I952</f>
        <v>250</v>
      </c>
      <c r="J953" s="36">
        <f>J951+J952</f>
        <v>0</v>
      </c>
      <c r="K953" s="36">
        <f>K951+K952</f>
        <v>0</v>
      </c>
      <c r="L953" s="36">
        <f>L951+L952</f>
        <v>0</v>
      </c>
    </row>
    <row r="954" spans="1:12" ht="12.75" hidden="1">
      <c r="A954" s="70" t="s">
        <v>233</v>
      </c>
      <c r="B954" s="71"/>
      <c r="C954" s="71"/>
      <c r="D954" s="71"/>
      <c r="E954" s="71"/>
      <c r="F954" s="72"/>
      <c r="G954" s="58" t="s">
        <v>167</v>
      </c>
      <c r="H954" s="36">
        <f>I954+J954+K954+L954</f>
        <v>50</v>
      </c>
      <c r="I954" s="36">
        <v>50</v>
      </c>
      <c r="J954" s="36"/>
      <c r="K954" s="36"/>
      <c r="L954" s="36"/>
    </row>
    <row r="955" spans="1:12" ht="12.75" hidden="1">
      <c r="A955" s="73"/>
      <c r="B955" s="74"/>
      <c r="C955" s="74"/>
      <c r="D955" s="74"/>
      <c r="E955" s="74"/>
      <c r="F955" s="75"/>
      <c r="G955" s="58" t="s">
        <v>168</v>
      </c>
      <c r="H955" s="36">
        <f>I955+J955+K955+L955</f>
        <v>0</v>
      </c>
      <c r="I955" s="36">
        <v>0</v>
      </c>
      <c r="J955" s="36"/>
      <c r="K955" s="36"/>
      <c r="L955" s="36"/>
    </row>
    <row r="956" spans="1:12" ht="12.75">
      <c r="A956" s="76"/>
      <c r="B956" s="77"/>
      <c r="C956" s="77"/>
      <c r="D956" s="77"/>
      <c r="E956" s="77"/>
      <c r="F956" s="78"/>
      <c r="G956" s="58" t="s">
        <v>167</v>
      </c>
      <c r="H956" s="36">
        <f>H954+H955</f>
        <v>50</v>
      </c>
      <c r="I956" s="36">
        <f>I954+I955</f>
        <v>50</v>
      </c>
      <c r="J956" s="36">
        <f>J954+J955</f>
        <v>0</v>
      </c>
      <c r="K956" s="36">
        <f>K954+K955</f>
        <v>0</v>
      </c>
      <c r="L956" s="36">
        <f>L954+L955</f>
        <v>0</v>
      </c>
    </row>
    <row r="957" spans="1:12" ht="12.75" hidden="1">
      <c r="A957" s="70" t="s">
        <v>234</v>
      </c>
      <c r="B957" s="71"/>
      <c r="C957" s="71"/>
      <c r="D957" s="71"/>
      <c r="E957" s="71"/>
      <c r="F957" s="72"/>
      <c r="G957" s="58" t="s">
        <v>167</v>
      </c>
      <c r="H957" s="36">
        <f>I957+J957+K957+L957</f>
        <v>100</v>
      </c>
      <c r="I957" s="36">
        <v>100</v>
      </c>
      <c r="J957" s="36"/>
      <c r="K957" s="36"/>
      <c r="L957" s="36"/>
    </row>
    <row r="958" spans="1:12" ht="12.75" hidden="1">
      <c r="A958" s="73"/>
      <c r="B958" s="74"/>
      <c r="C958" s="74"/>
      <c r="D958" s="74"/>
      <c r="E958" s="74"/>
      <c r="F958" s="75"/>
      <c r="G958" s="58" t="s">
        <v>168</v>
      </c>
      <c r="H958" s="36">
        <f>I958+J958+K958+L958</f>
        <v>0</v>
      </c>
      <c r="I958" s="36">
        <v>0</v>
      </c>
      <c r="J958" s="36"/>
      <c r="K958" s="36"/>
      <c r="L958" s="36"/>
    </row>
    <row r="959" spans="1:12" ht="12.75">
      <c r="A959" s="76"/>
      <c r="B959" s="77"/>
      <c r="C959" s="77"/>
      <c r="D959" s="77"/>
      <c r="E959" s="77"/>
      <c r="F959" s="78"/>
      <c r="G959" s="58" t="s">
        <v>167</v>
      </c>
      <c r="H959" s="36">
        <f>H957+H958</f>
        <v>100</v>
      </c>
      <c r="I959" s="36">
        <f>I957+I958</f>
        <v>100</v>
      </c>
      <c r="J959" s="36">
        <f>J957+J958</f>
        <v>0</v>
      </c>
      <c r="K959" s="36">
        <f>K957+K958</f>
        <v>0</v>
      </c>
      <c r="L959" s="36">
        <f>L957+L958</f>
        <v>0</v>
      </c>
    </row>
    <row r="960" spans="1:12" ht="12.75" hidden="1">
      <c r="A960" s="70" t="s">
        <v>235</v>
      </c>
      <c r="B960" s="71"/>
      <c r="C960" s="71"/>
      <c r="D960" s="71"/>
      <c r="E960" s="71"/>
      <c r="F960" s="72"/>
      <c r="G960" s="58" t="s">
        <v>167</v>
      </c>
      <c r="H960" s="36">
        <v>100</v>
      </c>
      <c r="I960" s="36">
        <v>100</v>
      </c>
      <c r="J960" s="36"/>
      <c r="K960" s="36"/>
      <c r="L960" s="36"/>
    </row>
    <row r="961" spans="1:12" ht="12.75" hidden="1">
      <c r="A961" s="73"/>
      <c r="B961" s="74"/>
      <c r="C961" s="74"/>
      <c r="D961" s="74"/>
      <c r="E961" s="74"/>
      <c r="F961" s="75"/>
      <c r="G961" s="58" t="s">
        <v>168</v>
      </c>
      <c r="H961" s="36">
        <v>0</v>
      </c>
      <c r="I961" s="36">
        <v>0</v>
      </c>
      <c r="J961" s="36"/>
      <c r="K961" s="36"/>
      <c r="L961" s="36"/>
    </row>
    <row r="962" spans="1:12" ht="12.75">
      <c r="A962" s="76"/>
      <c r="B962" s="77"/>
      <c r="C962" s="77"/>
      <c r="D962" s="77"/>
      <c r="E962" s="77"/>
      <c r="F962" s="78"/>
      <c r="G962" s="58" t="s">
        <v>167</v>
      </c>
      <c r="H962" s="36">
        <f>H960+H961</f>
        <v>100</v>
      </c>
      <c r="I962" s="36">
        <f>I960+I961</f>
        <v>100</v>
      </c>
      <c r="J962" s="36">
        <f>J960+J961</f>
        <v>0</v>
      </c>
      <c r="K962" s="36">
        <f>K960+K961</f>
        <v>0</v>
      </c>
      <c r="L962" s="36">
        <f>L960+L961</f>
        <v>0</v>
      </c>
    </row>
    <row r="963" spans="1:12" ht="12.75" hidden="1">
      <c r="A963" s="82" t="s">
        <v>22</v>
      </c>
      <c r="B963" s="83"/>
      <c r="C963" s="84"/>
      <c r="D963" s="79" t="s">
        <v>148</v>
      </c>
      <c r="E963" s="79">
        <v>2009</v>
      </c>
      <c r="F963" s="79">
        <v>2011</v>
      </c>
      <c r="G963" s="58" t="s">
        <v>167</v>
      </c>
      <c r="H963" s="36">
        <f>I963+J963+K963+L963</f>
        <v>250</v>
      </c>
      <c r="I963" s="36">
        <f>I966+I969+I972</f>
        <v>250</v>
      </c>
      <c r="J963" s="36">
        <f aca="true" t="shared" si="100" ref="J963:L964">J966+J969</f>
        <v>0</v>
      </c>
      <c r="K963" s="36">
        <f t="shared" si="100"/>
        <v>0</v>
      </c>
      <c r="L963" s="36">
        <f t="shared" si="100"/>
        <v>0</v>
      </c>
    </row>
    <row r="964" spans="1:12" ht="12.75" hidden="1">
      <c r="A964" s="85"/>
      <c r="B964" s="86"/>
      <c r="C964" s="87"/>
      <c r="D964" s="80"/>
      <c r="E964" s="80"/>
      <c r="F964" s="80"/>
      <c r="G964" s="58" t="s">
        <v>168</v>
      </c>
      <c r="H964" s="36">
        <f>I964+J964+K964+L964</f>
        <v>0</v>
      </c>
      <c r="I964" s="36">
        <f>I967+I970+I973</f>
        <v>0</v>
      </c>
      <c r="J964" s="36">
        <f t="shared" si="100"/>
        <v>0</v>
      </c>
      <c r="K964" s="36">
        <f t="shared" si="100"/>
        <v>0</v>
      </c>
      <c r="L964" s="36">
        <f t="shared" si="100"/>
        <v>0</v>
      </c>
    </row>
    <row r="965" spans="1:12" ht="12.75">
      <c r="A965" s="88"/>
      <c r="B965" s="89"/>
      <c r="C965" s="90"/>
      <c r="D965" s="81"/>
      <c r="E965" s="81"/>
      <c r="F965" s="81"/>
      <c r="G965" s="58" t="s">
        <v>167</v>
      </c>
      <c r="H965" s="36">
        <f>H963+H964</f>
        <v>250</v>
      </c>
      <c r="I965" s="36">
        <f>I963+I964</f>
        <v>250</v>
      </c>
      <c r="J965" s="36">
        <f>J963+J964</f>
        <v>0</v>
      </c>
      <c r="K965" s="36">
        <f>K963+K964</f>
        <v>0</v>
      </c>
      <c r="L965" s="36">
        <f>L963+L964</f>
        <v>0</v>
      </c>
    </row>
    <row r="966" spans="1:12" ht="12.75" hidden="1">
      <c r="A966" s="70" t="s">
        <v>233</v>
      </c>
      <c r="B966" s="71"/>
      <c r="C966" s="71"/>
      <c r="D966" s="71"/>
      <c r="E966" s="71"/>
      <c r="F966" s="72"/>
      <c r="G966" s="58" t="s">
        <v>167</v>
      </c>
      <c r="H966" s="36">
        <f>I966+J966+K966+L966</f>
        <v>50</v>
      </c>
      <c r="I966" s="36">
        <f>I954</f>
        <v>50</v>
      </c>
      <c r="J966" s="36">
        <f aca="true" t="shared" si="101" ref="J966:L967">J947</f>
        <v>0</v>
      </c>
      <c r="K966" s="36">
        <f t="shared" si="101"/>
        <v>0</v>
      </c>
      <c r="L966" s="36">
        <f t="shared" si="101"/>
        <v>0</v>
      </c>
    </row>
    <row r="967" spans="1:12" ht="12.75" hidden="1">
      <c r="A967" s="73"/>
      <c r="B967" s="74"/>
      <c r="C967" s="74"/>
      <c r="D967" s="74"/>
      <c r="E967" s="74"/>
      <c r="F967" s="75"/>
      <c r="G967" s="58" t="s">
        <v>168</v>
      </c>
      <c r="H967" s="36">
        <f>I967+J967+K967+L967</f>
        <v>0</v>
      </c>
      <c r="I967" s="36">
        <f>I955</f>
        <v>0</v>
      </c>
      <c r="J967" s="36">
        <f t="shared" si="101"/>
        <v>0</v>
      </c>
      <c r="K967" s="36">
        <f t="shared" si="101"/>
        <v>0</v>
      </c>
      <c r="L967" s="36">
        <f t="shared" si="101"/>
        <v>0</v>
      </c>
    </row>
    <row r="968" spans="1:12" ht="12.75">
      <c r="A968" s="76"/>
      <c r="B968" s="77"/>
      <c r="C968" s="77"/>
      <c r="D968" s="77"/>
      <c r="E968" s="77"/>
      <c r="F968" s="78"/>
      <c r="G968" s="58" t="s">
        <v>167</v>
      </c>
      <c r="H968" s="36">
        <f>H966+H967</f>
        <v>50</v>
      </c>
      <c r="I968" s="36">
        <f>I966+I967</f>
        <v>50</v>
      </c>
      <c r="J968" s="36">
        <f>J966+J967</f>
        <v>0</v>
      </c>
      <c r="K968" s="36">
        <f>K966+K967</f>
        <v>0</v>
      </c>
      <c r="L968" s="36">
        <f>L966+L967</f>
        <v>0</v>
      </c>
    </row>
    <row r="969" spans="1:12" ht="12.75" hidden="1">
      <c r="A969" s="70" t="s">
        <v>234</v>
      </c>
      <c r="B969" s="71"/>
      <c r="C969" s="71"/>
      <c r="D969" s="71"/>
      <c r="E969" s="71"/>
      <c r="F969" s="72"/>
      <c r="G969" s="58" t="s">
        <v>167</v>
      </c>
      <c r="H969" s="36">
        <f>I969+J969+K969+L969</f>
        <v>100</v>
      </c>
      <c r="I969" s="36">
        <f>I957</f>
        <v>100</v>
      </c>
      <c r="J969" s="36"/>
      <c r="K969" s="36"/>
      <c r="L969" s="36"/>
    </row>
    <row r="970" spans="1:12" ht="12.75" hidden="1">
      <c r="A970" s="73"/>
      <c r="B970" s="74"/>
      <c r="C970" s="74"/>
      <c r="D970" s="74"/>
      <c r="E970" s="74"/>
      <c r="F970" s="75"/>
      <c r="G970" s="58" t="s">
        <v>168</v>
      </c>
      <c r="H970" s="36">
        <f>I970+J970+K970+L970</f>
        <v>0</v>
      </c>
      <c r="I970" s="36">
        <f>I958</f>
        <v>0</v>
      </c>
      <c r="J970" s="36"/>
      <c r="K970" s="36"/>
      <c r="L970" s="36"/>
    </row>
    <row r="971" spans="1:12" ht="12.75">
      <c r="A971" s="76"/>
      <c r="B971" s="77"/>
      <c r="C971" s="77"/>
      <c r="D971" s="77"/>
      <c r="E971" s="77"/>
      <c r="F971" s="78"/>
      <c r="G971" s="58" t="s">
        <v>167</v>
      </c>
      <c r="H971" s="36">
        <f>H969+H970</f>
        <v>100</v>
      </c>
      <c r="I971" s="36">
        <f>I969+I970</f>
        <v>100</v>
      </c>
      <c r="J971" s="36">
        <f>J969+J970</f>
        <v>0</v>
      </c>
      <c r="K971" s="36">
        <f>K969+K970</f>
        <v>0</v>
      </c>
      <c r="L971" s="36">
        <f>L969+L970</f>
        <v>0</v>
      </c>
    </row>
    <row r="972" spans="1:12" ht="12.75" hidden="1">
      <c r="A972" s="70" t="s">
        <v>235</v>
      </c>
      <c r="B972" s="71"/>
      <c r="C972" s="71"/>
      <c r="D972" s="71"/>
      <c r="E972" s="71"/>
      <c r="F972" s="72"/>
      <c r="G972" s="58" t="s">
        <v>167</v>
      </c>
      <c r="H972" s="36">
        <f>I972+J972+K972+L972</f>
        <v>100</v>
      </c>
      <c r="I972" s="36">
        <f>I960</f>
        <v>100</v>
      </c>
      <c r="J972" s="36"/>
      <c r="K972" s="36"/>
      <c r="L972" s="36"/>
    </row>
    <row r="973" spans="1:12" ht="12.75" hidden="1">
      <c r="A973" s="73"/>
      <c r="B973" s="74"/>
      <c r="C973" s="74"/>
      <c r="D973" s="74"/>
      <c r="E973" s="74"/>
      <c r="F973" s="75"/>
      <c r="G973" s="58" t="s">
        <v>168</v>
      </c>
      <c r="H973" s="36">
        <f>I973+J973+K973+L973</f>
        <v>0</v>
      </c>
      <c r="I973" s="36">
        <f>I961</f>
        <v>0</v>
      </c>
      <c r="J973" s="36"/>
      <c r="K973" s="36"/>
      <c r="L973" s="36"/>
    </row>
    <row r="974" spans="1:12" ht="12.75">
      <c r="A974" s="76"/>
      <c r="B974" s="77"/>
      <c r="C974" s="77"/>
      <c r="D974" s="77"/>
      <c r="E974" s="77"/>
      <c r="F974" s="78"/>
      <c r="G974" s="58" t="s">
        <v>167</v>
      </c>
      <c r="H974" s="36">
        <f>H972+H973</f>
        <v>100</v>
      </c>
      <c r="I974" s="36">
        <f>I972+I973</f>
        <v>100</v>
      </c>
      <c r="J974" s="36">
        <f>J972+J973</f>
        <v>0</v>
      </c>
      <c r="K974" s="36">
        <f>K972+K973</f>
        <v>0</v>
      </c>
      <c r="L974" s="36">
        <f>L972+L973</f>
        <v>0</v>
      </c>
    </row>
    <row r="975" spans="1:12" ht="12.75" hidden="1">
      <c r="A975" s="82" t="s">
        <v>172</v>
      </c>
      <c r="B975" s="83"/>
      <c r="C975" s="84"/>
      <c r="D975" s="79" t="s">
        <v>148</v>
      </c>
      <c r="E975" s="79">
        <v>2008</v>
      </c>
      <c r="F975" s="79">
        <v>2011</v>
      </c>
      <c r="G975" s="58" t="s">
        <v>167</v>
      </c>
      <c r="H975" s="36">
        <f aca="true" t="shared" si="102" ref="H975:L976">H978+H981+H984</f>
        <v>11600</v>
      </c>
      <c r="I975" s="36">
        <f t="shared" si="102"/>
        <v>11600</v>
      </c>
      <c r="J975" s="36">
        <f t="shared" si="102"/>
        <v>0</v>
      </c>
      <c r="K975" s="36">
        <f t="shared" si="102"/>
        <v>0</v>
      </c>
      <c r="L975" s="36">
        <f t="shared" si="102"/>
        <v>0</v>
      </c>
    </row>
    <row r="976" spans="1:12" ht="12.75" hidden="1">
      <c r="A976" s="85"/>
      <c r="B976" s="86"/>
      <c r="C976" s="87"/>
      <c r="D976" s="80"/>
      <c r="E976" s="80"/>
      <c r="F976" s="80"/>
      <c r="G976" s="58" t="s">
        <v>168</v>
      </c>
      <c r="H976" s="36">
        <f>I976+J976+K976+L976</f>
        <v>459</v>
      </c>
      <c r="I976" s="36">
        <f t="shared" si="102"/>
        <v>459</v>
      </c>
      <c r="J976" s="36">
        <f t="shared" si="102"/>
        <v>0</v>
      </c>
      <c r="K976" s="36">
        <f t="shared" si="102"/>
        <v>0</v>
      </c>
      <c r="L976" s="36">
        <f t="shared" si="102"/>
        <v>0</v>
      </c>
    </row>
    <row r="977" spans="1:12" ht="12.75">
      <c r="A977" s="88"/>
      <c r="B977" s="89"/>
      <c r="C977" s="90"/>
      <c r="D977" s="81"/>
      <c r="E977" s="81"/>
      <c r="F977" s="81"/>
      <c r="G977" s="58" t="s">
        <v>167</v>
      </c>
      <c r="H977" s="36">
        <f>H975+H976</f>
        <v>12059</v>
      </c>
      <c r="I977" s="36">
        <f>I975+I976</f>
        <v>12059</v>
      </c>
      <c r="J977" s="36">
        <f>J975+J976</f>
        <v>0</v>
      </c>
      <c r="K977" s="36">
        <f>K975+K976</f>
        <v>0</v>
      </c>
      <c r="L977" s="36">
        <f>L975+L976</f>
        <v>0</v>
      </c>
    </row>
    <row r="978" spans="1:12" ht="12.75" hidden="1">
      <c r="A978" s="70" t="s">
        <v>233</v>
      </c>
      <c r="B978" s="71"/>
      <c r="C978" s="71"/>
      <c r="D978" s="71"/>
      <c r="E978" s="71"/>
      <c r="F978" s="72"/>
      <c r="G978" s="58" t="s">
        <v>167</v>
      </c>
      <c r="H978" s="36">
        <f>I978+J978+K978+L978</f>
        <v>1550</v>
      </c>
      <c r="I978" s="36">
        <f>I966+I941+I878</f>
        <v>1550</v>
      </c>
      <c r="J978" s="36">
        <f aca="true" t="shared" si="103" ref="J978:L979">J941+J878</f>
        <v>0</v>
      </c>
      <c r="K978" s="36">
        <f t="shared" si="103"/>
        <v>0</v>
      </c>
      <c r="L978" s="36">
        <f t="shared" si="103"/>
        <v>0</v>
      </c>
    </row>
    <row r="979" spans="1:12" ht="12.75" hidden="1">
      <c r="A979" s="73"/>
      <c r="B979" s="74"/>
      <c r="C979" s="74"/>
      <c r="D979" s="74"/>
      <c r="E979" s="74"/>
      <c r="F979" s="75"/>
      <c r="G979" s="58" t="s">
        <v>168</v>
      </c>
      <c r="H979" s="36">
        <f>I979+J979+K979+L979</f>
        <v>-490</v>
      </c>
      <c r="I979" s="36">
        <f>I967+I942+I879</f>
        <v>-490</v>
      </c>
      <c r="J979" s="36">
        <f t="shared" si="103"/>
        <v>0</v>
      </c>
      <c r="K979" s="36">
        <f t="shared" si="103"/>
        <v>0</v>
      </c>
      <c r="L979" s="36">
        <f t="shared" si="103"/>
        <v>0</v>
      </c>
    </row>
    <row r="980" spans="1:12" ht="12.75">
      <c r="A980" s="76"/>
      <c r="B980" s="77"/>
      <c r="C980" s="77"/>
      <c r="D980" s="77"/>
      <c r="E980" s="77"/>
      <c r="F980" s="78"/>
      <c r="G980" s="58" t="s">
        <v>167</v>
      </c>
      <c r="H980" s="36">
        <f>H978+H979</f>
        <v>1060</v>
      </c>
      <c r="I980" s="36">
        <f>I978+I979</f>
        <v>1060</v>
      </c>
      <c r="J980" s="36">
        <f>J978+J979</f>
        <v>0</v>
      </c>
      <c r="K980" s="36">
        <f>K978+K979</f>
        <v>0</v>
      </c>
      <c r="L980" s="36">
        <f>L978+L979</f>
        <v>0</v>
      </c>
    </row>
    <row r="981" spans="1:12" ht="12.75" hidden="1">
      <c r="A981" s="70" t="s">
        <v>234</v>
      </c>
      <c r="B981" s="71"/>
      <c r="C981" s="71"/>
      <c r="D981" s="71"/>
      <c r="E981" s="71"/>
      <c r="F981" s="72"/>
      <c r="G981" s="58" t="s">
        <v>167</v>
      </c>
      <c r="H981" s="36">
        <f>I981+J981+K981+L981</f>
        <v>9750</v>
      </c>
      <c r="I981" s="36">
        <f>I944+I881+I969</f>
        <v>9750</v>
      </c>
      <c r="J981" s="36">
        <f aca="true" t="shared" si="104" ref="J981:L982">J944+J881</f>
        <v>0</v>
      </c>
      <c r="K981" s="36">
        <f t="shared" si="104"/>
        <v>0</v>
      </c>
      <c r="L981" s="36">
        <f t="shared" si="104"/>
        <v>0</v>
      </c>
    </row>
    <row r="982" spans="1:12" ht="12.75" hidden="1">
      <c r="A982" s="73"/>
      <c r="B982" s="74"/>
      <c r="C982" s="74"/>
      <c r="D982" s="74"/>
      <c r="E982" s="74"/>
      <c r="F982" s="75"/>
      <c r="G982" s="58" t="s">
        <v>168</v>
      </c>
      <c r="H982" s="36">
        <f>I982+J982+K982+L982</f>
        <v>0</v>
      </c>
      <c r="I982" s="36">
        <f>I945+I882+I970</f>
        <v>0</v>
      </c>
      <c r="J982" s="36">
        <f t="shared" si="104"/>
        <v>0</v>
      </c>
      <c r="K982" s="36">
        <f t="shared" si="104"/>
        <v>0</v>
      </c>
      <c r="L982" s="36">
        <f t="shared" si="104"/>
        <v>0</v>
      </c>
    </row>
    <row r="983" spans="1:12" ht="12.75">
      <c r="A983" s="76"/>
      <c r="B983" s="77"/>
      <c r="C983" s="77"/>
      <c r="D983" s="77"/>
      <c r="E983" s="77"/>
      <c r="F983" s="78"/>
      <c r="G983" s="58" t="s">
        <v>167</v>
      </c>
      <c r="H983" s="36">
        <f>H981+H982</f>
        <v>9750</v>
      </c>
      <c r="I983" s="36">
        <f>I981+I982</f>
        <v>9750</v>
      </c>
      <c r="J983" s="36">
        <f>J981+J982</f>
        <v>0</v>
      </c>
      <c r="K983" s="36">
        <f>K981+K982</f>
        <v>0</v>
      </c>
      <c r="L983" s="36">
        <f>L981+L982</f>
        <v>0</v>
      </c>
    </row>
    <row r="984" spans="1:12" ht="12.75" hidden="1">
      <c r="A984" s="70" t="s">
        <v>235</v>
      </c>
      <c r="B984" s="71"/>
      <c r="C984" s="71"/>
      <c r="D984" s="71"/>
      <c r="E984" s="71"/>
      <c r="F984" s="72"/>
      <c r="G984" s="58" t="s">
        <v>167</v>
      </c>
      <c r="H984" s="36">
        <f>I984+J984+K984+L984</f>
        <v>300</v>
      </c>
      <c r="I984" s="36">
        <f>I947+I884+I972</f>
        <v>300</v>
      </c>
      <c r="J984" s="36">
        <f aca="true" t="shared" si="105" ref="J984:L985">J947+J884</f>
        <v>0</v>
      </c>
      <c r="K984" s="36">
        <f t="shared" si="105"/>
        <v>0</v>
      </c>
      <c r="L984" s="36">
        <f t="shared" si="105"/>
        <v>0</v>
      </c>
    </row>
    <row r="985" spans="1:12" ht="12.75" hidden="1">
      <c r="A985" s="73"/>
      <c r="B985" s="74"/>
      <c r="C985" s="74"/>
      <c r="D985" s="74"/>
      <c r="E985" s="74"/>
      <c r="F985" s="75"/>
      <c r="G985" s="58" t="s">
        <v>168</v>
      </c>
      <c r="H985" s="36">
        <f>I985+J985+K985+L985</f>
        <v>949</v>
      </c>
      <c r="I985" s="36">
        <f>I948+I885+I973</f>
        <v>949</v>
      </c>
      <c r="J985" s="36">
        <f t="shared" si="105"/>
        <v>0</v>
      </c>
      <c r="K985" s="36">
        <f t="shared" si="105"/>
        <v>0</v>
      </c>
      <c r="L985" s="36">
        <f t="shared" si="105"/>
        <v>0</v>
      </c>
    </row>
    <row r="986" spans="1:12" ht="12.75">
      <c r="A986" s="76"/>
      <c r="B986" s="77"/>
      <c r="C986" s="77"/>
      <c r="D986" s="77"/>
      <c r="E986" s="77"/>
      <c r="F986" s="78"/>
      <c r="G986" s="58" t="s">
        <v>167</v>
      </c>
      <c r="H986" s="36">
        <f>H984+H985</f>
        <v>1249</v>
      </c>
      <c r="I986" s="36">
        <f>I984+I985</f>
        <v>1249</v>
      </c>
      <c r="J986" s="36">
        <f>J984+J985</f>
        <v>0</v>
      </c>
      <c r="K986" s="36">
        <f>K984+K985</f>
        <v>0</v>
      </c>
      <c r="L986" s="36">
        <f>L984+L985</f>
        <v>0</v>
      </c>
    </row>
    <row r="987" spans="1:12" ht="12.75" hidden="1">
      <c r="A987" s="82" t="s">
        <v>188</v>
      </c>
      <c r="B987" s="83"/>
      <c r="C987" s="84"/>
      <c r="D987" s="113" t="s">
        <v>148</v>
      </c>
      <c r="E987" s="113">
        <v>2008</v>
      </c>
      <c r="F987" s="113">
        <v>2011</v>
      </c>
      <c r="G987" s="62" t="s">
        <v>167</v>
      </c>
      <c r="H987" s="39">
        <f>H990+H993</f>
        <v>57810</v>
      </c>
      <c r="I987" s="39">
        <f aca="true" t="shared" si="106" ref="I987:L988">I990+I993+I996</f>
        <v>60410</v>
      </c>
      <c r="J987" s="39">
        <f t="shared" si="106"/>
        <v>0</v>
      </c>
      <c r="K987" s="39">
        <f t="shared" si="106"/>
        <v>0</v>
      </c>
      <c r="L987" s="39">
        <f t="shared" si="106"/>
        <v>0</v>
      </c>
    </row>
    <row r="988" spans="1:12" ht="12.75" hidden="1">
      <c r="A988" s="85"/>
      <c r="B988" s="86"/>
      <c r="C988" s="87"/>
      <c r="D988" s="114"/>
      <c r="E988" s="114"/>
      <c r="F988" s="114"/>
      <c r="G988" s="62" t="s">
        <v>168</v>
      </c>
      <c r="H988" s="39">
        <f>I988+J988+K988+L988</f>
        <v>4949</v>
      </c>
      <c r="I988" s="39">
        <f t="shared" si="106"/>
        <v>-2383</v>
      </c>
      <c r="J988" s="39">
        <f t="shared" si="106"/>
        <v>7332</v>
      </c>
      <c r="K988" s="39">
        <f t="shared" si="106"/>
        <v>0</v>
      </c>
      <c r="L988" s="39">
        <f t="shared" si="106"/>
        <v>0</v>
      </c>
    </row>
    <row r="989" spans="1:12" ht="12.75">
      <c r="A989" s="88"/>
      <c r="B989" s="89"/>
      <c r="C989" s="90"/>
      <c r="D989" s="115"/>
      <c r="E989" s="115"/>
      <c r="F989" s="115"/>
      <c r="G989" s="62" t="s">
        <v>167</v>
      </c>
      <c r="H989" s="39">
        <f>H987+H988</f>
        <v>62759</v>
      </c>
      <c r="I989" s="39">
        <f>I987+I988</f>
        <v>58027</v>
      </c>
      <c r="J989" s="39">
        <f>J987+J988</f>
        <v>7332</v>
      </c>
      <c r="K989" s="39">
        <f>K987+K988</f>
        <v>0</v>
      </c>
      <c r="L989" s="39">
        <f>L987+L988</f>
        <v>0</v>
      </c>
    </row>
    <row r="990" spans="1:12" ht="12.75" hidden="1">
      <c r="A990" s="104" t="s">
        <v>233</v>
      </c>
      <c r="B990" s="105"/>
      <c r="C990" s="105"/>
      <c r="D990" s="105"/>
      <c r="E990" s="105"/>
      <c r="F990" s="106"/>
      <c r="G990" s="62" t="s">
        <v>167</v>
      </c>
      <c r="H990" s="39">
        <f>I990+J990+K990+L990</f>
        <v>29040</v>
      </c>
      <c r="I990" s="39">
        <f>I170+I281+I380+I669+I705+I824+I978</f>
        <v>29040</v>
      </c>
      <c r="J990" s="39">
        <f>J978+J824+J705+J669+J380+J281+J170</f>
        <v>0</v>
      </c>
      <c r="K990" s="39">
        <f>K978+K824+K705+K669+K380+K281+K170</f>
        <v>0</v>
      </c>
      <c r="L990" s="39">
        <f>L978+L824+L705+L669+L380+L281+L170</f>
        <v>0</v>
      </c>
    </row>
    <row r="991" spans="1:12" ht="12.75" hidden="1">
      <c r="A991" s="107"/>
      <c r="B991" s="108"/>
      <c r="C991" s="108"/>
      <c r="D991" s="108"/>
      <c r="E991" s="108"/>
      <c r="F991" s="109"/>
      <c r="G991" s="62" t="s">
        <v>168</v>
      </c>
      <c r="H991" s="39">
        <f>I991+J991+K991+L991</f>
        <v>-7400</v>
      </c>
      <c r="I991" s="39">
        <f>I171+I282+I381+I670+I706+I825+I979</f>
        <v>-14732</v>
      </c>
      <c r="J991" s="39">
        <f>J171+J282+J381+J670+J706+J825+J979</f>
        <v>7332</v>
      </c>
      <c r="K991" s="39">
        <f>K979+K825+K706+K670+K381+K171</f>
        <v>0</v>
      </c>
      <c r="L991" s="39">
        <f>L979+L825+L706+L670+L381+L171</f>
        <v>0</v>
      </c>
    </row>
    <row r="992" spans="1:12" ht="12.75">
      <c r="A992" s="110"/>
      <c r="B992" s="111"/>
      <c r="C992" s="111"/>
      <c r="D992" s="111"/>
      <c r="E992" s="111"/>
      <c r="F992" s="112"/>
      <c r="G992" s="62" t="s">
        <v>167</v>
      </c>
      <c r="H992" s="39">
        <f>H990+H991</f>
        <v>21640</v>
      </c>
      <c r="I992" s="39">
        <f>I990+I991</f>
        <v>14308</v>
      </c>
      <c r="J992" s="39">
        <f>J990+J991</f>
        <v>7332</v>
      </c>
      <c r="K992" s="39">
        <f>K990+K991</f>
        <v>0</v>
      </c>
      <c r="L992" s="39">
        <f>L990+L991</f>
        <v>0</v>
      </c>
    </row>
    <row r="993" spans="1:12" ht="12.75" hidden="1">
      <c r="A993" s="104" t="s">
        <v>234</v>
      </c>
      <c r="B993" s="105"/>
      <c r="C993" s="105"/>
      <c r="D993" s="105"/>
      <c r="E993" s="105"/>
      <c r="F993" s="106"/>
      <c r="G993" s="62" t="s">
        <v>167</v>
      </c>
      <c r="H993" s="39">
        <f>I993+J993+K993+L993</f>
        <v>28770</v>
      </c>
      <c r="I993" s="39">
        <f aca="true" t="shared" si="107" ref="I993:L994">I981+I827+I708+I672+I383+I284+I173</f>
        <v>28770</v>
      </c>
      <c r="J993" s="39">
        <f t="shared" si="107"/>
        <v>0</v>
      </c>
      <c r="K993" s="39">
        <f t="shared" si="107"/>
        <v>0</v>
      </c>
      <c r="L993" s="39">
        <f t="shared" si="107"/>
        <v>0</v>
      </c>
    </row>
    <row r="994" spans="1:12" ht="12.75" hidden="1">
      <c r="A994" s="107"/>
      <c r="B994" s="108"/>
      <c r="C994" s="108"/>
      <c r="D994" s="108"/>
      <c r="E994" s="108"/>
      <c r="F994" s="109"/>
      <c r="G994" s="62" t="s">
        <v>168</v>
      </c>
      <c r="H994" s="39">
        <f>I994+J994+K994+L994</f>
        <v>1600</v>
      </c>
      <c r="I994" s="39">
        <f t="shared" si="107"/>
        <v>1600</v>
      </c>
      <c r="J994" s="39">
        <f t="shared" si="107"/>
        <v>0</v>
      </c>
      <c r="K994" s="39">
        <f t="shared" si="107"/>
        <v>0</v>
      </c>
      <c r="L994" s="39">
        <f t="shared" si="107"/>
        <v>0</v>
      </c>
    </row>
    <row r="995" spans="1:12" ht="12.75">
      <c r="A995" s="110"/>
      <c r="B995" s="111"/>
      <c r="C995" s="111"/>
      <c r="D995" s="111"/>
      <c r="E995" s="111"/>
      <c r="F995" s="112"/>
      <c r="G995" s="62" t="s">
        <v>167</v>
      </c>
      <c r="H995" s="39">
        <f>H993+H994</f>
        <v>30370</v>
      </c>
      <c r="I995" s="39">
        <f>I993+I994</f>
        <v>30370</v>
      </c>
      <c r="J995" s="39">
        <f>J993+J994</f>
        <v>0</v>
      </c>
      <c r="K995" s="39">
        <f>K993+K994</f>
        <v>0</v>
      </c>
      <c r="L995" s="39">
        <f>L993+L994</f>
        <v>0</v>
      </c>
    </row>
    <row r="996" spans="1:12" ht="12.75" hidden="1">
      <c r="A996" s="104" t="s">
        <v>235</v>
      </c>
      <c r="B996" s="105"/>
      <c r="C996" s="105"/>
      <c r="D996" s="105"/>
      <c r="E996" s="105"/>
      <c r="F996" s="106"/>
      <c r="G996" s="62" t="s">
        <v>167</v>
      </c>
      <c r="H996" s="39">
        <f>I996+J996+K996+L996</f>
        <v>2600</v>
      </c>
      <c r="I996" s="39">
        <f aca="true" t="shared" si="108" ref="I996:L997">I984+I830+I675+I386+I287</f>
        <v>2600</v>
      </c>
      <c r="J996" s="39">
        <f t="shared" si="108"/>
        <v>0</v>
      </c>
      <c r="K996" s="39">
        <f t="shared" si="108"/>
        <v>0</v>
      </c>
      <c r="L996" s="39">
        <f t="shared" si="108"/>
        <v>0</v>
      </c>
    </row>
    <row r="997" spans="1:12" ht="12.75" hidden="1">
      <c r="A997" s="107"/>
      <c r="B997" s="108"/>
      <c r="C997" s="108"/>
      <c r="D997" s="108"/>
      <c r="E997" s="108"/>
      <c r="F997" s="109"/>
      <c r="G997" s="62" t="s">
        <v>168</v>
      </c>
      <c r="H997" s="39">
        <f>I997+J997+K997+L997</f>
        <v>10749</v>
      </c>
      <c r="I997" s="39">
        <f t="shared" si="108"/>
        <v>10749</v>
      </c>
      <c r="J997" s="39">
        <f t="shared" si="108"/>
        <v>0</v>
      </c>
      <c r="K997" s="39">
        <f t="shared" si="108"/>
        <v>0</v>
      </c>
      <c r="L997" s="39">
        <f t="shared" si="108"/>
        <v>0</v>
      </c>
    </row>
    <row r="998" spans="1:12" ht="12.75">
      <c r="A998" s="110"/>
      <c r="B998" s="111"/>
      <c r="C998" s="111"/>
      <c r="D998" s="111"/>
      <c r="E998" s="111"/>
      <c r="F998" s="112"/>
      <c r="G998" s="62" t="s">
        <v>167</v>
      </c>
      <c r="H998" s="39">
        <f>H996+H997</f>
        <v>13349</v>
      </c>
      <c r="I998" s="39">
        <f>I996+I997</f>
        <v>13349</v>
      </c>
      <c r="J998" s="39">
        <f>J996+J997</f>
        <v>0</v>
      </c>
      <c r="K998" s="39">
        <f>K996+K997</f>
        <v>0</v>
      </c>
      <c r="L998" s="39">
        <f>L996+L997</f>
        <v>0</v>
      </c>
    </row>
    <row r="1003" ht="12.75" hidden="1"/>
  </sheetData>
  <sheetProtection/>
  <mergeCells count="786">
    <mergeCell ref="A884:F886"/>
    <mergeCell ref="A853:F855"/>
    <mergeCell ref="E863:E865"/>
    <mergeCell ref="F863:F865"/>
    <mergeCell ref="C863:C865"/>
    <mergeCell ref="D863:D865"/>
    <mergeCell ref="A878:F880"/>
    <mergeCell ref="A881:F883"/>
    <mergeCell ref="A996:F998"/>
    <mergeCell ref="A830:F832"/>
    <mergeCell ref="A910:F912"/>
    <mergeCell ref="A922:F924"/>
    <mergeCell ref="A947:F949"/>
    <mergeCell ref="A984:F986"/>
    <mergeCell ref="B850:B852"/>
    <mergeCell ref="C850:C852"/>
    <mergeCell ref="A863:A865"/>
    <mergeCell ref="B863:B865"/>
    <mergeCell ref="A563:F565"/>
    <mergeCell ref="A588:F590"/>
    <mergeCell ref="A622:F624"/>
    <mergeCell ref="A806:A808"/>
    <mergeCell ref="B806:B808"/>
    <mergeCell ref="C806:C808"/>
    <mergeCell ref="D806:D808"/>
    <mergeCell ref="E806:E808"/>
    <mergeCell ref="F806:F808"/>
    <mergeCell ref="A779:F781"/>
    <mergeCell ref="B446:B448"/>
    <mergeCell ref="A533:F535"/>
    <mergeCell ref="F512:F514"/>
    <mergeCell ref="A515:F517"/>
    <mergeCell ref="A518:F520"/>
    <mergeCell ref="B512:B514"/>
    <mergeCell ref="C512:C514"/>
    <mergeCell ref="A527:F529"/>
    <mergeCell ref="A530:F532"/>
    <mergeCell ref="A356:A358"/>
    <mergeCell ref="A452:L452"/>
    <mergeCell ref="A434:A436"/>
    <mergeCell ref="B434:B436"/>
    <mergeCell ref="A449:F451"/>
    <mergeCell ref="E434:E436"/>
    <mergeCell ref="F434:F436"/>
    <mergeCell ref="E446:E448"/>
    <mergeCell ref="F446:F448"/>
    <mergeCell ref="A446:A448"/>
    <mergeCell ref="A425:F427"/>
    <mergeCell ref="A443:F445"/>
    <mergeCell ref="F428:F430"/>
    <mergeCell ref="A431:F433"/>
    <mergeCell ref="A368:C370"/>
    <mergeCell ref="D368:D370"/>
    <mergeCell ref="E368:E370"/>
    <mergeCell ref="A291:L291"/>
    <mergeCell ref="A301:L301"/>
    <mergeCell ref="A341:L341"/>
    <mergeCell ref="F312:F314"/>
    <mergeCell ref="F302:F304"/>
    <mergeCell ref="A290:L290"/>
    <mergeCell ref="E302:E304"/>
    <mergeCell ref="F221:F223"/>
    <mergeCell ref="A256:L256"/>
    <mergeCell ref="A308:F310"/>
    <mergeCell ref="A302:A304"/>
    <mergeCell ref="B302:B304"/>
    <mergeCell ref="C302:C304"/>
    <mergeCell ref="A230:F232"/>
    <mergeCell ref="A246:F248"/>
    <mergeCell ref="A249:F251"/>
    <mergeCell ref="D302:D304"/>
    <mergeCell ref="A544:F546"/>
    <mergeCell ref="A312:C314"/>
    <mergeCell ref="D512:D514"/>
    <mergeCell ref="E512:E514"/>
    <mergeCell ref="A437:F439"/>
    <mergeCell ref="A325:L325"/>
    <mergeCell ref="A321:F323"/>
    <mergeCell ref="C446:C448"/>
    <mergeCell ref="D446:D448"/>
    <mergeCell ref="A345:F347"/>
    <mergeCell ref="A776:F778"/>
    <mergeCell ref="A773:A775"/>
    <mergeCell ref="B773:B775"/>
    <mergeCell ref="C773:C775"/>
    <mergeCell ref="D773:D775"/>
    <mergeCell ref="F722:F724"/>
    <mergeCell ref="A815:F817"/>
    <mergeCell ref="A818:F820"/>
    <mergeCell ref="A821:C823"/>
    <mergeCell ref="D821:D823"/>
    <mergeCell ref="E821:E823"/>
    <mergeCell ref="F821:F823"/>
    <mergeCell ref="A722:C724"/>
    <mergeCell ref="D722:D724"/>
    <mergeCell ref="E722:E724"/>
    <mergeCell ref="A809:F811"/>
    <mergeCell ref="A802:F804"/>
    <mergeCell ref="A725:F727"/>
    <mergeCell ref="A728:F730"/>
    <mergeCell ref="A731:L731"/>
    <mergeCell ref="A732:L732"/>
    <mergeCell ref="A733:L733"/>
    <mergeCell ref="B57:B59"/>
    <mergeCell ref="E15:E17"/>
    <mergeCell ref="F15:F17"/>
    <mergeCell ref="A15:A17"/>
    <mergeCell ref="B15:B17"/>
    <mergeCell ref="C15:C17"/>
    <mergeCell ref="D15:D17"/>
    <mergeCell ref="E63:E65"/>
    <mergeCell ref="A18:F20"/>
    <mergeCell ref="A60:F62"/>
    <mergeCell ref="A440:F442"/>
    <mergeCell ref="A339:L339"/>
    <mergeCell ref="A329:F331"/>
    <mergeCell ref="A332:F334"/>
    <mergeCell ref="A335:F337"/>
    <mergeCell ref="A338:L338"/>
    <mergeCell ref="A326:C328"/>
    <mergeCell ref="D326:D328"/>
    <mergeCell ref="E326:E328"/>
    <mergeCell ref="A315:F317"/>
    <mergeCell ref="A318:F320"/>
    <mergeCell ref="A324:L324"/>
    <mergeCell ref="A203:F205"/>
    <mergeCell ref="F326:F328"/>
    <mergeCell ref="A206:L206"/>
    <mergeCell ref="A207:L207"/>
    <mergeCell ref="A311:L311"/>
    <mergeCell ref="B111:B113"/>
    <mergeCell ref="C111:C113"/>
    <mergeCell ref="D111:D113"/>
    <mergeCell ref="E111:E113"/>
    <mergeCell ref="A66:F68"/>
    <mergeCell ref="A305:F307"/>
    <mergeCell ref="A111:A113"/>
    <mergeCell ref="A217:F219"/>
    <mergeCell ref="A220:L220"/>
    <mergeCell ref="A233:L233"/>
    <mergeCell ref="F111:F113"/>
    <mergeCell ref="D312:D314"/>
    <mergeCell ref="E312:E314"/>
    <mergeCell ref="A24:L24"/>
    <mergeCell ref="A25:A27"/>
    <mergeCell ref="B25:B27"/>
    <mergeCell ref="C25:C27"/>
    <mergeCell ref="D25:D27"/>
    <mergeCell ref="E25:E27"/>
    <mergeCell ref="F25:F27"/>
    <mergeCell ref="E292:E294"/>
    <mergeCell ref="F292:F294"/>
    <mergeCell ref="A292:A294"/>
    <mergeCell ref="B292:B294"/>
    <mergeCell ref="C292:C294"/>
    <mergeCell ref="D292:D294"/>
    <mergeCell ref="A287:F289"/>
    <mergeCell ref="A269:F271"/>
    <mergeCell ref="A272:F274"/>
    <mergeCell ref="A278:C280"/>
    <mergeCell ref="D278:D280"/>
    <mergeCell ref="E278:E280"/>
    <mergeCell ref="F278:F280"/>
    <mergeCell ref="A275:F277"/>
    <mergeCell ref="A266:C268"/>
    <mergeCell ref="D266:D268"/>
    <mergeCell ref="E266:E268"/>
    <mergeCell ref="F266:F268"/>
    <mergeCell ref="A281:F283"/>
    <mergeCell ref="A284:F286"/>
    <mergeCell ref="A260:F262"/>
    <mergeCell ref="A263:F265"/>
    <mergeCell ref="A211:F213"/>
    <mergeCell ref="A214:F216"/>
    <mergeCell ref="A243:C245"/>
    <mergeCell ref="D243:D245"/>
    <mergeCell ref="E243:E245"/>
    <mergeCell ref="F243:F245"/>
    <mergeCell ref="A234:L234"/>
    <mergeCell ref="E221:E223"/>
    <mergeCell ref="F194:F196"/>
    <mergeCell ref="A194:C196"/>
    <mergeCell ref="D194:D196"/>
    <mergeCell ref="E194:E196"/>
    <mergeCell ref="A208:C210"/>
    <mergeCell ref="D208:D210"/>
    <mergeCell ref="E208:E210"/>
    <mergeCell ref="F208:F210"/>
    <mergeCell ref="A252:F254"/>
    <mergeCell ref="E235:E237"/>
    <mergeCell ref="F235:F237"/>
    <mergeCell ref="A235:A237"/>
    <mergeCell ref="A257:A259"/>
    <mergeCell ref="B257:B259"/>
    <mergeCell ref="C257:C259"/>
    <mergeCell ref="D257:D259"/>
    <mergeCell ref="A255:L255"/>
    <mergeCell ref="A238:F240"/>
    <mergeCell ref="C221:C223"/>
    <mergeCell ref="D221:D223"/>
    <mergeCell ref="A197:F199"/>
    <mergeCell ref="A200:F202"/>
    <mergeCell ref="E257:E259"/>
    <mergeCell ref="F257:F259"/>
    <mergeCell ref="A224:F226"/>
    <mergeCell ref="A227:F229"/>
    <mergeCell ref="A241:L241"/>
    <mergeCell ref="A242:L242"/>
    <mergeCell ref="A179:A181"/>
    <mergeCell ref="B179:B181"/>
    <mergeCell ref="C179:C181"/>
    <mergeCell ref="D179:D181"/>
    <mergeCell ref="B235:B237"/>
    <mergeCell ref="C235:C237"/>
    <mergeCell ref="D235:D237"/>
    <mergeCell ref="A193:L193"/>
    <mergeCell ref="A221:A223"/>
    <mergeCell ref="B221:B223"/>
    <mergeCell ref="A167:C169"/>
    <mergeCell ref="D167:D169"/>
    <mergeCell ref="E167:E169"/>
    <mergeCell ref="F167:F169"/>
    <mergeCell ref="A192:L192"/>
    <mergeCell ref="A191:L191"/>
    <mergeCell ref="A170:F172"/>
    <mergeCell ref="A173:F175"/>
    <mergeCell ref="A176:L176"/>
    <mergeCell ref="A178:L178"/>
    <mergeCell ref="A158:C160"/>
    <mergeCell ref="D158:D160"/>
    <mergeCell ref="E158:E160"/>
    <mergeCell ref="F158:F160"/>
    <mergeCell ref="A161:F163"/>
    <mergeCell ref="A164:F166"/>
    <mergeCell ref="A152:F154"/>
    <mergeCell ref="A155:F157"/>
    <mergeCell ref="A70:A72"/>
    <mergeCell ref="B70:B72"/>
    <mergeCell ref="C70:C72"/>
    <mergeCell ref="D70:D72"/>
    <mergeCell ref="E70:E72"/>
    <mergeCell ref="F70:F72"/>
    <mergeCell ref="A73:F75"/>
    <mergeCell ref="E149:E151"/>
    <mergeCell ref="F149:F151"/>
    <mergeCell ref="A57:A59"/>
    <mergeCell ref="A149:A151"/>
    <mergeCell ref="B149:B151"/>
    <mergeCell ref="C149:C151"/>
    <mergeCell ref="D149:D151"/>
    <mergeCell ref="A143:F145"/>
    <mergeCell ref="A146:F148"/>
    <mergeCell ref="F131:F133"/>
    <mergeCell ref="A134:F136"/>
    <mergeCell ref="A137:F139"/>
    <mergeCell ref="A140:A142"/>
    <mergeCell ref="B140:B142"/>
    <mergeCell ref="C140:C142"/>
    <mergeCell ref="D140:D142"/>
    <mergeCell ref="E140:E142"/>
    <mergeCell ref="F140:F142"/>
    <mergeCell ref="E121:E123"/>
    <mergeCell ref="F121:F123"/>
    <mergeCell ref="A131:A133"/>
    <mergeCell ref="B131:B133"/>
    <mergeCell ref="C131:C133"/>
    <mergeCell ref="D131:D133"/>
    <mergeCell ref="E131:E133"/>
    <mergeCell ref="A120:L120"/>
    <mergeCell ref="A177:L177"/>
    <mergeCell ref="A108:F110"/>
    <mergeCell ref="A117:F119"/>
    <mergeCell ref="A114:F116"/>
    <mergeCell ref="A124:F126"/>
    <mergeCell ref="A127:F129"/>
    <mergeCell ref="A130:L130"/>
    <mergeCell ref="A121:C123"/>
    <mergeCell ref="D121:D123"/>
    <mergeCell ref="A105:A107"/>
    <mergeCell ref="B105:B107"/>
    <mergeCell ref="C105:C107"/>
    <mergeCell ref="D105:D107"/>
    <mergeCell ref="E105:E107"/>
    <mergeCell ref="F105:F107"/>
    <mergeCell ref="A100:F102"/>
    <mergeCell ref="A97:A99"/>
    <mergeCell ref="B97:B99"/>
    <mergeCell ref="C97:C99"/>
    <mergeCell ref="D97:D99"/>
    <mergeCell ref="A104:L104"/>
    <mergeCell ref="A85:A87"/>
    <mergeCell ref="B85:B87"/>
    <mergeCell ref="C85:C87"/>
    <mergeCell ref="A91:A93"/>
    <mergeCell ref="E97:E99"/>
    <mergeCell ref="F97:F99"/>
    <mergeCell ref="G7:G9"/>
    <mergeCell ref="H8:H9"/>
    <mergeCell ref="J8:J9"/>
    <mergeCell ref="H7:L7"/>
    <mergeCell ref="F91:F93"/>
    <mergeCell ref="A94:F96"/>
    <mergeCell ref="A88:F90"/>
    <mergeCell ref="D85:D87"/>
    <mergeCell ref="E85:E87"/>
    <mergeCell ref="F85:F87"/>
    <mergeCell ref="A11:L11"/>
    <mergeCell ref="A12:L12"/>
    <mergeCell ref="A28:F30"/>
    <mergeCell ref="A31:F33"/>
    <mergeCell ref="C6:L6"/>
    <mergeCell ref="C7:C9"/>
    <mergeCell ref="I8:I9"/>
    <mergeCell ref="K8:K9"/>
    <mergeCell ref="L8:L9"/>
    <mergeCell ref="E7:F8"/>
    <mergeCell ref="A36:A38"/>
    <mergeCell ref="B36:B38"/>
    <mergeCell ref="C36:C38"/>
    <mergeCell ref="D36:D38"/>
    <mergeCell ref="B7:B9"/>
    <mergeCell ref="A7:A9"/>
    <mergeCell ref="D7:D9"/>
    <mergeCell ref="A34:L34"/>
    <mergeCell ref="A13:L13"/>
    <mergeCell ref="A14:L14"/>
    <mergeCell ref="A48:F50"/>
    <mergeCell ref="A51:F53"/>
    <mergeCell ref="A54:L54"/>
    <mergeCell ref="A55:L55"/>
    <mergeCell ref="F63:F65"/>
    <mergeCell ref="C57:C59"/>
    <mergeCell ref="D57:D59"/>
    <mergeCell ref="E57:E59"/>
    <mergeCell ref="C63:C65"/>
    <mergeCell ref="D63:D65"/>
    <mergeCell ref="A56:L56"/>
    <mergeCell ref="A80:F82"/>
    <mergeCell ref="A83:L83"/>
    <mergeCell ref="A84:L84"/>
    <mergeCell ref="A69:L69"/>
    <mergeCell ref="A76:L76"/>
    <mergeCell ref="A77:C79"/>
    <mergeCell ref="D77:D79"/>
    <mergeCell ref="E77:E79"/>
    <mergeCell ref="F77:F79"/>
    <mergeCell ref="F368:F370"/>
    <mergeCell ref="A295:F297"/>
    <mergeCell ref="A298:F300"/>
    <mergeCell ref="A359:F361"/>
    <mergeCell ref="A362:F364"/>
    <mergeCell ref="A342:C344"/>
    <mergeCell ref="D342:D344"/>
    <mergeCell ref="E342:E344"/>
    <mergeCell ref="F342:F344"/>
    <mergeCell ref="A340:L340"/>
    <mergeCell ref="A351:F353"/>
    <mergeCell ref="A365:F367"/>
    <mergeCell ref="F356:F358"/>
    <mergeCell ref="A348:F350"/>
    <mergeCell ref="A354:L354"/>
    <mergeCell ref="B356:B358"/>
    <mergeCell ref="C356:C358"/>
    <mergeCell ref="D356:D358"/>
    <mergeCell ref="E356:E358"/>
    <mergeCell ref="A355:L355"/>
    <mergeCell ref="A380:F382"/>
    <mergeCell ref="A383:F385"/>
    <mergeCell ref="A371:F373"/>
    <mergeCell ref="A389:L389"/>
    <mergeCell ref="A374:F376"/>
    <mergeCell ref="A377:C379"/>
    <mergeCell ref="D377:D379"/>
    <mergeCell ref="E377:E379"/>
    <mergeCell ref="F377:F379"/>
    <mergeCell ref="A386:F388"/>
    <mergeCell ref="A390:L390"/>
    <mergeCell ref="A418:L418"/>
    <mergeCell ref="A419:A421"/>
    <mergeCell ref="B419:B421"/>
    <mergeCell ref="C419:C421"/>
    <mergeCell ref="D419:D421"/>
    <mergeCell ref="E419:E421"/>
    <mergeCell ref="F419:F421"/>
    <mergeCell ref="A391:A393"/>
    <mergeCell ref="B391:B393"/>
    <mergeCell ref="A422:F424"/>
    <mergeCell ref="A684:F686"/>
    <mergeCell ref="A428:A430"/>
    <mergeCell ref="B428:B430"/>
    <mergeCell ref="C428:C430"/>
    <mergeCell ref="D428:D430"/>
    <mergeCell ref="E428:E430"/>
    <mergeCell ref="C434:C436"/>
    <mergeCell ref="D434:D436"/>
    <mergeCell ref="A453:L453"/>
    <mergeCell ref="E466:E468"/>
    <mergeCell ref="F466:F468"/>
    <mergeCell ref="A463:F465"/>
    <mergeCell ref="A457:F459"/>
    <mergeCell ref="A454:A456"/>
    <mergeCell ref="B454:B456"/>
    <mergeCell ref="C454:C456"/>
    <mergeCell ref="D454:D456"/>
    <mergeCell ref="E454:E456"/>
    <mergeCell ref="F454:F456"/>
    <mergeCell ref="E476:E478"/>
    <mergeCell ref="A469:F471"/>
    <mergeCell ref="A472:F474"/>
    <mergeCell ref="F476:F478"/>
    <mergeCell ref="A479:F481"/>
    <mergeCell ref="A460:F462"/>
    <mergeCell ref="A466:A468"/>
    <mergeCell ref="B466:B468"/>
    <mergeCell ref="C466:C468"/>
    <mergeCell ref="D466:D468"/>
    <mergeCell ref="A485:C487"/>
    <mergeCell ref="D485:D487"/>
    <mergeCell ref="E485:E487"/>
    <mergeCell ref="F485:F487"/>
    <mergeCell ref="A482:F484"/>
    <mergeCell ref="A475:L475"/>
    <mergeCell ref="A476:A478"/>
    <mergeCell ref="B476:B478"/>
    <mergeCell ref="C476:C478"/>
    <mergeCell ref="D476:D478"/>
    <mergeCell ref="E500:E502"/>
    <mergeCell ref="F500:F502"/>
    <mergeCell ref="A488:F490"/>
    <mergeCell ref="A491:F493"/>
    <mergeCell ref="A497:L497"/>
    <mergeCell ref="A494:F496"/>
    <mergeCell ref="E524:E526"/>
    <mergeCell ref="F524:F526"/>
    <mergeCell ref="A509:F511"/>
    <mergeCell ref="A521:F523"/>
    <mergeCell ref="A498:L498"/>
    <mergeCell ref="A499:L499"/>
    <mergeCell ref="A500:A502"/>
    <mergeCell ref="B500:B502"/>
    <mergeCell ref="C500:C502"/>
    <mergeCell ref="D500:D502"/>
    <mergeCell ref="A547:A549"/>
    <mergeCell ref="A536:L536"/>
    <mergeCell ref="A537:L537"/>
    <mergeCell ref="E538:E540"/>
    <mergeCell ref="F538:F540"/>
    <mergeCell ref="A503:F505"/>
    <mergeCell ref="A506:F508"/>
    <mergeCell ref="A512:A514"/>
    <mergeCell ref="A524:C526"/>
    <mergeCell ref="D524:D526"/>
    <mergeCell ref="F554:F556"/>
    <mergeCell ref="C547:C549"/>
    <mergeCell ref="D547:D549"/>
    <mergeCell ref="A541:F543"/>
    <mergeCell ref="A538:A540"/>
    <mergeCell ref="B538:B540"/>
    <mergeCell ref="C538:C540"/>
    <mergeCell ref="D538:D540"/>
    <mergeCell ref="E547:E549"/>
    <mergeCell ref="F547:F549"/>
    <mergeCell ref="A619:F621"/>
    <mergeCell ref="A550:F552"/>
    <mergeCell ref="A560:F562"/>
    <mergeCell ref="A554:A556"/>
    <mergeCell ref="B554:B556"/>
    <mergeCell ref="C554:C556"/>
    <mergeCell ref="A553:L553"/>
    <mergeCell ref="A557:F559"/>
    <mergeCell ref="D554:D556"/>
    <mergeCell ref="E554:E556"/>
    <mergeCell ref="D566:D568"/>
    <mergeCell ref="B547:B549"/>
    <mergeCell ref="E566:E568"/>
    <mergeCell ref="F566:F568"/>
    <mergeCell ref="B639:B641"/>
    <mergeCell ref="C639:C641"/>
    <mergeCell ref="D639:D641"/>
    <mergeCell ref="A575:F577"/>
    <mergeCell ref="A634:F636"/>
    <mergeCell ref="A616:F618"/>
    <mergeCell ref="F579:F581"/>
    <mergeCell ref="A566:A568"/>
    <mergeCell ref="B566:B568"/>
    <mergeCell ref="C566:C568"/>
    <mergeCell ref="B604:B606"/>
    <mergeCell ref="C604:C606"/>
    <mergeCell ref="A578:L578"/>
    <mergeCell ref="A603:L603"/>
    <mergeCell ref="A594:F596"/>
    <mergeCell ref="A597:F599"/>
    <mergeCell ref="E613:E615"/>
    <mergeCell ref="A569:F571"/>
    <mergeCell ref="A572:F574"/>
    <mergeCell ref="E604:E606"/>
    <mergeCell ref="F604:F606"/>
    <mergeCell ref="A579:A581"/>
    <mergeCell ref="B579:B581"/>
    <mergeCell ref="C579:C581"/>
    <mergeCell ref="D579:D581"/>
    <mergeCell ref="E579:E581"/>
    <mergeCell ref="A604:A606"/>
    <mergeCell ref="D604:D606"/>
    <mergeCell ref="D625:D627"/>
    <mergeCell ref="E625:E627"/>
    <mergeCell ref="A613:A615"/>
    <mergeCell ref="F613:F615"/>
    <mergeCell ref="A625:C627"/>
    <mergeCell ref="B613:B615"/>
    <mergeCell ref="C613:C615"/>
    <mergeCell ref="D613:D615"/>
    <mergeCell ref="A607:F609"/>
    <mergeCell ref="A610:F612"/>
    <mergeCell ref="F625:F627"/>
    <mergeCell ref="E648:E650"/>
    <mergeCell ref="F648:F650"/>
    <mergeCell ref="A628:F630"/>
    <mergeCell ref="A631:F633"/>
    <mergeCell ref="A637:L637"/>
    <mergeCell ref="A642:F644"/>
    <mergeCell ref="A645:F647"/>
    <mergeCell ref="A638:L638"/>
    <mergeCell ref="A639:A641"/>
    <mergeCell ref="A648:A650"/>
    <mergeCell ref="B648:B650"/>
    <mergeCell ref="C648:C650"/>
    <mergeCell ref="F639:F641"/>
    <mergeCell ref="E639:E641"/>
    <mergeCell ref="E591:E593"/>
    <mergeCell ref="F591:F593"/>
    <mergeCell ref="E397:E399"/>
    <mergeCell ref="F397:F399"/>
    <mergeCell ref="C391:C393"/>
    <mergeCell ref="D391:D393"/>
    <mergeCell ref="E391:E393"/>
    <mergeCell ref="F391:F393"/>
    <mergeCell ref="A582:F584"/>
    <mergeCell ref="A585:F587"/>
    <mergeCell ref="A397:A399"/>
    <mergeCell ref="B397:B399"/>
    <mergeCell ref="C397:C399"/>
    <mergeCell ref="D397:D399"/>
    <mergeCell ref="A394:F396"/>
    <mergeCell ref="A600:F602"/>
    <mergeCell ref="A591:A593"/>
    <mergeCell ref="B591:B593"/>
    <mergeCell ref="C591:C593"/>
    <mergeCell ref="D591:D593"/>
    <mergeCell ref="A400:F402"/>
    <mergeCell ref="A403:F405"/>
    <mergeCell ref="A406:A408"/>
    <mergeCell ref="B406:B408"/>
    <mergeCell ref="C406:C408"/>
    <mergeCell ref="D406:D408"/>
    <mergeCell ref="E406:E408"/>
    <mergeCell ref="F406:F408"/>
    <mergeCell ref="A409:F411"/>
    <mergeCell ref="A412:F414"/>
    <mergeCell ref="A657:C659"/>
    <mergeCell ref="D657:D659"/>
    <mergeCell ref="E657:E659"/>
    <mergeCell ref="F657:F659"/>
    <mergeCell ref="A415:F417"/>
    <mergeCell ref="D648:D650"/>
    <mergeCell ref="A651:F653"/>
    <mergeCell ref="A654:F656"/>
    <mergeCell ref="A669:F671"/>
    <mergeCell ref="A672:F674"/>
    <mergeCell ref="A678:L678"/>
    <mergeCell ref="A675:F677"/>
    <mergeCell ref="A660:F662"/>
    <mergeCell ref="A663:F665"/>
    <mergeCell ref="A666:C668"/>
    <mergeCell ref="D666:D668"/>
    <mergeCell ref="E666:E668"/>
    <mergeCell ref="F666:F668"/>
    <mergeCell ref="A679:L679"/>
    <mergeCell ref="A680:L680"/>
    <mergeCell ref="A681:A683"/>
    <mergeCell ref="B681:B683"/>
    <mergeCell ref="C681:C683"/>
    <mergeCell ref="D681:D683"/>
    <mergeCell ref="E681:E683"/>
    <mergeCell ref="F681:F683"/>
    <mergeCell ref="A687:F689"/>
    <mergeCell ref="A693:C695"/>
    <mergeCell ref="D693:D695"/>
    <mergeCell ref="E693:E695"/>
    <mergeCell ref="F693:F695"/>
    <mergeCell ref="A690:F692"/>
    <mergeCell ref="A705:F707"/>
    <mergeCell ref="A708:F710"/>
    <mergeCell ref="A711:L711"/>
    <mergeCell ref="A712:L712"/>
    <mergeCell ref="A696:F698"/>
    <mergeCell ref="A699:F701"/>
    <mergeCell ref="A702:C704"/>
    <mergeCell ref="D702:D704"/>
    <mergeCell ref="E702:E704"/>
    <mergeCell ref="F702:F704"/>
    <mergeCell ref="A713:L713"/>
    <mergeCell ref="A720:L720"/>
    <mergeCell ref="A721:L721"/>
    <mergeCell ref="C714:C716"/>
    <mergeCell ref="D714:D716"/>
    <mergeCell ref="E714:E716"/>
    <mergeCell ref="F714:F716"/>
    <mergeCell ref="A717:F719"/>
    <mergeCell ref="B714:B716"/>
    <mergeCell ref="A714:A716"/>
    <mergeCell ref="E734:E736"/>
    <mergeCell ref="F734:F736"/>
    <mergeCell ref="A737:F739"/>
    <mergeCell ref="A740:F742"/>
    <mergeCell ref="A734:A736"/>
    <mergeCell ref="B734:B736"/>
    <mergeCell ref="C734:C736"/>
    <mergeCell ref="D734:D736"/>
    <mergeCell ref="A756:F758"/>
    <mergeCell ref="E747:E749"/>
    <mergeCell ref="F747:F749"/>
    <mergeCell ref="A743:F745"/>
    <mergeCell ref="A750:F752"/>
    <mergeCell ref="A747:A749"/>
    <mergeCell ref="B747:B749"/>
    <mergeCell ref="C747:C749"/>
    <mergeCell ref="D747:D749"/>
    <mergeCell ref="A762:F764"/>
    <mergeCell ref="A765:F767"/>
    <mergeCell ref="A771:L771"/>
    <mergeCell ref="A768:F770"/>
    <mergeCell ref="A753:F755"/>
    <mergeCell ref="A746:L746"/>
    <mergeCell ref="A759:C761"/>
    <mergeCell ref="D759:D761"/>
    <mergeCell ref="E759:E761"/>
    <mergeCell ref="F759:F761"/>
    <mergeCell ref="A772:L772"/>
    <mergeCell ref="E773:E775"/>
    <mergeCell ref="F773:F775"/>
    <mergeCell ref="A784:A786"/>
    <mergeCell ref="B784:B786"/>
    <mergeCell ref="C784:C786"/>
    <mergeCell ref="D784:D786"/>
    <mergeCell ref="E784:E786"/>
    <mergeCell ref="F784:F786"/>
    <mergeCell ref="A782:L782"/>
    <mergeCell ref="A783:L783"/>
    <mergeCell ref="A787:F789"/>
    <mergeCell ref="A790:F792"/>
    <mergeCell ref="A793:C795"/>
    <mergeCell ref="D793:D795"/>
    <mergeCell ref="E793:E795"/>
    <mergeCell ref="F793:F795"/>
    <mergeCell ref="A796:F798"/>
    <mergeCell ref="A799:F801"/>
    <mergeCell ref="A805:L805"/>
    <mergeCell ref="D812:D814"/>
    <mergeCell ref="E812:E814"/>
    <mergeCell ref="F812:F814"/>
    <mergeCell ref="A812:C814"/>
    <mergeCell ref="A824:F826"/>
    <mergeCell ref="A827:F829"/>
    <mergeCell ref="A862:L862"/>
    <mergeCell ref="A839:F841"/>
    <mergeCell ref="A842:F844"/>
    <mergeCell ref="A845:F847"/>
    <mergeCell ref="F850:F852"/>
    <mergeCell ref="A849:L849"/>
    <mergeCell ref="A850:A852"/>
    <mergeCell ref="D850:D852"/>
    <mergeCell ref="E850:E852"/>
    <mergeCell ref="A866:F868"/>
    <mergeCell ref="A869:F871"/>
    <mergeCell ref="A875:C877"/>
    <mergeCell ref="D875:D877"/>
    <mergeCell ref="E875:E877"/>
    <mergeCell ref="F875:F877"/>
    <mergeCell ref="A872:F874"/>
    <mergeCell ref="A859:F861"/>
    <mergeCell ref="A856:F858"/>
    <mergeCell ref="A888:L888"/>
    <mergeCell ref="A904:F906"/>
    <mergeCell ref="A901:A903"/>
    <mergeCell ref="B901:B903"/>
    <mergeCell ref="C901:C903"/>
    <mergeCell ref="D901:D903"/>
    <mergeCell ref="A889:A891"/>
    <mergeCell ref="B889:B891"/>
    <mergeCell ref="C889:C891"/>
    <mergeCell ref="D889:D891"/>
    <mergeCell ref="A907:F909"/>
    <mergeCell ref="A887:L887"/>
    <mergeCell ref="A913:A915"/>
    <mergeCell ref="B913:B915"/>
    <mergeCell ref="C913:C915"/>
    <mergeCell ref="D913:D915"/>
    <mergeCell ref="E913:E915"/>
    <mergeCell ref="F913:F915"/>
    <mergeCell ref="E901:E903"/>
    <mergeCell ref="F901:F903"/>
    <mergeCell ref="A916:F918"/>
    <mergeCell ref="A919:F921"/>
    <mergeCell ref="A926:A928"/>
    <mergeCell ref="B926:B928"/>
    <mergeCell ref="C926:C928"/>
    <mergeCell ref="D926:D928"/>
    <mergeCell ref="E926:E928"/>
    <mergeCell ref="F926:F928"/>
    <mergeCell ref="A929:F931"/>
    <mergeCell ref="A932:F934"/>
    <mergeCell ref="A925:L925"/>
    <mergeCell ref="A938:C940"/>
    <mergeCell ref="D938:D940"/>
    <mergeCell ref="E938:E940"/>
    <mergeCell ref="F938:F940"/>
    <mergeCell ref="A935:F937"/>
    <mergeCell ref="A941:F943"/>
    <mergeCell ref="A944:F946"/>
    <mergeCell ref="A975:C977"/>
    <mergeCell ref="D975:D977"/>
    <mergeCell ref="E975:E977"/>
    <mergeCell ref="F975:F977"/>
    <mergeCell ref="A966:F968"/>
    <mergeCell ref="A969:F971"/>
    <mergeCell ref="A972:F974"/>
    <mergeCell ref="C951:C953"/>
    <mergeCell ref="A990:F992"/>
    <mergeCell ref="A993:F995"/>
    <mergeCell ref="A978:F980"/>
    <mergeCell ref="A981:F983"/>
    <mergeCell ref="A987:C989"/>
    <mergeCell ref="D987:D989"/>
    <mergeCell ref="E987:E989"/>
    <mergeCell ref="F987:F989"/>
    <mergeCell ref="A21:F23"/>
    <mergeCell ref="A45:C47"/>
    <mergeCell ref="A42:F44"/>
    <mergeCell ref="D45:D47"/>
    <mergeCell ref="E45:E47"/>
    <mergeCell ref="F45:F47"/>
    <mergeCell ref="A35:L35"/>
    <mergeCell ref="E36:E38"/>
    <mergeCell ref="F36:F38"/>
    <mergeCell ref="A39:F41"/>
    <mergeCell ref="A833:L833"/>
    <mergeCell ref="A834:L834"/>
    <mergeCell ref="A835:L835"/>
    <mergeCell ref="A63:A65"/>
    <mergeCell ref="F57:F59"/>
    <mergeCell ref="B63:B65"/>
    <mergeCell ref="B91:B93"/>
    <mergeCell ref="C91:C93"/>
    <mergeCell ref="D91:D93"/>
    <mergeCell ref="E91:E93"/>
    <mergeCell ref="A960:F962"/>
    <mergeCell ref="E889:E891"/>
    <mergeCell ref="F889:F891"/>
    <mergeCell ref="A892:F894"/>
    <mergeCell ref="A895:F897"/>
    <mergeCell ref="A103:L103"/>
    <mergeCell ref="A836:A838"/>
    <mergeCell ref="B836:B838"/>
    <mergeCell ref="C836:C838"/>
    <mergeCell ref="D836:D838"/>
    <mergeCell ref="A954:F956"/>
    <mergeCell ref="A898:F900"/>
    <mergeCell ref="A963:C965"/>
    <mergeCell ref="D963:D965"/>
    <mergeCell ref="E963:E965"/>
    <mergeCell ref="F963:F965"/>
    <mergeCell ref="A950:L950"/>
    <mergeCell ref="A951:A953"/>
    <mergeCell ref="B951:B953"/>
    <mergeCell ref="A957:F959"/>
    <mergeCell ref="A188:F190"/>
    <mergeCell ref="E179:E181"/>
    <mergeCell ref="F179:F181"/>
    <mergeCell ref="A182:F184"/>
    <mergeCell ref="A185:F187"/>
    <mergeCell ref="D951:D953"/>
    <mergeCell ref="E951:E953"/>
    <mergeCell ref="F951:F953"/>
    <mergeCell ref="E836:E838"/>
    <mergeCell ref="F836:F838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Marcin Walichnowski</cp:lastModifiedBy>
  <cp:lastPrinted>2008-11-18T08:23:18Z</cp:lastPrinted>
  <dcterms:created xsi:type="dcterms:W3CDTF">2006-11-13T10:47:23Z</dcterms:created>
  <dcterms:modified xsi:type="dcterms:W3CDTF">2008-11-19T15:42:11Z</dcterms:modified>
  <cp:category/>
  <cp:version/>
  <cp:contentType/>
  <cp:contentStatus/>
</cp:coreProperties>
</file>