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<sst xmlns="http://schemas.openxmlformats.org/spreadsheetml/2006/main" count="29" uniqueCount="29">
  <si>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Treść</t>
  </si>
  <si>
    <t>§ 992</t>
  </si>
  <si>
    <t>§ 952</t>
  </si>
  <si>
    <t>Przychody ogółem:</t>
  </si>
  <si>
    <t>Rozchody ogółem: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</si>
  <si>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</si>
  <si>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</si>
  <si>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</si>
  <si>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</si>
  <si>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`</t>
  </si>
  <si>
    <t>Dochody ogółem</t>
  </si>
  <si>
    <t xml:space="preserve">Wydatki ogółem </t>
  </si>
  <si>
    <t>po zmianach</t>
  </si>
  <si>
    <t>zmiany zm</t>
  </si>
  <si>
    <t>zmiany zw</t>
  </si>
  <si>
    <t xml:space="preserve">do Uchwały Budżetowej </t>
  </si>
  <si>
    <r>
      <t xml:space="preserve">Kwota  </t>
    </r>
    <r>
      <rPr>
        <sz val="11"/>
        <rFont val="Times New Roman"/>
        <family val="1"/>
      </rPr>
      <t>/w zł/</t>
    </r>
  </si>
  <si>
    <t xml:space="preserve">spłaty otrzymanych krajowych kredytów i pożyczek </t>
  </si>
  <si>
    <t>Tabela nr 3</t>
  </si>
  <si>
    <t>Przychody i rozchody budżetu gminy w  2014 roku</t>
  </si>
  <si>
    <t xml:space="preserve">Klasyfikacja </t>
  </si>
  <si>
    <t>§ 950</t>
  </si>
  <si>
    <t>wolne środki, o których mowa w art. 217 ust. 2 pkt. 6 ustawy o finansach publicznych</t>
  </si>
  <si>
    <t xml:space="preserve">Dochody bieżące </t>
  </si>
  <si>
    <t xml:space="preserve">Dochody majątkowe </t>
  </si>
  <si>
    <t xml:space="preserve">Wydatki bieżące </t>
  </si>
  <si>
    <t xml:space="preserve">Wydatki majątkowe </t>
  </si>
  <si>
    <t>Nr XXXIV / 305 / 2013r</t>
  </si>
  <si>
    <t>z dnia 19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</si>
</sst>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3.75390625" style="1" customWidth="1"/>
    <col min="2" max="2" width="45.25390625" style="1" customWidth="1"/>
    <col min="3" max="3" width="12.625" style="1" customWidth="1"/>
    <col min="4" max="4" width="18.75390625" style="1" customWidth="1"/>
    <col min="5" max="5" width="11.25390625" style="1" hidden="1" customWidth="1"/>
    <col min="6" max="6" width="10.125" style="1" hidden="1" customWidth="1"/>
    <col min="7" max="8" width="9.875" style="1" hidden="1" customWidth="1"/>
    <col min="9" max="9" width="12.25390625" style="1" hidden="1" customWidth="1"/>
    <col min="10" max="10" width="14.125" style="1" hidden="1" customWidth="1"/>
    <col min="11" max="11" width="15.875" style="1" hidden="1" customWidth="1"/>
    <col min="12" max="12" width="14.375" style="1" hidden="1" customWidth="1"/>
    <col min="13" max="13" width="11.125" style="1" customWidth="1"/>
    <col min="14" max="14" width="12.625" style="1" bestFit="1" customWidth="1"/>
    <col min="15" max="15" width="11.625" style="1" bestFit="1" customWidth="1"/>
    <col min="16" max="16" width="12.625" style="1" bestFit="1" customWidth="1"/>
    <col min="17" max="17" width="11.625" style="1" bestFit="1" customWidth="1"/>
    <col min="18" max="18" width="12.625" style="1" bestFit="1" customWidth="1"/>
    <col min="19" max="16384" width="9.125" style="1" customWidth="1"/>
  </cols>
  <sheetData>
    <row r="1" spans="3:4" ht="15">
      <c r="C1" s="35" t="s">
        <v>18</v>
      </c>
      <c r="D1" s="35"/>
    </row>
    <row r="2" spans="3:4" ht="15">
      <c r="C2" s="35" t="s">
        <v>15</v>
      </c>
      <c r="D2" s="35"/>
    </row>
    <row r="3" spans="3:4" ht="15">
      <c r="C3" s="35" t="s">
        <v>27</v>
      </c>
      <c r="D3" s="35"/>
    </row>
    <row r="4" spans="3:4" ht="15">
      <c r="C4" s="35" t="s">
        <v>28</v>
      </c>
      <c r="D4" s="35"/>
    </row>
    <row r="5" spans="3:9" ht="15">
      <c r="C5" s="2"/>
      <c r="D5" s="2"/>
      <c r="E5" s="2"/>
      <c r="F5" s="2"/>
      <c r="G5" s="2"/>
      <c r="H5" s="2"/>
      <c r="I5" s="2"/>
    </row>
    <row r="6" spans="1:9" ht="15.75">
      <c r="A6" s="47" t="s">
        <v>19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3"/>
      <c r="I7" s="13" t="s">
        <v>7</v>
      </c>
    </row>
    <row r="8" spans="1:12" ht="15">
      <c r="A8" s="4" t="s">
        <v>6</v>
      </c>
      <c r="B8" s="4" t="s">
        <v>0</v>
      </c>
      <c r="C8" s="5" t="s">
        <v>20</v>
      </c>
      <c r="D8" s="5" t="s">
        <v>16</v>
      </c>
      <c r="E8" s="5">
        <v>2011</v>
      </c>
      <c r="F8" s="5">
        <v>2012</v>
      </c>
      <c r="G8" s="5">
        <v>2013</v>
      </c>
      <c r="H8" s="5">
        <v>2014</v>
      </c>
      <c r="I8" s="5">
        <v>2015</v>
      </c>
      <c r="J8" s="30" t="s">
        <v>13</v>
      </c>
      <c r="K8" s="30" t="s">
        <v>14</v>
      </c>
      <c r="L8" s="31" t="s">
        <v>12</v>
      </c>
    </row>
    <row r="9" spans="1:12" ht="17.25" customHeight="1">
      <c r="A9" s="4">
        <v>1</v>
      </c>
      <c r="B9" s="4">
        <v>2</v>
      </c>
      <c r="C9" s="5">
        <v>3</v>
      </c>
      <c r="D9" s="38">
        <v>4</v>
      </c>
      <c r="E9" s="11"/>
      <c r="F9" s="11"/>
      <c r="G9" s="11"/>
      <c r="H9" s="11"/>
      <c r="I9" s="10">
        <v>4</v>
      </c>
      <c r="J9" s="29">
        <v>5</v>
      </c>
      <c r="K9" s="29">
        <v>6</v>
      </c>
      <c r="L9" s="29">
        <v>7</v>
      </c>
    </row>
    <row r="10" spans="1:12" ht="17.25" customHeight="1">
      <c r="A10" s="49" t="s">
        <v>23</v>
      </c>
      <c r="B10" s="50"/>
      <c r="C10" s="11"/>
      <c r="D10" s="19">
        <v>86801035.8</v>
      </c>
      <c r="E10" s="22"/>
      <c r="F10" s="22"/>
      <c r="G10" s="22"/>
      <c r="H10" s="22"/>
      <c r="I10" s="18"/>
      <c r="J10" s="32">
        <v>99460</v>
      </c>
      <c r="K10" s="32">
        <f>5655988+3712</f>
        <v>5659700</v>
      </c>
      <c r="L10" s="21">
        <f>SUM(D10-J10+K10)</f>
        <v>92361275.8</v>
      </c>
    </row>
    <row r="11" spans="1:12" ht="17.25" customHeight="1">
      <c r="A11" s="49" t="s">
        <v>24</v>
      </c>
      <c r="B11" s="50"/>
      <c r="C11" s="11"/>
      <c r="D11" s="19">
        <v>207800</v>
      </c>
      <c r="E11" s="22"/>
      <c r="F11" s="22"/>
      <c r="G11" s="22"/>
      <c r="H11" s="22"/>
      <c r="I11" s="18"/>
      <c r="J11" s="32"/>
      <c r="K11" s="32"/>
      <c r="L11" s="21"/>
    </row>
    <row r="12" spans="1:12" ht="21" customHeight="1">
      <c r="A12" s="45" t="s">
        <v>10</v>
      </c>
      <c r="B12" s="52"/>
      <c r="C12" s="6"/>
      <c r="D12" s="20">
        <f>SUM(D10:D11)</f>
        <v>87008835.8</v>
      </c>
      <c r="E12" s="20">
        <v>76300</v>
      </c>
      <c r="F12" s="20">
        <v>79300</v>
      </c>
      <c r="G12" s="20">
        <v>82470</v>
      </c>
      <c r="H12" s="20">
        <v>79100</v>
      </c>
      <c r="I12" s="20">
        <v>81500</v>
      </c>
      <c r="J12" s="32">
        <f>SUM(J10:J11)</f>
        <v>99460</v>
      </c>
      <c r="K12" s="32">
        <f>SUM(K10:K11)</f>
        <v>5659700</v>
      </c>
      <c r="L12" s="20">
        <f>SUM(D12-J12+K12)</f>
        <v>92569075.8</v>
      </c>
    </row>
    <row r="13" spans="1:12" ht="20.25" customHeight="1">
      <c r="A13" s="53" t="s">
        <v>25</v>
      </c>
      <c r="B13" s="43"/>
      <c r="C13" s="6"/>
      <c r="D13" s="21">
        <v>73124658.47</v>
      </c>
      <c r="E13" s="20">
        <v>58950</v>
      </c>
      <c r="F13" s="20">
        <v>61300</v>
      </c>
      <c r="G13" s="20">
        <v>63750</v>
      </c>
      <c r="H13" s="20">
        <v>66300</v>
      </c>
      <c r="I13" s="20">
        <v>68200</v>
      </c>
      <c r="J13" s="32">
        <v>1484840</v>
      </c>
      <c r="K13" s="32">
        <v>596080</v>
      </c>
      <c r="L13" s="21">
        <f>SUM(D13-J13+K13)</f>
        <v>72235898.47</v>
      </c>
    </row>
    <row r="14" spans="1:12" ht="20.25" customHeight="1">
      <c r="A14" s="53" t="s">
        <v>26</v>
      </c>
      <c r="B14" s="43"/>
      <c r="C14" s="6"/>
      <c r="D14" s="21">
        <v>17925437.67</v>
      </c>
      <c r="E14" s="20">
        <f>14411+2611+49+2250+640</f>
        <v>19961</v>
      </c>
      <c r="F14" s="20">
        <f>14671+2371+949+2380</f>
        <v>20371</v>
      </c>
      <c r="G14" s="20">
        <f>14609+1909+3021+1090</f>
        <v>20629</v>
      </c>
      <c r="H14" s="20">
        <v>8045</v>
      </c>
      <c r="I14" s="20">
        <v>9830</v>
      </c>
      <c r="J14" s="32"/>
      <c r="K14" s="32"/>
      <c r="L14" s="21"/>
    </row>
    <row r="15" spans="1:12" ht="20.25" customHeight="1">
      <c r="A15" s="45" t="s">
        <v>11</v>
      </c>
      <c r="B15" s="51"/>
      <c r="C15" s="6"/>
      <c r="D15" s="20">
        <f>SUM(D13:D14)</f>
        <v>91050096.14</v>
      </c>
      <c r="E15" s="20">
        <f aca="true" t="shared" si="0" ref="E15:K15">SUM(E13:E14)</f>
        <v>78911</v>
      </c>
      <c r="F15" s="20">
        <f t="shared" si="0"/>
        <v>81671</v>
      </c>
      <c r="G15" s="20">
        <f t="shared" si="0"/>
        <v>84379</v>
      </c>
      <c r="H15" s="20">
        <f t="shared" si="0"/>
        <v>74345</v>
      </c>
      <c r="I15" s="20">
        <f t="shared" si="0"/>
        <v>78030</v>
      </c>
      <c r="J15" s="32">
        <f>SUM(J13)</f>
        <v>1484840</v>
      </c>
      <c r="K15" s="32">
        <f t="shared" si="0"/>
        <v>596080</v>
      </c>
      <c r="L15" s="20">
        <f>SUM(D15-J15+K15)</f>
        <v>90161336.14</v>
      </c>
    </row>
    <row r="16" spans="1:12" ht="18.75" customHeight="1">
      <c r="A16" s="53" t="s">
        <v>5</v>
      </c>
      <c r="B16" s="43"/>
      <c r="C16" s="6"/>
      <c r="D16" s="20">
        <f aca="true" t="shared" si="1" ref="D16:I16">SUM(D12-D13-D14)</f>
        <v>-4041260.3400000036</v>
      </c>
      <c r="E16" s="20">
        <f t="shared" si="1"/>
        <v>-2611</v>
      </c>
      <c r="F16" s="20">
        <f t="shared" si="1"/>
        <v>-2371</v>
      </c>
      <c r="G16" s="20">
        <f t="shared" si="1"/>
        <v>-1909</v>
      </c>
      <c r="H16" s="20">
        <f t="shared" si="1"/>
        <v>4755</v>
      </c>
      <c r="I16" s="20">
        <f t="shared" si="1"/>
        <v>3470</v>
      </c>
      <c r="J16" s="32"/>
      <c r="K16" s="32"/>
      <c r="L16" s="21">
        <f>SUM(L12-L15)</f>
        <v>2407739.6599999964</v>
      </c>
    </row>
    <row r="17" spans="1:9" ht="13.5" customHeight="1">
      <c r="A17" s="41"/>
      <c r="B17" s="42"/>
      <c r="C17" s="42"/>
      <c r="D17" s="42"/>
      <c r="E17" s="42"/>
      <c r="F17" s="42"/>
      <c r="G17" s="42"/>
      <c r="H17" s="42"/>
      <c r="I17" s="43"/>
    </row>
    <row r="18" spans="1:12" ht="24" customHeight="1">
      <c r="A18" s="45" t="s">
        <v>3</v>
      </c>
      <c r="B18" s="46"/>
      <c r="C18" s="6"/>
      <c r="D18" s="20">
        <f aca="true" t="shared" si="2" ref="D18:I18">SUM(D19:D20)</f>
        <v>9942950.34</v>
      </c>
      <c r="E18" s="23">
        <f t="shared" si="2"/>
        <v>8500</v>
      </c>
      <c r="F18" s="23">
        <f t="shared" si="2"/>
        <v>8500</v>
      </c>
      <c r="G18" s="23">
        <f t="shared" si="2"/>
        <v>8500</v>
      </c>
      <c r="H18" s="23">
        <f t="shared" si="2"/>
        <v>800</v>
      </c>
      <c r="I18" s="23">
        <f t="shared" si="2"/>
        <v>800</v>
      </c>
      <c r="J18" s="28">
        <f>SUM(J19:J20)</f>
        <v>6449000</v>
      </c>
      <c r="K18" s="28">
        <f>SUM(K19:K20)</f>
        <v>0</v>
      </c>
      <c r="L18" s="25">
        <f>SUM(D18-J18+K18)</f>
        <v>3493950.34</v>
      </c>
    </row>
    <row r="19" spans="1:14" ht="32.25" customHeight="1">
      <c r="A19" s="9">
        <v>1</v>
      </c>
      <c r="B19" s="8" t="s">
        <v>8</v>
      </c>
      <c r="C19" s="7" t="s">
        <v>2</v>
      </c>
      <c r="D19" s="37">
        <v>8000000</v>
      </c>
      <c r="E19" s="24">
        <v>8000</v>
      </c>
      <c r="F19" s="24">
        <v>8000</v>
      </c>
      <c r="G19" s="24">
        <v>8000</v>
      </c>
      <c r="H19" s="24">
        <v>0</v>
      </c>
      <c r="I19" s="24">
        <v>0</v>
      </c>
      <c r="J19" s="28">
        <f>5376528+935559+1+34200+180000+3712-61000-20000</f>
        <v>6449000</v>
      </c>
      <c r="K19" s="28"/>
      <c r="L19" s="28">
        <f>SUM(D19-J19+K19)</f>
        <v>1551000</v>
      </c>
      <c r="N19" s="1" t="s">
        <v>9</v>
      </c>
    </row>
    <row r="20" spans="1:14" ht="27.75" customHeight="1">
      <c r="A20" s="9">
        <v>2</v>
      </c>
      <c r="B20" s="8" t="s">
        <v>22</v>
      </c>
      <c r="C20" s="7" t="s">
        <v>21</v>
      </c>
      <c r="D20" s="28">
        <f>1500000+466950.34-524000+500000</f>
        <v>1942950.34</v>
      </c>
      <c r="E20" s="24">
        <v>500</v>
      </c>
      <c r="F20" s="24">
        <v>500</v>
      </c>
      <c r="G20" s="24">
        <v>500</v>
      </c>
      <c r="H20" s="24">
        <v>800</v>
      </c>
      <c r="I20" s="24">
        <v>800</v>
      </c>
      <c r="J20" s="28">
        <v>0</v>
      </c>
      <c r="K20" s="28">
        <v>0</v>
      </c>
      <c r="L20" s="28">
        <f>SUM(D20-J20+K20)</f>
        <v>1942950.34</v>
      </c>
      <c r="N20" s="12"/>
    </row>
    <row r="21" spans="1:9" ht="13.5" customHeight="1">
      <c r="A21" s="44"/>
      <c r="B21" s="42"/>
      <c r="C21" s="42"/>
      <c r="D21" s="42"/>
      <c r="E21" s="42"/>
      <c r="F21" s="42"/>
      <c r="G21" s="42"/>
      <c r="H21" s="42"/>
      <c r="I21" s="43"/>
    </row>
    <row r="22" spans="1:12" ht="18.75" customHeight="1">
      <c r="A22" s="39" t="s">
        <v>4</v>
      </c>
      <c r="B22" s="40"/>
      <c r="C22" s="14"/>
      <c r="D22" s="26">
        <f>SUM(D23:D23)</f>
        <v>5901690</v>
      </c>
      <c r="E22" s="23" t="e">
        <f>SUM(#REF!)</f>
        <v>#REF!</v>
      </c>
      <c r="F22" s="23" t="e">
        <f>SUM(#REF!)</f>
        <v>#REF!</v>
      </c>
      <c r="G22" s="23" t="e">
        <f>SUM(#REF!)</f>
        <v>#REF!</v>
      </c>
      <c r="H22" s="23" t="e">
        <f>SUM(#REF!)</f>
        <v>#REF!</v>
      </c>
      <c r="I22" s="23" t="e">
        <f>SUM(#REF!)</f>
        <v>#REF!</v>
      </c>
      <c r="J22" s="21">
        <v>0</v>
      </c>
      <c r="K22" s="21">
        <v>0</v>
      </c>
      <c r="L22" s="20">
        <f>SUM(D22-J22+K22)</f>
        <v>5901690</v>
      </c>
    </row>
    <row r="23" spans="1:15" ht="18.75" customHeight="1">
      <c r="A23" s="15">
        <v>1</v>
      </c>
      <c r="B23" s="16" t="s">
        <v>17</v>
      </c>
      <c r="C23" s="7" t="s">
        <v>1</v>
      </c>
      <c r="D23" s="34">
        <v>5901690</v>
      </c>
      <c r="E23" s="17"/>
      <c r="F23" s="27"/>
      <c r="G23" s="27"/>
      <c r="H23" s="27"/>
      <c r="I23" s="27"/>
      <c r="J23" s="21">
        <v>0</v>
      </c>
      <c r="K23" s="21">
        <v>0</v>
      </c>
      <c r="L23" s="21">
        <f>SUM(D23-J23+K23)</f>
        <v>5901690</v>
      </c>
      <c r="O23" s="33"/>
    </row>
    <row r="25" spans="2:4" ht="15">
      <c r="B25" s="33"/>
      <c r="D25" s="36"/>
    </row>
    <row r="26" ht="15">
      <c r="C26" s="33"/>
    </row>
    <row r="27" spans="2:4" ht="15">
      <c r="B27" s="33"/>
      <c r="D27" s="33"/>
    </row>
    <row r="28" spans="2:18" ht="15">
      <c r="B28" s="33"/>
      <c r="C28" s="33"/>
      <c r="N28" s="33"/>
      <c r="P28" s="33"/>
      <c r="Q28" s="33"/>
      <c r="R28" s="33"/>
    </row>
    <row r="29" spans="2:18" ht="15">
      <c r="B29" s="33"/>
      <c r="N29" s="33"/>
      <c r="P29" s="33"/>
      <c r="Q29" s="33"/>
      <c r="R29" s="33"/>
    </row>
    <row r="30" spans="14:18" ht="15">
      <c r="N30" s="33"/>
      <c r="P30" s="33"/>
      <c r="Q30" s="33"/>
      <c r="R30" s="33"/>
    </row>
    <row r="31" spans="2:18" ht="15">
      <c r="B31" s="33"/>
      <c r="D31" s="33"/>
      <c r="E31" s="33"/>
      <c r="F31" s="33">
        <v>69586764</v>
      </c>
      <c r="N31" s="33"/>
      <c r="P31" s="33"/>
      <c r="Q31" s="33"/>
      <c r="R31" s="33"/>
    </row>
    <row r="32" spans="2:14" ht="15">
      <c r="B32" s="33"/>
      <c r="D32" s="33"/>
      <c r="E32" s="33"/>
      <c r="F32" s="33"/>
      <c r="N32" s="33"/>
    </row>
    <row r="33" spans="2:6" ht="15">
      <c r="B33" s="33"/>
      <c r="D33" s="33"/>
      <c r="E33" s="33">
        <f>D31/F31*100</f>
        <v>0</v>
      </c>
      <c r="F33" s="33"/>
    </row>
    <row r="34" spans="4:14" ht="15">
      <c r="D34" s="33"/>
      <c r="E34" s="33">
        <f>D31-F31</f>
        <v>-69586764</v>
      </c>
      <c r="F34" s="33"/>
      <c r="N34" s="33"/>
    </row>
  </sheetData>
  <sheetProtection/>
  <mergeCells count="12">
    <mergeCell ref="A13:B13"/>
    <mergeCell ref="A14:B14"/>
    <mergeCell ref="A22:B22"/>
    <mergeCell ref="A17:I17"/>
    <mergeCell ref="A21:I21"/>
    <mergeCell ref="A18:B18"/>
    <mergeCell ref="A6:I6"/>
    <mergeCell ref="A10:B10"/>
    <mergeCell ref="A11:B11"/>
    <mergeCell ref="A15:B15"/>
    <mergeCell ref="A12:B12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2013-11-26T07:40:54Z</cp:lastPrinted>
  <dcterms:created xsi:type="dcterms:W3CDTF">2001-06-03T09:35:02Z</dcterms:created>
  <dcterms:modified xsi:type="dcterms:W3CDTF">2013-12-19T12:39:49Z</dcterms:modified>
  <cp:category/>
  <cp:version/>
  <cp:contentType/>
  <cp:contentStatus/>
</cp:coreProperties>
</file>