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Area" localSheetId="0">'zał.2 wyd par'!$A$1:$I$110</definedName>
    <definedName name="_xlnm.Print_Titles" localSheetId="0">'zał.2 wyd par'!$13:$15</definedName>
  </definedNames>
  <calcPr fullCalcOnLoad="1"/>
</workbook>
</file>

<file path=xl/sharedStrings.xml><?xml version="1.0" encoding="utf-8"?>
<sst xmlns="http://schemas.openxmlformats.org/spreadsheetml/2006/main" count="108" uniqueCount="95">
  <si>
    <t>§</t>
  </si>
  <si>
    <t>bieżące</t>
  </si>
  <si>
    <t>inwestycyj.</t>
  </si>
  <si>
    <t>wynagrodzenia osobowe pracowników</t>
  </si>
  <si>
    <t>składki na ubezpieczenia społeczne</t>
  </si>
  <si>
    <t>składki na Fundusz Pracy</t>
  </si>
  <si>
    <t>80101- Szkoły podstawowe : Razem</t>
  </si>
  <si>
    <t>801  Oświata i wychowanie - Razem</t>
  </si>
  <si>
    <t>Suma            WYDATKI  OGÓŁEM :</t>
  </si>
  <si>
    <t>75412 - Ochotnicze  Straże Pożarne : Razem</t>
  </si>
  <si>
    <t>Dz</t>
  </si>
  <si>
    <t>Zadanie</t>
  </si>
  <si>
    <t>Rozdz</t>
  </si>
  <si>
    <t>85219- Ośrodki pomocy społecznej : Razem</t>
  </si>
  <si>
    <t>852  Pomoc społeczna - Razem</t>
  </si>
  <si>
    <t>Rady Gminy Michałowice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</si>
  <si>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</si>
  <si>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</si>
  <si>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</si>
  <si>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</si>
  <si>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</si>
  <si>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r>
      <t xml:space="preserve">zakup usług pozostałych </t>
    </r>
    <r>
      <rPr>
        <i/>
        <sz val="10"/>
        <rFont val="Times New Roman"/>
        <family val="1"/>
      </rPr>
      <t xml:space="preserve">  </t>
    </r>
  </si>
  <si>
    <t>Dokonać zmian w planie wydatków budżetowych gminy w roku budżetowym 2008 stanowiącym załącznik nr 2 do Uchwały Rady Gminy Michałowice Nr XVII/105/2008 z dnia 31 stycznia 2008 r. w sprawie uchwalenia budżetu Gminy Michałowice na 2008 rok w sposób następujący:</t>
  </si>
  <si>
    <t>75818 Rezerwy ogólne i celowe : Razem</t>
  </si>
  <si>
    <t>758  Różne rozliczenia - Razem</t>
  </si>
  <si>
    <t>85212 -Świadczenia rodzinne oraz składki na ubezpieczenia emerytalne i rentowe z ubezpieczenia społecznego:Razem</t>
  </si>
  <si>
    <t xml:space="preserve">75095  Pozostała działalność : Razem  </t>
  </si>
  <si>
    <t>750 Administracja samorządowa -Razem</t>
  </si>
  <si>
    <t xml:space="preserve">świadczenia społeczne </t>
  </si>
  <si>
    <t>różne wydatki na rzecz osób fizycznych</t>
  </si>
  <si>
    <t>80103- Oddziały przedszkolne w szkołach podstawowych:Razem</t>
  </si>
  <si>
    <t xml:space="preserve">dotacje celowe przekazane gminie na zadania bieżące realizowane na podstawie porozumień między jst  </t>
  </si>
  <si>
    <t>80104 - Przedszkola (niepubliczne) : Razem</t>
  </si>
  <si>
    <t>80110 - Gimnazja : Razem</t>
  </si>
  <si>
    <t>80113 - Dowożenie uczniów do szkół : Razem</t>
  </si>
  <si>
    <t>80309 -Pomoc materialna dla studentów i doktorantów : Razem</t>
  </si>
  <si>
    <t>803 Szkolnictwo wyższe - Razem</t>
  </si>
  <si>
    <t>85412 - Kolonie i obozy oraz inne formy wypoczynku dzieci i młodzieży szkolnej,a także szkolenia młodzieży : Razem</t>
  </si>
  <si>
    <t>85415 - Pomoc materialna dla uczniów : Razem</t>
  </si>
  <si>
    <t>854 Edukacyjna opieka wychowawcza - Razem</t>
  </si>
  <si>
    <t>dotacja podmiotowa z budżetu dla niepublicznej jednostki systemu oświaty</t>
  </si>
  <si>
    <t>85213 -Składki na ubezpieczenia zdrowotne opłacone za osoby pobierające niektóre świadczenia z pomocy społ.oraz niektóre świadczenia rodzinne:Razem</t>
  </si>
  <si>
    <t>85214 - Zasiłki i pomoc w naturze oraz składki na ubezpieczenia emerytalne i rentowe: Razem</t>
  </si>
  <si>
    <t>754  Bezpieczeństwo publiczne i ochrona przeciwpożarowa - Razem</t>
  </si>
  <si>
    <t>85154 -Przeciwdziałanie alkoholizmowi : Razem</t>
  </si>
  <si>
    <t>851  Ochrona zdrowia - Razem</t>
  </si>
  <si>
    <t xml:space="preserve">zakup energii </t>
  </si>
  <si>
    <r>
      <t>podróże służbowe krajowe</t>
    </r>
    <r>
      <rPr>
        <b/>
        <sz val="10"/>
        <rFont val="Times New Roman"/>
        <family val="1"/>
      </rPr>
      <t xml:space="preserve"> </t>
    </r>
  </si>
  <si>
    <t>80120 -Licea ogólnokształcące : Razem</t>
  </si>
  <si>
    <t xml:space="preserve">90095 Pozostała działalność; Razem </t>
  </si>
  <si>
    <t xml:space="preserve">900 Gospodarka komunalna i ochrona środowiska - Razem               </t>
  </si>
  <si>
    <r>
      <t>rezerwy</t>
    </r>
    <r>
      <rPr>
        <i/>
        <sz val="10"/>
        <rFont val="Times New Roman"/>
        <family val="1"/>
      </rPr>
      <t xml:space="preserve"> celowa na działalność pomocniczą  jednostek</t>
    </r>
  </si>
  <si>
    <t>Załącznik Nr 3</t>
  </si>
  <si>
    <t xml:space="preserve">wydatki na zakupy inwestycyjne jedn.budż </t>
  </si>
  <si>
    <t>do Uchwały Nr XXV/177/2008</t>
  </si>
  <si>
    <t>z dnia 22 grudnia 2008 r</t>
  </si>
  <si>
    <t xml:space="preserve">zakup usług remontowych  </t>
  </si>
  <si>
    <t xml:space="preserve">wydatki inwestycyjne jedn.budżet </t>
  </si>
  <si>
    <t>60016 - Drogi publiczne gminne: Razem</t>
  </si>
  <si>
    <t>600   Transport i łączność- Razem</t>
  </si>
  <si>
    <t xml:space="preserve">kary  i odszkodowania wypłacane na rzecz osób fizycznych </t>
  </si>
  <si>
    <t>70005 - Gospodarka gruntami i nieruchomościami: Razem</t>
  </si>
  <si>
    <t>700 Gospodarka mieszkaniowa- Razem</t>
  </si>
  <si>
    <r>
      <t xml:space="preserve">zakup usług pozostałych </t>
    </r>
    <r>
      <rPr>
        <i/>
        <sz val="10"/>
        <rFont val="Times New Roman"/>
        <family val="1"/>
      </rPr>
      <t xml:space="preserve"> </t>
    </r>
  </si>
  <si>
    <t xml:space="preserve">zakup usług obejmujących wykonanie ekspertyz analiz i opinii  </t>
  </si>
  <si>
    <r>
      <t xml:space="preserve">zakup materiałów i wyposażenia                                                     </t>
    </r>
    <r>
      <rPr>
        <i/>
        <sz val="10"/>
        <rFont val="Times New Roman"/>
        <family val="1"/>
      </rPr>
      <t xml:space="preserve"> </t>
    </r>
  </si>
  <si>
    <r>
      <t xml:space="preserve">zakup pomocy naukowych , dydaktycznych i książek  </t>
    </r>
    <r>
      <rPr>
        <i/>
        <sz val="10"/>
        <rFont val="Times New Roman"/>
        <family val="1"/>
      </rPr>
      <t xml:space="preserve"> </t>
    </r>
  </si>
  <si>
    <r>
      <t xml:space="preserve">zakup materiałów i wyposażenia                                               </t>
    </r>
    <r>
      <rPr>
        <i/>
        <sz val="10"/>
        <rFont val="Times New Roman"/>
        <family val="1"/>
      </rPr>
      <t xml:space="preserve">    </t>
    </r>
  </si>
  <si>
    <t xml:space="preserve">zakup pomocy naukowych, dydaktycznych i książek   </t>
  </si>
  <si>
    <t xml:space="preserve">stypendia i zasiłki dla studentów  </t>
  </si>
  <si>
    <r>
      <t xml:space="preserve">zakup usług pozostałych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</si>
  <si>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składki na ubezpieczenie zdrowotne  </t>
  </si>
  <si>
    <t xml:space="preserve">świadczenia społeczne  </t>
  </si>
  <si>
    <r>
      <t xml:space="preserve">wynagrodzenia osobowe pracowników </t>
    </r>
  </si>
  <si>
    <t xml:space="preserve">wynagrodzenia bezosobowe </t>
  </si>
  <si>
    <t xml:space="preserve">zakup materiałów i wyposażenia </t>
  </si>
  <si>
    <t xml:space="preserve">zakup usług pozostałych  </t>
  </si>
  <si>
    <t xml:space="preserve">zakup usług pozostałych </t>
  </si>
  <si>
    <r>
      <t>podróże służbowe krajowe</t>
    </r>
    <r>
      <rPr>
        <b/>
        <sz val="10"/>
        <rFont val="Times New Roman"/>
        <family val="1"/>
      </rPr>
      <t xml:space="preserve"> </t>
    </r>
  </si>
  <si>
    <r>
      <t xml:space="preserve">inne formy pomocy dla uczniów  </t>
    </r>
    <r>
      <rPr>
        <i/>
        <sz val="10"/>
        <rFont val="Times New Roman"/>
        <family val="1"/>
      </rPr>
      <t xml:space="preserve"> </t>
    </r>
  </si>
  <si>
    <t>Plan po zmianach   78 254 410,95 zł</t>
  </si>
  <si>
    <t xml:space="preserve">wynagrodzenia osobowe pracowników  </t>
  </si>
  <si>
    <t xml:space="preserve">składki na ubezpieczenia społeczne </t>
  </si>
  <si>
    <t xml:space="preserve">składki na ubezpieczenia społeczne  </t>
  </si>
  <si>
    <t xml:space="preserve">składki na fundusz pracy  </t>
  </si>
  <si>
    <r>
      <t xml:space="preserve">składki na fundusz pracy </t>
    </r>
    <r>
      <rPr>
        <i/>
        <sz val="10"/>
        <rFont val="Times New Roman"/>
        <family val="1"/>
      </rPr>
      <t xml:space="preserve"> </t>
    </r>
  </si>
  <si>
    <r>
      <t>wynagrodzenia bezosobowe</t>
    </r>
    <r>
      <rPr>
        <i/>
        <sz val="10"/>
        <rFont val="Times New Roman"/>
        <family val="1"/>
      </rPr>
      <t xml:space="preserve"> </t>
    </r>
  </si>
  <si>
    <t xml:space="preserve">zakup materiałów i wyposażenia  </t>
  </si>
  <si>
    <t xml:space="preserve">zakup usług dostępu do sieci internet </t>
  </si>
  <si>
    <r>
      <t>opłaty z tytułu zakupu usługi telekomunikacyjnych telefonii stacjonarnych</t>
    </r>
    <r>
      <rPr>
        <i/>
        <sz val="10"/>
        <rFont val="Times New Roman"/>
        <family val="1"/>
      </rPr>
      <t xml:space="preserve"> </t>
    </r>
  </si>
  <si>
    <r>
      <t xml:space="preserve">różne opłaty i składki  </t>
    </r>
    <r>
      <rPr>
        <i/>
        <sz val="10"/>
        <rFont val="Times New Roman"/>
        <family val="1"/>
      </rPr>
      <t xml:space="preserve">                     </t>
    </r>
  </si>
  <si>
    <t xml:space="preserve">opłaty z tytułu zakupu usługi telekomunikacyjnych telefonii stacjonarnych </t>
  </si>
  <si>
    <r>
      <t xml:space="preserve">różne opłaty i składki </t>
    </r>
    <r>
      <rPr>
        <i/>
        <sz val="10"/>
        <rFont val="Times New Roman"/>
        <family val="1"/>
      </rPr>
      <t xml:space="preserve">  </t>
    </r>
  </si>
  <si>
    <r>
      <t xml:space="preserve">wydatki na zakupy inwestycyjne jednostek budżetowych    </t>
    </r>
    <r>
      <rPr>
        <i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</t>
    </r>
  </si>
  <si>
    <r>
      <t xml:space="preserve">wydatki na zakupy inwestycyjne jednostek budżetowych                </t>
    </r>
    <r>
      <rPr>
        <i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</si>
</sst>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1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justify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4" fontId="3" fillId="0" borderId="14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4.125" style="1" customWidth="1"/>
    <col min="2" max="2" width="6.00390625" style="1" customWidth="1"/>
    <col min="3" max="3" width="6.375" style="1" customWidth="1"/>
    <col min="4" max="4" width="46.753906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4.625" style="8" customWidth="1"/>
    <col min="10" max="16384" width="9.125" style="1" customWidth="1"/>
  </cols>
  <sheetData>
    <row r="2" ht="12.75">
      <c r="E2" s="4" t="s">
        <v>52</v>
      </c>
    </row>
    <row r="3" ht="12.75">
      <c r="E3" s="4" t="s">
        <v>54</v>
      </c>
    </row>
    <row r="4" ht="12.75">
      <c r="E4" s="4" t="s">
        <v>15</v>
      </c>
    </row>
    <row r="5" ht="12.75">
      <c r="E5" s="4" t="s">
        <v>55</v>
      </c>
    </row>
    <row r="6" spans="1:9" ht="20.25" customHeight="1">
      <c r="A6" s="79" t="s">
        <v>22</v>
      </c>
      <c r="B6" s="80"/>
      <c r="C6" s="80"/>
      <c r="D6" s="80"/>
      <c r="E6" s="80"/>
      <c r="F6" s="80"/>
      <c r="G6" s="80"/>
      <c r="H6" s="80"/>
      <c r="I6" s="80"/>
    </row>
    <row r="7" spans="1:9" ht="12.75">
      <c r="A7" s="80"/>
      <c r="B7" s="80"/>
      <c r="C7" s="80"/>
      <c r="D7" s="80"/>
      <c r="E7" s="80"/>
      <c r="F7" s="80"/>
      <c r="G7" s="80"/>
      <c r="H7" s="80"/>
      <c r="I7" s="80"/>
    </row>
    <row r="8" spans="1:9" ht="3.75" customHeight="1">
      <c r="A8" s="80"/>
      <c r="B8" s="80"/>
      <c r="C8" s="80"/>
      <c r="D8" s="80"/>
      <c r="E8" s="80"/>
      <c r="F8" s="80"/>
      <c r="G8" s="80"/>
      <c r="H8" s="80"/>
      <c r="I8" s="80"/>
    </row>
    <row r="9" spans="1:9" ht="13.5" customHeight="1" hidden="1">
      <c r="A9" s="80"/>
      <c r="B9" s="80"/>
      <c r="C9" s="80"/>
      <c r="D9" s="80"/>
      <c r="E9" s="80"/>
      <c r="F9" s="80"/>
      <c r="G9" s="80"/>
      <c r="H9" s="80"/>
      <c r="I9" s="80"/>
    </row>
    <row r="10" spans="1:9" ht="13.5" customHeight="1" hidden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3.5" customHeight="1" hidden="1">
      <c r="A11" s="81"/>
      <c r="B11" s="81"/>
      <c r="C11" s="81"/>
      <c r="D11" s="81"/>
      <c r="E11" s="81"/>
      <c r="F11" s="81"/>
      <c r="G11" s="81"/>
      <c r="H11" s="81"/>
      <c r="I11" s="81"/>
    </row>
    <row r="12" spans="1:9" ht="11.25" customHeight="1">
      <c r="A12" s="10"/>
      <c r="B12" s="10"/>
      <c r="C12" s="10"/>
      <c r="D12" s="10"/>
      <c r="E12" s="10"/>
      <c r="F12" s="9"/>
      <c r="G12" s="9"/>
      <c r="H12" s="10"/>
      <c r="I12" s="19" t="s">
        <v>20</v>
      </c>
    </row>
    <row r="13" spans="1:9" ht="22.5" customHeight="1">
      <c r="A13" s="88" t="s">
        <v>10</v>
      </c>
      <c r="B13" s="88" t="s">
        <v>12</v>
      </c>
      <c r="C13" s="88" t="s">
        <v>0</v>
      </c>
      <c r="D13" s="88" t="s">
        <v>11</v>
      </c>
      <c r="E13" s="86" t="s">
        <v>18</v>
      </c>
      <c r="F13" s="84" t="s">
        <v>16</v>
      </c>
      <c r="G13" s="85"/>
      <c r="H13" s="6" t="s">
        <v>17</v>
      </c>
      <c r="I13" s="82" t="s">
        <v>19</v>
      </c>
    </row>
    <row r="14" spans="1:9" ht="12" customHeight="1">
      <c r="A14" s="89"/>
      <c r="B14" s="89"/>
      <c r="C14" s="89"/>
      <c r="D14" s="89"/>
      <c r="E14" s="87"/>
      <c r="F14" s="3" t="s">
        <v>1</v>
      </c>
      <c r="G14" s="3" t="s">
        <v>2</v>
      </c>
      <c r="H14" s="7"/>
      <c r="I14" s="83"/>
    </row>
    <row r="15" spans="1:9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8</v>
      </c>
      <c r="G15" s="3">
        <v>9</v>
      </c>
      <c r="H15" s="3">
        <v>10</v>
      </c>
      <c r="I15" s="11">
        <v>6</v>
      </c>
    </row>
    <row r="16" spans="1:9" ht="17.25" customHeight="1">
      <c r="A16" s="27">
        <v>600</v>
      </c>
      <c r="B16" s="27">
        <v>60016</v>
      </c>
      <c r="C16" s="27">
        <v>4270</v>
      </c>
      <c r="D16" s="30" t="s">
        <v>56</v>
      </c>
      <c r="E16" s="56"/>
      <c r="F16" s="56"/>
      <c r="G16" s="56"/>
      <c r="H16" s="56"/>
      <c r="I16" s="56">
        <v>672000</v>
      </c>
    </row>
    <row r="17" spans="1:9" ht="17.25" customHeight="1">
      <c r="A17" s="27"/>
      <c r="B17" s="27"/>
      <c r="C17" s="27">
        <v>6050</v>
      </c>
      <c r="D17" s="30" t="s">
        <v>57</v>
      </c>
      <c r="E17" s="56">
        <f>247500+672000+160000</f>
        <v>1079500</v>
      </c>
      <c r="F17" s="56"/>
      <c r="G17" s="56"/>
      <c r="H17" s="56"/>
      <c r="I17" s="56"/>
    </row>
    <row r="18" spans="1:9" ht="13.5">
      <c r="A18" s="65" t="s">
        <v>58</v>
      </c>
      <c r="B18" s="66"/>
      <c r="C18" s="66"/>
      <c r="D18" s="67"/>
      <c r="E18" s="48">
        <f>SUM(E16:E17)</f>
        <v>1079500</v>
      </c>
      <c r="F18" s="48">
        <f>SUM(F16:F17)</f>
        <v>0</v>
      </c>
      <c r="G18" s="48">
        <f>SUM(G16:G17)</f>
        <v>0</v>
      </c>
      <c r="H18" s="48">
        <f>SUM(H16:H17)</f>
        <v>0</v>
      </c>
      <c r="I18" s="48">
        <f>SUM(I16:I17)</f>
        <v>672000</v>
      </c>
    </row>
    <row r="19" spans="1:9" ht="12.75">
      <c r="A19" s="62" t="s">
        <v>59</v>
      </c>
      <c r="B19" s="63"/>
      <c r="C19" s="63"/>
      <c r="D19" s="64"/>
      <c r="E19" s="55">
        <f>SUM(E18)</f>
        <v>1079500</v>
      </c>
      <c r="F19" s="55">
        <f>SUM(F18)</f>
        <v>0</v>
      </c>
      <c r="G19" s="55">
        <f>SUM(G18)</f>
        <v>0</v>
      </c>
      <c r="H19" s="55">
        <f>SUM(H18)</f>
        <v>0</v>
      </c>
      <c r="I19" s="55">
        <f>SUM(I18)</f>
        <v>672000</v>
      </c>
    </row>
    <row r="20" spans="1:9" ht="15.75" customHeight="1">
      <c r="A20" s="27">
        <v>700</v>
      </c>
      <c r="B20" s="27">
        <v>70005</v>
      </c>
      <c r="C20" s="27">
        <v>4590</v>
      </c>
      <c r="D20" s="30" t="s">
        <v>60</v>
      </c>
      <c r="E20" s="56"/>
      <c r="F20" s="56"/>
      <c r="G20" s="56"/>
      <c r="H20" s="56"/>
      <c r="I20" s="56">
        <v>160000</v>
      </c>
    </row>
    <row r="21" spans="1:9" ht="15" customHeight="1">
      <c r="A21" s="65" t="s">
        <v>61</v>
      </c>
      <c r="B21" s="66"/>
      <c r="C21" s="66"/>
      <c r="D21" s="67"/>
      <c r="E21" s="48">
        <f>SUM(E20)</f>
        <v>0</v>
      </c>
      <c r="F21" s="48">
        <f aca="true" t="shared" si="0" ref="F21:I22">SUM(F20)</f>
        <v>0</v>
      </c>
      <c r="G21" s="48">
        <f t="shared" si="0"/>
        <v>0</v>
      </c>
      <c r="H21" s="48">
        <f t="shared" si="0"/>
        <v>0</v>
      </c>
      <c r="I21" s="48">
        <f t="shared" si="0"/>
        <v>160000</v>
      </c>
    </row>
    <row r="22" spans="1:9" ht="15" customHeight="1">
      <c r="A22" s="62" t="s">
        <v>62</v>
      </c>
      <c r="B22" s="63"/>
      <c r="C22" s="63"/>
      <c r="D22" s="64"/>
      <c r="E22" s="55">
        <f>SUM(E21)</f>
        <v>0</v>
      </c>
      <c r="F22" s="55">
        <f t="shared" si="0"/>
        <v>0</v>
      </c>
      <c r="G22" s="55">
        <f t="shared" si="0"/>
        <v>0</v>
      </c>
      <c r="H22" s="55">
        <f t="shared" si="0"/>
        <v>0</v>
      </c>
      <c r="I22" s="55">
        <f t="shared" si="0"/>
        <v>160000</v>
      </c>
    </row>
    <row r="23" spans="1:9" ht="17.25" customHeight="1">
      <c r="A23" s="29">
        <v>754</v>
      </c>
      <c r="B23" s="29">
        <v>75412</v>
      </c>
      <c r="C23" s="27">
        <v>3030</v>
      </c>
      <c r="D23" s="30" t="s">
        <v>29</v>
      </c>
      <c r="E23" s="42"/>
      <c r="F23" s="42"/>
      <c r="G23" s="42"/>
      <c r="H23" s="42"/>
      <c r="I23" s="40">
        <v>6000</v>
      </c>
    </row>
    <row r="24" spans="1:9" ht="15" customHeight="1">
      <c r="A24" s="29"/>
      <c r="B24" s="29"/>
      <c r="C24" s="29">
        <v>6060</v>
      </c>
      <c r="D24" s="13" t="s">
        <v>53</v>
      </c>
      <c r="E24" s="40">
        <v>6000</v>
      </c>
      <c r="F24" s="42"/>
      <c r="G24" s="42">
        <v>-170000</v>
      </c>
      <c r="H24" s="42">
        <f>SUM(E24+G24)</f>
        <v>-164000</v>
      </c>
      <c r="I24" s="40"/>
    </row>
    <row r="25" spans="1:9" ht="13.5">
      <c r="A25" s="2"/>
      <c r="B25" s="2"/>
      <c r="C25" s="70" t="s">
        <v>9</v>
      </c>
      <c r="D25" s="71"/>
      <c r="E25" s="43">
        <f>SUM(E24:E24)</f>
        <v>6000</v>
      </c>
      <c r="F25" s="43">
        <f>SUM(F24:F24)</f>
        <v>0</v>
      </c>
      <c r="G25" s="43">
        <f>SUM(G24:G24)</f>
        <v>-170000</v>
      </c>
      <c r="H25" s="43">
        <f>SUM(H24:H24)</f>
        <v>-164000</v>
      </c>
      <c r="I25" s="43">
        <f>SUM(I23:I24)</f>
        <v>6000</v>
      </c>
    </row>
    <row r="26" spans="1:9" ht="12.75">
      <c r="A26" s="59" t="s">
        <v>43</v>
      </c>
      <c r="B26" s="60"/>
      <c r="C26" s="60"/>
      <c r="D26" s="61"/>
      <c r="E26" s="42">
        <f>SUM(E25)</f>
        <v>6000</v>
      </c>
      <c r="F26" s="42">
        <f>SUM(F25)</f>
        <v>0</v>
      </c>
      <c r="G26" s="42">
        <f>SUM(G25)</f>
        <v>-170000</v>
      </c>
      <c r="H26" s="42">
        <f>SUM(H25)</f>
        <v>-164000</v>
      </c>
      <c r="I26" s="42">
        <f>SUM(I25)</f>
        <v>6000</v>
      </c>
    </row>
    <row r="27" spans="1:9" ht="18.75" customHeight="1">
      <c r="A27" s="16">
        <v>750</v>
      </c>
      <c r="B27" s="16">
        <v>75095</v>
      </c>
      <c r="C27" s="29">
        <v>4300</v>
      </c>
      <c r="D27" s="13" t="s">
        <v>63</v>
      </c>
      <c r="E27" s="40"/>
      <c r="F27" s="44"/>
      <c r="G27" s="44"/>
      <c r="H27" s="44"/>
      <c r="I27" s="40">
        <v>1800</v>
      </c>
    </row>
    <row r="28" spans="1:9" ht="24" customHeight="1">
      <c r="A28" s="14"/>
      <c r="B28" s="14"/>
      <c r="C28" s="29">
        <v>4390</v>
      </c>
      <c r="D28" s="13" t="s">
        <v>64</v>
      </c>
      <c r="E28" s="40">
        <v>1800</v>
      </c>
      <c r="F28" s="44"/>
      <c r="G28" s="44"/>
      <c r="H28" s="44"/>
      <c r="I28" s="40"/>
    </row>
    <row r="29" spans="1:9" s="4" customFormat="1" ht="13.5">
      <c r="A29" s="2"/>
      <c r="B29" s="2"/>
      <c r="C29" s="26" t="s">
        <v>26</v>
      </c>
      <c r="D29" s="26"/>
      <c r="E29" s="43">
        <f>SUM(E28)</f>
        <v>1800</v>
      </c>
      <c r="F29" s="43">
        <f>SUM(F27)</f>
        <v>0</v>
      </c>
      <c r="G29" s="43">
        <f>SUM(G27)</f>
        <v>0</v>
      </c>
      <c r="H29" s="43">
        <f>SUM(H27)</f>
        <v>0</v>
      </c>
      <c r="I29" s="43">
        <f>SUM(I27)</f>
        <v>1800</v>
      </c>
    </row>
    <row r="30" spans="1:9" ht="12.75">
      <c r="A30" s="59" t="s">
        <v>27</v>
      </c>
      <c r="B30" s="60"/>
      <c r="C30" s="60"/>
      <c r="D30" s="61"/>
      <c r="E30" s="42">
        <f>SUM(E29)</f>
        <v>1800</v>
      </c>
      <c r="F30" s="42">
        <f>SUM(F29)</f>
        <v>0</v>
      </c>
      <c r="G30" s="42">
        <f>SUM(G29)</f>
        <v>0</v>
      </c>
      <c r="H30" s="42">
        <f>SUM(H29)</f>
        <v>0</v>
      </c>
      <c r="I30" s="42">
        <f>SUM(I29)</f>
        <v>1800</v>
      </c>
    </row>
    <row r="31" spans="1:9" ht="17.25" customHeight="1">
      <c r="A31" s="27">
        <v>758</v>
      </c>
      <c r="B31" s="27">
        <v>75818</v>
      </c>
      <c r="C31" s="27">
        <v>4810</v>
      </c>
      <c r="D31" s="28" t="s">
        <v>51</v>
      </c>
      <c r="E31" s="42"/>
      <c r="F31" s="42"/>
      <c r="G31" s="42"/>
      <c r="H31" s="42"/>
      <c r="I31" s="40">
        <v>18900</v>
      </c>
    </row>
    <row r="32" spans="1:9" ht="15" customHeight="1">
      <c r="A32" s="5"/>
      <c r="B32" s="26" t="s">
        <v>23</v>
      </c>
      <c r="C32" s="26"/>
      <c r="D32" s="25"/>
      <c r="E32" s="43">
        <f>SUM(E31)</f>
        <v>0</v>
      </c>
      <c r="F32" s="43">
        <f aca="true" t="shared" si="1" ref="F32:I33">SUM(F31)</f>
        <v>0</v>
      </c>
      <c r="G32" s="43">
        <f t="shared" si="1"/>
        <v>0</v>
      </c>
      <c r="H32" s="43">
        <f t="shared" si="1"/>
        <v>0</v>
      </c>
      <c r="I32" s="43">
        <f t="shared" si="1"/>
        <v>18900</v>
      </c>
    </row>
    <row r="33" spans="1:9" ht="12.75">
      <c r="A33" s="22" t="s">
        <v>24</v>
      </c>
      <c r="B33" s="23"/>
      <c r="C33" s="23"/>
      <c r="D33" s="24"/>
      <c r="E33" s="42">
        <f>SUM(E32)</f>
        <v>0</v>
      </c>
      <c r="F33" s="42">
        <f t="shared" si="1"/>
        <v>0</v>
      </c>
      <c r="G33" s="42">
        <f t="shared" si="1"/>
        <v>0</v>
      </c>
      <c r="H33" s="42">
        <f t="shared" si="1"/>
        <v>0</v>
      </c>
      <c r="I33" s="42">
        <f t="shared" si="1"/>
        <v>18900</v>
      </c>
    </row>
    <row r="34" spans="1:9" ht="19.5" customHeight="1">
      <c r="A34" s="32">
        <v>801</v>
      </c>
      <c r="B34" s="29">
        <v>80101</v>
      </c>
      <c r="C34" s="29">
        <v>4010</v>
      </c>
      <c r="D34" s="54" t="s">
        <v>3</v>
      </c>
      <c r="E34" s="42"/>
      <c r="F34" s="42"/>
      <c r="G34" s="42"/>
      <c r="H34" s="42"/>
      <c r="I34" s="40">
        <v>10000</v>
      </c>
    </row>
    <row r="35" spans="1:9" ht="14.25" customHeight="1">
      <c r="A35" s="32"/>
      <c r="B35" s="29"/>
      <c r="C35" s="31">
        <v>4210</v>
      </c>
      <c r="D35" s="13" t="s">
        <v>65</v>
      </c>
      <c r="E35" s="40">
        <v>15000</v>
      </c>
      <c r="F35" s="40">
        <v>0</v>
      </c>
      <c r="G35" s="40"/>
      <c r="H35" s="40" t="e">
        <f>SUM(#REF!+F35)</f>
        <v>#REF!</v>
      </c>
      <c r="I35" s="40"/>
    </row>
    <row r="36" spans="1:9" ht="15" customHeight="1">
      <c r="A36" s="32"/>
      <c r="B36" s="29"/>
      <c r="C36" s="29">
        <v>4240</v>
      </c>
      <c r="D36" s="13" t="s">
        <v>66</v>
      </c>
      <c r="E36" s="40">
        <v>7000</v>
      </c>
      <c r="F36" s="40"/>
      <c r="G36" s="40"/>
      <c r="H36" s="40"/>
      <c r="I36" s="40"/>
    </row>
    <row r="37" spans="1:9" ht="15" customHeight="1">
      <c r="A37" s="32"/>
      <c r="B37" s="29"/>
      <c r="C37" s="29">
        <v>4260</v>
      </c>
      <c r="D37" s="13" t="s">
        <v>46</v>
      </c>
      <c r="E37" s="40">
        <v>10500</v>
      </c>
      <c r="F37" s="40"/>
      <c r="G37" s="40"/>
      <c r="H37" s="40"/>
      <c r="I37" s="40">
        <v>0</v>
      </c>
    </row>
    <row r="38" spans="1:9" ht="13.5">
      <c r="A38" s="2"/>
      <c r="B38" s="2"/>
      <c r="C38" s="70" t="s">
        <v>6</v>
      </c>
      <c r="D38" s="71"/>
      <c r="E38" s="43">
        <f>SUM(E35:E37)</f>
        <v>32500</v>
      </c>
      <c r="F38" s="43">
        <f>SUM(F31:F31)</f>
        <v>0</v>
      </c>
      <c r="G38" s="43">
        <f>SUM(G31:G31)</f>
        <v>0</v>
      </c>
      <c r="H38" s="43">
        <f>SUM(H31:H31)</f>
        <v>0</v>
      </c>
      <c r="I38" s="43">
        <f>SUM(I34:I37)</f>
        <v>10000</v>
      </c>
    </row>
    <row r="39" spans="1:9" ht="27.75" customHeight="1">
      <c r="A39" s="29"/>
      <c r="B39" s="29">
        <v>80103</v>
      </c>
      <c r="C39" s="29">
        <v>2310</v>
      </c>
      <c r="D39" s="15" t="s">
        <v>31</v>
      </c>
      <c r="E39" s="40"/>
      <c r="F39" s="40"/>
      <c r="G39" s="40"/>
      <c r="H39" s="40"/>
      <c r="I39" s="40">
        <v>2400</v>
      </c>
    </row>
    <row r="40" spans="1:9" ht="14.25" customHeight="1">
      <c r="A40" s="32"/>
      <c r="B40" s="29"/>
      <c r="C40" s="68" t="s">
        <v>30</v>
      </c>
      <c r="D40" s="69"/>
      <c r="E40" s="40"/>
      <c r="F40" s="40"/>
      <c r="G40" s="40"/>
      <c r="H40" s="40"/>
      <c r="I40" s="43">
        <f>SUM(I39)</f>
        <v>2400</v>
      </c>
    </row>
    <row r="41" spans="1:9" ht="25.5">
      <c r="A41" s="2"/>
      <c r="B41" s="29">
        <v>80104</v>
      </c>
      <c r="C41" s="29">
        <v>2310</v>
      </c>
      <c r="D41" s="15" t="s">
        <v>31</v>
      </c>
      <c r="E41" s="43"/>
      <c r="F41" s="43"/>
      <c r="G41" s="43"/>
      <c r="H41" s="43"/>
      <c r="I41" s="40">
        <v>5620</v>
      </c>
    </row>
    <row r="42" spans="1:9" ht="25.5">
      <c r="A42" s="2"/>
      <c r="B42" s="29"/>
      <c r="C42" s="37">
        <v>2540</v>
      </c>
      <c r="D42" s="15" t="s">
        <v>40</v>
      </c>
      <c r="E42" s="43"/>
      <c r="F42" s="43"/>
      <c r="G42" s="43"/>
      <c r="H42" s="43"/>
      <c r="I42" s="40">
        <v>6300</v>
      </c>
    </row>
    <row r="43" spans="1:9" ht="13.5">
      <c r="A43" s="2"/>
      <c r="B43" s="14"/>
      <c r="C43" s="70" t="s">
        <v>32</v>
      </c>
      <c r="D43" s="71"/>
      <c r="E43" s="43">
        <f>SUM(E41)</f>
        <v>0</v>
      </c>
      <c r="F43" s="43">
        <f>SUM(F41)</f>
        <v>0</v>
      </c>
      <c r="G43" s="43">
        <f>SUM(G41)</f>
        <v>0</v>
      </c>
      <c r="H43" s="43">
        <f>SUM(H41)</f>
        <v>0</v>
      </c>
      <c r="I43" s="43">
        <f>SUM(I41:I42)</f>
        <v>11920</v>
      </c>
    </row>
    <row r="44" spans="1:9" ht="13.5">
      <c r="A44" s="2"/>
      <c r="B44" s="29">
        <v>80110</v>
      </c>
      <c r="C44" s="31">
        <v>4210</v>
      </c>
      <c r="D44" s="13" t="s">
        <v>67</v>
      </c>
      <c r="E44" s="45">
        <v>13000</v>
      </c>
      <c r="F44" s="43"/>
      <c r="G44" s="43"/>
      <c r="H44" s="43"/>
      <c r="I44" s="43"/>
    </row>
    <row r="45" spans="1:9" ht="13.5">
      <c r="A45" s="2"/>
      <c r="B45" s="14"/>
      <c r="C45" s="29">
        <v>4240</v>
      </c>
      <c r="D45" s="13" t="s">
        <v>68</v>
      </c>
      <c r="E45" s="45">
        <v>6000</v>
      </c>
      <c r="F45" s="43"/>
      <c r="G45" s="43"/>
      <c r="H45" s="43"/>
      <c r="I45" s="43"/>
    </row>
    <row r="46" spans="1:9" ht="13.5">
      <c r="A46" s="2"/>
      <c r="B46" s="14"/>
      <c r="C46" s="70" t="s">
        <v>33</v>
      </c>
      <c r="D46" s="71"/>
      <c r="E46" s="46">
        <f>SUM(E44:E45)</f>
        <v>19000</v>
      </c>
      <c r="F46" s="46">
        <f>SUM(F44:F45)</f>
        <v>0</v>
      </c>
      <c r="G46" s="46">
        <f>SUM(G44:G45)</f>
        <v>0</v>
      </c>
      <c r="H46" s="46">
        <f>SUM(H44:H45)</f>
        <v>0</v>
      </c>
      <c r="I46" s="46">
        <f>SUM(I44:I45)</f>
        <v>0</v>
      </c>
    </row>
    <row r="47" spans="1:9" ht="13.5">
      <c r="A47" s="2"/>
      <c r="B47" s="14">
        <v>80113</v>
      </c>
      <c r="C47" s="27">
        <v>4300</v>
      </c>
      <c r="D47" s="13" t="s">
        <v>21</v>
      </c>
      <c r="E47" s="45">
        <v>1800</v>
      </c>
      <c r="F47" s="46"/>
      <c r="G47" s="46"/>
      <c r="H47" s="46"/>
      <c r="I47" s="46"/>
    </row>
    <row r="48" spans="1:9" ht="13.5">
      <c r="A48" s="2"/>
      <c r="B48" s="14"/>
      <c r="C48" s="70" t="s">
        <v>34</v>
      </c>
      <c r="D48" s="71"/>
      <c r="E48" s="46">
        <f>SUM(E47)</f>
        <v>1800</v>
      </c>
      <c r="F48" s="46">
        <f>SUM(F47)</f>
        <v>0</v>
      </c>
      <c r="G48" s="46">
        <f>SUM(G47)</f>
        <v>0</v>
      </c>
      <c r="H48" s="46">
        <f>SUM(H47)</f>
        <v>0</v>
      </c>
      <c r="I48" s="46">
        <f>SUM(I47)</f>
        <v>0</v>
      </c>
    </row>
    <row r="49" spans="1:9" ht="13.5" customHeight="1">
      <c r="A49" s="2"/>
      <c r="B49" s="14">
        <v>80120</v>
      </c>
      <c r="C49" s="27">
        <v>4010</v>
      </c>
      <c r="D49" s="14" t="s">
        <v>3</v>
      </c>
      <c r="E49" s="45">
        <v>10000</v>
      </c>
      <c r="F49" s="46"/>
      <c r="G49" s="46"/>
      <c r="H49" s="46"/>
      <c r="I49" s="46"/>
    </row>
    <row r="50" spans="1:9" ht="12.75" customHeight="1">
      <c r="A50" s="2"/>
      <c r="B50" s="14"/>
      <c r="C50" s="27">
        <v>4410</v>
      </c>
      <c r="D50" s="13" t="s">
        <v>47</v>
      </c>
      <c r="E50" s="45">
        <v>800</v>
      </c>
      <c r="F50" s="46"/>
      <c r="G50" s="46"/>
      <c r="H50" s="46"/>
      <c r="I50" s="46"/>
    </row>
    <row r="51" spans="1:9" ht="13.5" customHeight="1">
      <c r="A51" s="2"/>
      <c r="B51" s="14"/>
      <c r="C51" s="70" t="s">
        <v>48</v>
      </c>
      <c r="D51" s="71"/>
      <c r="E51" s="46">
        <f>SUM(E49:E50)</f>
        <v>10800</v>
      </c>
      <c r="F51" s="46"/>
      <c r="G51" s="46"/>
      <c r="H51" s="46"/>
      <c r="I51" s="46"/>
    </row>
    <row r="52" spans="1:9" ht="12.75">
      <c r="A52" s="59" t="s">
        <v>7</v>
      </c>
      <c r="B52" s="60"/>
      <c r="C52" s="60"/>
      <c r="D52" s="61"/>
      <c r="E52" s="42">
        <f>SUM(E38+E40+E43+E46+E48+E51)</f>
        <v>64100</v>
      </c>
      <c r="F52" s="42">
        <f>SUM(F38+F40+F43+F46+F48+F51)</f>
        <v>0</v>
      </c>
      <c r="G52" s="42">
        <f>SUM(G38+G40+G43+G46+G48+G51)</f>
        <v>0</v>
      </c>
      <c r="H52" s="42">
        <f>SUM(H38+H40+H43+H46+H48+H51)</f>
        <v>0</v>
      </c>
      <c r="I52" s="42">
        <f>SUM(I38+I40+I43+I46+I48+I51)</f>
        <v>24320</v>
      </c>
    </row>
    <row r="53" spans="1:9" ht="12.75">
      <c r="A53" s="32">
        <v>803</v>
      </c>
      <c r="B53" s="29">
        <v>80309</v>
      </c>
      <c r="C53" s="29">
        <v>3210</v>
      </c>
      <c r="D53" s="13" t="s">
        <v>69</v>
      </c>
      <c r="E53" s="42"/>
      <c r="F53" s="42"/>
      <c r="G53" s="42"/>
      <c r="H53" s="42"/>
      <c r="I53" s="40">
        <v>18750</v>
      </c>
    </row>
    <row r="54" spans="1:9" ht="13.5">
      <c r="A54" s="22"/>
      <c r="B54" s="23"/>
      <c r="C54" s="70" t="s">
        <v>35</v>
      </c>
      <c r="D54" s="71"/>
      <c r="E54" s="43">
        <f>SUM(E53)</f>
        <v>0</v>
      </c>
      <c r="F54" s="43">
        <f aca="true" t="shared" si="2" ref="F54:I55">SUM(F53)</f>
        <v>0</v>
      </c>
      <c r="G54" s="43">
        <f t="shared" si="2"/>
        <v>0</v>
      </c>
      <c r="H54" s="43">
        <f t="shared" si="2"/>
        <v>0</v>
      </c>
      <c r="I54" s="42">
        <f t="shared" si="2"/>
        <v>18750</v>
      </c>
    </row>
    <row r="55" spans="1:9" ht="13.5">
      <c r="A55" s="59" t="s">
        <v>36</v>
      </c>
      <c r="B55" s="60"/>
      <c r="C55" s="60"/>
      <c r="D55" s="61"/>
      <c r="E55" s="42">
        <f>SUM(E54)</f>
        <v>0</v>
      </c>
      <c r="F55" s="43">
        <f t="shared" si="2"/>
        <v>0</v>
      </c>
      <c r="G55" s="43">
        <f t="shared" si="2"/>
        <v>0</v>
      </c>
      <c r="H55" s="43">
        <f t="shared" si="2"/>
        <v>0</v>
      </c>
      <c r="I55" s="42">
        <f t="shared" si="2"/>
        <v>18750</v>
      </c>
    </row>
    <row r="56" spans="1:9" ht="13.5">
      <c r="A56" s="38">
        <v>851</v>
      </c>
      <c r="B56" s="12">
        <v>85154</v>
      </c>
      <c r="C56" s="37">
        <v>4300</v>
      </c>
      <c r="D56" s="13" t="s">
        <v>70</v>
      </c>
      <c r="E56" s="47">
        <v>29107</v>
      </c>
      <c r="F56" s="43"/>
      <c r="G56" s="43"/>
      <c r="H56" s="43"/>
      <c r="I56" s="42"/>
    </row>
    <row r="57" spans="1:9" ht="13.5">
      <c r="A57" s="5"/>
      <c r="B57" s="72" t="s">
        <v>44</v>
      </c>
      <c r="C57" s="73"/>
      <c r="D57" s="74"/>
      <c r="E57" s="43">
        <f aca="true" t="shared" si="3" ref="E57:I58">SUM(E56)</f>
        <v>29107</v>
      </c>
      <c r="F57" s="43">
        <f t="shared" si="3"/>
        <v>0</v>
      </c>
      <c r="G57" s="43">
        <f t="shared" si="3"/>
        <v>0</v>
      </c>
      <c r="H57" s="43">
        <f t="shared" si="3"/>
        <v>0</v>
      </c>
      <c r="I57" s="43">
        <f t="shared" si="3"/>
        <v>0</v>
      </c>
    </row>
    <row r="58" spans="1:9" ht="12.75">
      <c r="A58" s="59" t="s">
        <v>45</v>
      </c>
      <c r="B58" s="60"/>
      <c r="C58" s="60"/>
      <c r="D58" s="61"/>
      <c r="E58" s="42">
        <f t="shared" si="3"/>
        <v>29107</v>
      </c>
      <c r="F58" s="42">
        <f t="shared" si="3"/>
        <v>0</v>
      </c>
      <c r="G58" s="42">
        <f t="shared" si="3"/>
        <v>0</v>
      </c>
      <c r="H58" s="42">
        <f t="shared" si="3"/>
        <v>0</v>
      </c>
      <c r="I58" s="42">
        <f t="shared" si="3"/>
        <v>0</v>
      </c>
    </row>
    <row r="59" spans="1:9" ht="12.75">
      <c r="A59" s="36">
        <v>852</v>
      </c>
      <c r="B59" s="14">
        <v>85212</v>
      </c>
      <c r="C59" s="27">
        <v>3110</v>
      </c>
      <c r="D59" s="21" t="s">
        <v>28</v>
      </c>
      <c r="E59" s="40"/>
      <c r="F59" s="42"/>
      <c r="G59" s="42"/>
      <c r="H59" s="42"/>
      <c r="I59" s="40">
        <v>175254</v>
      </c>
    </row>
    <row r="60" spans="1:9" ht="12.75">
      <c r="A60" s="16"/>
      <c r="B60" s="14"/>
      <c r="C60" s="27">
        <v>4010</v>
      </c>
      <c r="D60" s="14" t="s">
        <v>3</v>
      </c>
      <c r="E60" s="40">
        <v>3000</v>
      </c>
      <c r="F60" s="42"/>
      <c r="G60" s="42"/>
      <c r="H60" s="42"/>
      <c r="I60" s="40">
        <v>3000</v>
      </c>
    </row>
    <row r="61" spans="1:9" ht="12.75">
      <c r="A61" s="16"/>
      <c r="B61" s="14"/>
      <c r="C61" s="27">
        <v>4110</v>
      </c>
      <c r="D61" s="14" t="s">
        <v>4</v>
      </c>
      <c r="E61" s="40">
        <v>472</v>
      </c>
      <c r="F61" s="40">
        <v>0</v>
      </c>
      <c r="G61" s="40"/>
      <c r="H61" s="40">
        <f>SUM(E61+F61)</f>
        <v>472</v>
      </c>
      <c r="I61" s="40">
        <v>472</v>
      </c>
    </row>
    <row r="62" spans="1:9" ht="12.75">
      <c r="A62" s="14"/>
      <c r="B62" s="14"/>
      <c r="C62" s="27">
        <v>4120</v>
      </c>
      <c r="D62" s="14" t="s">
        <v>5</v>
      </c>
      <c r="E62" s="40">
        <v>74</v>
      </c>
      <c r="F62" s="40"/>
      <c r="G62" s="40"/>
      <c r="H62" s="40"/>
      <c r="I62" s="40">
        <v>74</v>
      </c>
    </row>
    <row r="63" spans="1:9" ht="12.75">
      <c r="A63" s="14"/>
      <c r="B63" s="14"/>
      <c r="C63" s="27">
        <v>4300</v>
      </c>
      <c r="D63" s="13" t="s">
        <v>21</v>
      </c>
      <c r="E63" s="40"/>
      <c r="F63" s="40"/>
      <c r="G63" s="40"/>
      <c r="H63" s="40"/>
      <c r="I63" s="40">
        <v>4746</v>
      </c>
    </row>
    <row r="64" spans="1:9" ht="32.25" customHeight="1">
      <c r="A64" s="2"/>
      <c r="B64" s="2"/>
      <c r="C64" s="68" t="s">
        <v>25</v>
      </c>
      <c r="D64" s="69"/>
      <c r="E64" s="48">
        <f>SUM(E59:E63)</f>
        <v>3546</v>
      </c>
      <c r="F64" s="41">
        <f>SUM(F61:F62)</f>
        <v>0</v>
      </c>
      <c r="G64" s="41"/>
      <c r="H64" s="41">
        <f>SUM(H61:H62)</f>
        <v>472</v>
      </c>
      <c r="I64" s="43">
        <f>SUM(I59:I63)</f>
        <v>183546</v>
      </c>
    </row>
    <row r="65" spans="1:9" ht="15" customHeight="1">
      <c r="A65" s="2"/>
      <c r="B65" s="35">
        <v>85213</v>
      </c>
      <c r="C65" s="35">
        <v>4130</v>
      </c>
      <c r="D65" s="33" t="s">
        <v>71</v>
      </c>
      <c r="E65" s="47">
        <v>800</v>
      </c>
      <c r="F65" s="41"/>
      <c r="G65" s="41"/>
      <c r="H65" s="41"/>
      <c r="I65" s="42"/>
    </row>
    <row r="66" spans="1:9" ht="41.25" customHeight="1">
      <c r="A66" s="2"/>
      <c r="B66" s="35"/>
      <c r="C66" s="68" t="s">
        <v>41</v>
      </c>
      <c r="D66" s="98"/>
      <c r="E66" s="96">
        <f>SUM(E65)</f>
        <v>800</v>
      </c>
      <c r="F66" s="97"/>
      <c r="G66" s="41"/>
      <c r="H66" s="41"/>
      <c r="I66" s="42"/>
    </row>
    <row r="67" spans="1:9" ht="16.5" customHeight="1">
      <c r="A67" s="2"/>
      <c r="B67" s="35">
        <v>85214</v>
      </c>
      <c r="C67" s="35">
        <v>3110</v>
      </c>
      <c r="D67" s="33" t="s">
        <v>72</v>
      </c>
      <c r="E67" s="51">
        <v>7390</v>
      </c>
      <c r="F67" s="50"/>
      <c r="G67" s="41"/>
      <c r="H67" s="41"/>
      <c r="I67" s="40">
        <v>10534.05</v>
      </c>
    </row>
    <row r="68" spans="1:9" ht="15" customHeight="1">
      <c r="A68" s="2"/>
      <c r="B68" s="35"/>
      <c r="C68" s="35">
        <v>3119</v>
      </c>
      <c r="D68" s="33" t="s">
        <v>72</v>
      </c>
      <c r="E68" s="51">
        <v>10534.05</v>
      </c>
      <c r="F68" s="50"/>
      <c r="G68" s="41"/>
      <c r="H68" s="41"/>
      <c r="I68" s="40"/>
    </row>
    <row r="69" spans="1:9" ht="27" customHeight="1">
      <c r="A69" s="76" t="s">
        <v>42</v>
      </c>
      <c r="B69" s="77"/>
      <c r="C69" s="77"/>
      <c r="D69" s="78"/>
      <c r="E69" s="49">
        <f>SUM(E67:E68)</f>
        <v>17924.05</v>
      </c>
      <c r="F69" s="50"/>
      <c r="G69" s="41"/>
      <c r="H69" s="41"/>
      <c r="I69" s="43">
        <f>SUM(I67)</f>
        <v>10534.05</v>
      </c>
    </row>
    <row r="70" spans="1:9" ht="16.5" customHeight="1">
      <c r="A70" s="14"/>
      <c r="B70" s="12">
        <v>85219</v>
      </c>
      <c r="C70" s="37">
        <v>4010</v>
      </c>
      <c r="D70" s="13" t="s">
        <v>73</v>
      </c>
      <c r="E70" s="40">
        <v>7925</v>
      </c>
      <c r="F70" s="40">
        <v>0</v>
      </c>
      <c r="G70" s="40"/>
      <c r="H70" s="40">
        <f>SUM(E70+F70)</f>
        <v>7925</v>
      </c>
      <c r="I70" s="40"/>
    </row>
    <row r="71" spans="1:9" ht="17.25" customHeight="1">
      <c r="A71" s="14"/>
      <c r="B71" s="12"/>
      <c r="C71" s="37">
        <v>4018</v>
      </c>
      <c r="D71" s="13" t="s">
        <v>81</v>
      </c>
      <c r="E71" s="40">
        <v>34949.98</v>
      </c>
      <c r="F71" s="40"/>
      <c r="G71" s="40"/>
      <c r="H71" s="40"/>
      <c r="I71" s="40"/>
    </row>
    <row r="72" spans="1:9" ht="17.25" customHeight="1">
      <c r="A72" s="14"/>
      <c r="B72" s="12"/>
      <c r="C72" s="37">
        <v>4019</v>
      </c>
      <c r="D72" s="13" t="s">
        <v>81</v>
      </c>
      <c r="E72" s="40">
        <v>1850.37</v>
      </c>
      <c r="F72" s="40"/>
      <c r="G72" s="40"/>
      <c r="H72" s="40"/>
      <c r="I72" s="40"/>
    </row>
    <row r="73" spans="1:9" ht="15" customHeight="1">
      <c r="A73" s="14"/>
      <c r="B73" s="12"/>
      <c r="C73" s="37">
        <v>4110</v>
      </c>
      <c r="D73" s="13" t="s">
        <v>82</v>
      </c>
      <c r="E73" s="40"/>
      <c r="F73" s="40"/>
      <c r="G73" s="40"/>
      <c r="H73" s="40"/>
      <c r="I73" s="40">
        <v>2400</v>
      </c>
    </row>
    <row r="74" spans="1:9" ht="17.25" customHeight="1">
      <c r="A74" s="14"/>
      <c r="B74" s="12"/>
      <c r="C74" s="37">
        <v>4118</v>
      </c>
      <c r="D74" s="13" t="s">
        <v>83</v>
      </c>
      <c r="E74" s="40">
        <v>5495.61</v>
      </c>
      <c r="F74" s="40"/>
      <c r="G74" s="40"/>
      <c r="H74" s="40"/>
      <c r="I74" s="40"/>
    </row>
    <row r="75" spans="1:9" ht="17.25" customHeight="1">
      <c r="A75" s="14"/>
      <c r="B75" s="12"/>
      <c r="C75" s="37">
        <v>4119</v>
      </c>
      <c r="D75" s="13" t="s">
        <v>83</v>
      </c>
      <c r="E75" s="40">
        <v>290.96</v>
      </c>
      <c r="F75" s="40"/>
      <c r="G75" s="40"/>
      <c r="H75" s="40"/>
      <c r="I75" s="40"/>
    </row>
    <row r="76" spans="1:9" ht="15" customHeight="1">
      <c r="A76" s="14"/>
      <c r="B76" s="12"/>
      <c r="C76" s="37">
        <v>4128</v>
      </c>
      <c r="D76" s="13" t="s">
        <v>84</v>
      </c>
      <c r="E76" s="40">
        <v>857.03</v>
      </c>
      <c r="F76" s="40"/>
      <c r="G76" s="40"/>
      <c r="H76" s="40"/>
      <c r="I76" s="40"/>
    </row>
    <row r="77" spans="1:9" ht="18.75" customHeight="1">
      <c r="A77" s="14"/>
      <c r="B77" s="12"/>
      <c r="C77" s="37">
        <v>4129</v>
      </c>
      <c r="D77" s="13" t="s">
        <v>85</v>
      </c>
      <c r="E77" s="40">
        <v>45.37</v>
      </c>
      <c r="F77" s="40"/>
      <c r="G77" s="40"/>
      <c r="H77" s="40"/>
      <c r="I77" s="40"/>
    </row>
    <row r="78" spans="1:9" ht="16.5" customHeight="1">
      <c r="A78" s="14"/>
      <c r="B78" s="12"/>
      <c r="C78" s="53">
        <v>4178</v>
      </c>
      <c r="D78" s="13" t="s">
        <v>86</v>
      </c>
      <c r="E78" s="40">
        <v>10370.93</v>
      </c>
      <c r="F78" s="40"/>
      <c r="G78" s="40"/>
      <c r="H78" s="40"/>
      <c r="I78" s="40"/>
    </row>
    <row r="79" spans="1:9" ht="15.75" customHeight="1">
      <c r="A79" s="14"/>
      <c r="B79" s="12"/>
      <c r="C79" s="53">
        <v>4179</v>
      </c>
      <c r="D79" s="13" t="s">
        <v>74</v>
      </c>
      <c r="E79" s="40">
        <v>549.07</v>
      </c>
      <c r="F79" s="40"/>
      <c r="G79" s="40"/>
      <c r="H79" s="40"/>
      <c r="I79" s="40"/>
    </row>
    <row r="80" spans="1:9" ht="16.5" customHeight="1">
      <c r="A80" s="14"/>
      <c r="B80" s="12"/>
      <c r="C80" s="37">
        <v>4218</v>
      </c>
      <c r="D80" s="13" t="s">
        <v>87</v>
      </c>
      <c r="E80" s="40">
        <v>1922.12</v>
      </c>
      <c r="F80" s="40"/>
      <c r="G80" s="40"/>
      <c r="H80" s="40"/>
      <c r="I80" s="40"/>
    </row>
    <row r="81" spans="1:9" ht="16.5" customHeight="1">
      <c r="A81" s="14"/>
      <c r="B81" s="12"/>
      <c r="C81" s="37">
        <v>4219</v>
      </c>
      <c r="D81" s="13" t="s">
        <v>87</v>
      </c>
      <c r="E81" s="40">
        <v>101.76</v>
      </c>
      <c r="F81" s="40"/>
      <c r="G81" s="40"/>
      <c r="H81" s="40"/>
      <c r="I81" s="40"/>
    </row>
    <row r="82" spans="1:9" ht="17.25" customHeight="1">
      <c r="A82" s="14"/>
      <c r="B82" s="12"/>
      <c r="C82" s="37">
        <v>4308</v>
      </c>
      <c r="D82" s="13" t="s">
        <v>63</v>
      </c>
      <c r="E82" s="40">
        <v>22906.96</v>
      </c>
      <c r="F82" s="40"/>
      <c r="G82" s="40"/>
      <c r="H82" s="40"/>
      <c r="I82" s="40"/>
    </row>
    <row r="83" spans="1:9" ht="15" customHeight="1">
      <c r="A83" s="14"/>
      <c r="B83" s="12"/>
      <c r="C83" s="37">
        <v>4309</v>
      </c>
      <c r="D83" s="13" t="s">
        <v>77</v>
      </c>
      <c r="E83" s="40">
        <v>1212.77</v>
      </c>
      <c r="F83" s="40"/>
      <c r="G83" s="40"/>
      <c r="H83" s="40"/>
      <c r="I83" s="40"/>
    </row>
    <row r="84" spans="1:9" ht="14.25" customHeight="1">
      <c r="A84" s="14"/>
      <c r="B84" s="12"/>
      <c r="C84" s="37">
        <v>4358</v>
      </c>
      <c r="D84" s="13" t="s">
        <v>88</v>
      </c>
      <c r="E84" s="40">
        <v>336.77</v>
      </c>
      <c r="F84" s="40"/>
      <c r="G84" s="40"/>
      <c r="H84" s="40"/>
      <c r="I84" s="40"/>
    </row>
    <row r="85" spans="1:9" ht="13.5" customHeight="1">
      <c r="A85" s="14"/>
      <c r="B85" s="12"/>
      <c r="C85" s="37">
        <v>4359</v>
      </c>
      <c r="D85" s="13" t="s">
        <v>88</v>
      </c>
      <c r="E85" s="40">
        <v>17.83</v>
      </c>
      <c r="F85" s="40"/>
      <c r="G85" s="40"/>
      <c r="H85" s="40"/>
      <c r="I85" s="40"/>
    </row>
    <row r="86" spans="1:9" ht="28.5" customHeight="1">
      <c r="A86" s="14"/>
      <c r="B86" s="12"/>
      <c r="C86" s="37">
        <v>4378</v>
      </c>
      <c r="D86" s="52" t="s">
        <v>89</v>
      </c>
      <c r="E86" s="40">
        <v>607.73</v>
      </c>
      <c r="F86" s="40"/>
      <c r="G86" s="40"/>
      <c r="H86" s="40"/>
      <c r="I86" s="40"/>
    </row>
    <row r="87" spans="1:9" ht="28.5" customHeight="1">
      <c r="A87" s="14"/>
      <c r="B87" s="12"/>
      <c r="C87" s="37">
        <v>4379</v>
      </c>
      <c r="D87" s="52" t="s">
        <v>91</v>
      </c>
      <c r="E87" s="40">
        <v>32.17</v>
      </c>
      <c r="F87" s="40"/>
      <c r="G87" s="40"/>
      <c r="H87" s="40"/>
      <c r="I87" s="40"/>
    </row>
    <row r="88" spans="1:9" ht="15" customHeight="1">
      <c r="A88" s="14"/>
      <c r="B88" s="12"/>
      <c r="C88" s="37">
        <v>4438</v>
      </c>
      <c r="D88" s="52" t="s">
        <v>90</v>
      </c>
      <c r="E88" s="40">
        <v>94.97</v>
      </c>
      <c r="F88" s="40"/>
      <c r="G88" s="40"/>
      <c r="H88" s="40"/>
      <c r="I88" s="40"/>
    </row>
    <row r="89" spans="1:9" ht="17.25" customHeight="1">
      <c r="A89" s="14"/>
      <c r="B89" s="12"/>
      <c r="C89" s="37">
        <v>4439</v>
      </c>
      <c r="D89" s="52" t="s">
        <v>92</v>
      </c>
      <c r="E89" s="40">
        <v>5.03</v>
      </c>
      <c r="F89" s="40"/>
      <c r="G89" s="40"/>
      <c r="H89" s="40"/>
      <c r="I89" s="40"/>
    </row>
    <row r="90" spans="1:9" ht="18" customHeight="1">
      <c r="A90" s="14"/>
      <c r="B90" s="12"/>
      <c r="C90" s="37">
        <v>6068</v>
      </c>
      <c r="D90" s="52" t="s">
        <v>93</v>
      </c>
      <c r="E90" s="40">
        <v>7735</v>
      </c>
      <c r="F90" s="40"/>
      <c r="G90" s="40"/>
      <c r="H90" s="40"/>
      <c r="I90" s="40"/>
    </row>
    <row r="91" spans="1:9" ht="17.25" customHeight="1">
      <c r="A91" s="14"/>
      <c r="B91" s="12"/>
      <c r="C91" s="37">
        <v>6069</v>
      </c>
      <c r="D91" s="52" t="s">
        <v>94</v>
      </c>
      <c r="E91" s="40">
        <v>409.52</v>
      </c>
      <c r="F91" s="40"/>
      <c r="G91" s="40"/>
      <c r="H91" s="40"/>
      <c r="I91" s="40"/>
    </row>
    <row r="92" spans="1:9" ht="16.5" customHeight="1">
      <c r="A92" s="2"/>
      <c r="B92" s="2"/>
      <c r="C92" s="70" t="s">
        <v>13</v>
      </c>
      <c r="D92" s="71"/>
      <c r="E92" s="43">
        <f>SUM(E70:E91)</f>
        <v>97716.95000000001</v>
      </c>
      <c r="F92" s="43">
        <f>SUM(F70:F73)</f>
        <v>0</v>
      </c>
      <c r="G92" s="43">
        <f>SUM(G70:G73)</f>
        <v>0</v>
      </c>
      <c r="H92" s="43">
        <f>SUM(H70:H73)</f>
        <v>7925</v>
      </c>
      <c r="I92" s="43">
        <f>SUM(I70:I73)</f>
        <v>2400</v>
      </c>
    </row>
    <row r="93" spans="1:9" ht="12.75">
      <c r="A93" s="59" t="s">
        <v>14</v>
      </c>
      <c r="B93" s="60"/>
      <c r="C93" s="60"/>
      <c r="D93" s="61"/>
      <c r="E93" s="42">
        <f>SUM(E92,E69,E66,E64)</f>
        <v>119987.00000000001</v>
      </c>
      <c r="F93" s="42">
        <f>SUM(F64+F66+F69+F92)</f>
        <v>0</v>
      </c>
      <c r="G93" s="42">
        <f>SUM(G64+G66+G69+G92)</f>
        <v>0</v>
      </c>
      <c r="H93" s="42">
        <f>SUM(H64+H66+H69+H92)</f>
        <v>8397</v>
      </c>
      <c r="I93" s="42">
        <f>SUM(I64+I66+I69+I92)</f>
        <v>196480.05</v>
      </c>
    </row>
    <row r="94" spans="1:9" ht="14.25" customHeight="1">
      <c r="A94" s="32">
        <v>854</v>
      </c>
      <c r="B94" s="29">
        <v>85412</v>
      </c>
      <c r="C94" s="31">
        <v>4170</v>
      </c>
      <c r="D94" s="13" t="s">
        <v>74</v>
      </c>
      <c r="E94" s="42"/>
      <c r="F94" s="42"/>
      <c r="G94" s="42"/>
      <c r="H94" s="42"/>
      <c r="I94" s="40">
        <v>1400</v>
      </c>
    </row>
    <row r="95" spans="1:9" ht="16.5" customHeight="1">
      <c r="A95" s="5"/>
      <c r="B95" s="5"/>
      <c r="C95" s="29">
        <v>4210</v>
      </c>
      <c r="D95" s="13" t="s">
        <v>75</v>
      </c>
      <c r="E95" s="42"/>
      <c r="F95" s="42"/>
      <c r="G95" s="42"/>
      <c r="H95" s="42"/>
      <c r="I95" s="40">
        <v>190</v>
      </c>
    </row>
    <row r="96" spans="1:9" ht="17.25" customHeight="1">
      <c r="A96" s="5"/>
      <c r="B96" s="5"/>
      <c r="C96" s="27">
        <v>4300</v>
      </c>
      <c r="D96" s="13" t="s">
        <v>76</v>
      </c>
      <c r="E96" s="42"/>
      <c r="F96" s="42"/>
      <c r="G96" s="42"/>
      <c r="H96" s="42"/>
      <c r="I96" s="40">
        <v>10800</v>
      </c>
    </row>
    <row r="97" spans="1:9" ht="15.75" customHeight="1">
      <c r="A97" s="5"/>
      <c r="B97" s="5"/>
      <c r="C97" s="29">
        <v>4309</v>
      </c>
      <c r="D97" s="13" t="s">
        <v>77</v>
      </c>
      <c r="E97" s="42"/>
      <c r="F97" s="42"/>
      <c r="G97" s="42"/>
      <c r="H97" s="42"/>
      <c r="I97" s="40">
        <v>4800</v>
      </c>
    </row>
    <row r="98" spans="1:9" ht="17.25" customHeight="1">
      <c r="A98" s="5"/>
      <c r="B98" s="5"/>
      <c r="C98" s="29">
        <v>4410</v>
      </c>
      <c r="D98" s="13" t="s">
        <v>78</v>
      </c>
      <c r="E98" s="42"/>
      <c r="F98" s="42"/>
      <c r="G98" s="42"/>
      <c r="H98" s="42"/>
      <c r="I98" s="40">
        <v>100</v>
      </c>
    </row>
    <row r="99" spans="1:9" ht="29.25" customHeight="1">
      <c r="A99" s="5"/>
      <c r="B99" s="5"/>
      <c r="C99" s="72" t="s">
        <v>37</v>
      </c>
      <c r="D99" s="75"/>
      <c r="E99" s="43">
        <f>SUM(E94:E98)</f>
        <v>0</v>
      </c>
      <c r="F99" s="43">
        <f>SUM(F94:F98)</f>
        <v>0</v>
      </c>
      <c r="G99" s="43">
        <f>SUM(G94:G98)</f>
        <v>0</v>
      </c>
      <c r="H99" s="43">
        <f>SUM(H94:H98)</f>
        <v>0</v>
      </c>
      <c r="I99" s="43">
        <f>SUM(I94:I98)</f>
        <v>17290</v>
      </c>
    </row>
    <row r="100" spans="1:9" ht="17.25" customHeight="1">
      <c r="A100" s="5"/>
      <c r="B100" s="29">
        <v>85415</v>
      </c>
      <c r="C100" s="34">
        <v>3260</v>
      </c>
      <c r="D100" s="33" t="s">
        <v>79</v>
      </c>
      <c r="E100" s="42"/>
      <c r="F100" s="42"/>
      <c r="G100" s="42"/>
      <c r="H100" s="42"/>
      <c r="I100" s="40">
        <v>3740</v>
      </c>
    </row>
    <row r="101" spans="1:9" ht="17.25" customHeight="1">
      <c r="A101" s="5"/>
      <c r="B101" s="29"/>
      <c r="C101" s="72" t="s">
        <v>38</v>
      </c>
      <c r="D101" s="75"/>
      <c r="E101" s="43">
        <f>SUM(E100)</f>
        <v>0</v>
      </c>
      <c r="F101" s="43">
        <f>SUM(F100)</f>
        <v>0</v>
      </c>
      <c r="G101" s="43">
        <f>SUM(G100)</f>
        <v>0</v>
      </c>
      <c r="H101" s="43">
        <f>SUM(H100)</f>
        <v>0</v>
      </c>
      <c r="I101" s="43">
        <f>SUM(I100)</f>
        <v>3740</v>
      </c>
    </row>
    <row r="102" spans="1:9" ht="12.75">
      <c r="A102" s="91" t="s">
        <v>39</v>
      </c>
      <c r="B102" s="91"/>
      <c r="C102" s="91"/>
      <c r="D102" s="91"/>
      <c r="E102" s="42">
        <f>SUM(E101,E99)</f>
        <v>0</v>
      </c>
      <c r="F102" s="42">
        <f>SUM(F101,F99)</f>
        <v>0</v>
      </c>
      <c r="G102" s="42">
        <f>SUM(G101,G99)</f>
        <v>0</v>
      </c>
      <c r="H102" s="42">
        <f>SUM(H101,H99)</f>
        <v>0</v>
      </c>
      <c r="I102" s="42">
        <f>SUM(I101,I99)</f>
        <v>21030</v>
      </c>
    </row>
    <row r="103" spans="1:9" ht="18.75" customHeight="1">
      <c r="A103" s="57">
        <v>900</v>
      </c>
      <c r="B103" s="58">
        <v>90095</v>
      </c>
      <c r="C103" s="27">
        <v>4300</v>
      </c>
      <c r="D103" s="13" t="s">
        <v>76</v>
      </c>
      <c r="E103" s="40">
        <v>18900</v>
      </c>
      <c r="F103" s="40"/>
      <c r="G103" s="40"/>
      <c r="H103" s="40"/>
      <c r="I103" s="40"/>
    </row>
    <row r="104" spans="1:9" ht="15.75" customHeight="1">
      <c r="A104" s="39"/>
      <c r="B104" s="39"/>
      <c r="C104" s="92" t="s">
        <v>49</v>
      </c>
      <c r="D104" s="93"/>
      <c r="E104" s="43">
        <f>SUM(E103)</f>
        <v>18900</v>
      </c>
      <c r="F104" s="42"/>
      <c r="G104" s="42"/>
      <c r="H104" s="42"/>
      <c r="I104" s="42"/>
    </row>
    <row r="105" spans="1:9" ht="17.25" customHeight="1">
      <c r="A105" s="94" t="s">
        <v>50</v>
      </c>
      <c r="B105" s="95"/>
      <c r="C105" s="95"/>
      <c r="D105" s="95"/>
      <c r="E105" s="42">
        <f>SUM(E104)</f>
        <v>18900</v>
      </c>
      <c r="F105" s="42"/>
      <c r="G105" s="42"/>
      <c r="H105" s="42"/>
      <c r="I105" s="42"/>
    </row>
    <row r="106" spans="1:9" ht="16.5" customHeight="1">
      <c r="A106" s="59" t="s">
        <v>8</v>
      </c>
      <c r="B106" s="60"/>
      <c r="C106" s="60"/>
      <c r="D106" s="61"/>
      <c r="E106" s="42">
        <f>SUM(E26+E30+E33+E52+E55+E58+E93+E102+E105+E19+E22)</f>
        <v>1319394</v>
      </c>
      <c r="F106" s="42">
        <f>SUM(F26+F30+F33+F52+F55+F58+F93+F102+F105+F19+F22)</f>
        <v>0</v>
      </c>
      <c r="G106" s="42">
        <f>SUM(G26+G30+G33+G52+G55+G58+G93+G102+G105+G19+G22)</f>
        <v>-170000</v>
      </c>
      <c r="H106" s="42">
        <f>SUM(H26+H30+H33+H52+H55+H58+H93+H102+H105+H19+H22)</f>
        <v>-155603</v>
      </c>
      <c r="I106" s="42">
        <f>SUM(I26+I30+I33+I52+I55+I58+I93+I102+I105+I19+I22)</f>
        <v>1119280.05</v>
      </c>
    </row>
    <row r="107" spans="1:9" ht="12.75">
      <c r="A107" s="18"/>
      <c r="B107" s="18"/>
      <c r="C107" s="18"/>
      <c r="D107" s="18"/>
      <c r="E107" s="17"/>
      <c r="F107" s="17"/>
      <c r="G107" s="17"/>
      <c r="H107" s="17"/>
      <c r="I107" s="17"/>
    </row>
    <row r="109" ht="12.75">
      <c r="A109" s="20" t="s">
        <v>80</v>
      </c>
    </row>
    <row r="115" spans="9:12" ht="13.5">
      <c r="I115" s="90"/>
      <c r="J115" s="90"/>
      <c r="K115" s="90"/>
      <c r="L115" s="90"/>
    </row>
    <row r="159" ht="14.25" customHeight="1"/>
  </sheetData>
  <sheetProtection/>
  <mergeCells count="39">
    <mergeCell ref="E66:F66"/>
    <mergeCell ref="A52:D52"/>
    <mergeCell ref="C25:D25"/>
    <mergeCell ref="A26:D26"/>
    <mergeCell ref="C46:D46"/>
    <mergeCell ref="C48:D48"/>
    <mergeCell ref="A30:D30"/>
    <mergeCell ref="C66:D66"/>
    <mergeCell ref="C38:D38"/>
    <mergeCell ref="I115:L115"/>
    <mergeCell ref="C101:D101"/>
    <mergeCell ref="A102:D102"/>
    <mergeCell ref="A106:D106"/>
    <mergeCell ref="C104:D104"/>
    <mergeCell ref="A105:D105"/>
    <mergeCell ref="A6:I11"/>
    <mergeCell ref="I13:I14"/>
    <mergeCell ref="F13:G13"/>
    <mergeCell ref="E13:E14"/>
    <mergeCell ref="D13:D14"/>
    <mergeCell ref="C13:C14"/>
    <mergeCell ref="A13:A14"/>
    <mergeCell ref="B13:B14"/>
    <mergeCell ref="C64:D64"/>
    <mergeCell ref="C99:D99"/>
    <mergeCell ref="A93:D93"/>
    <mergeCell ref="C92:D92"/>
    <mergeCell ref="A69:D69"/>
    <mergeCell ref="A55:D55"/>
    <mergeCell ref="A58:D58"/>
    <mergeCell ref="A19:D19"/>
    <mergeCell ref="A18:D18"/>
    <mergeCell ref="A21:D21"/>
    <mergeCell ref="A22:D22"/>
    <mergeCell ref="C40:D40"/>
    <mergeCell ref="C43:D43"/>
    <mergeCell ref="B57:D57"/>
    <mergeCell ref="C51:D51"/>
    <mergeCell ref="C54:D54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Marcin Walichnowski</cp:lastModifiedBy>
  <cp:lastPrinted>2008-12-23T11:40:52Z</cp:lastPrinted>
  <dcterms:created xsi:type="dcterms:W3CDTF">2001-08-02T07:18:30Z</dcterms:created>
  <dcterms:modified xsi:type="dcterms:W3CDTF">2008-12-23T11:43:31Z</dcterms:modified>
  <cp:category/>
  <cp:version/>
  <cp:contentType/>
  <cp:contentStatus/>
</cp:coreProperties>
</file>