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<sst xmlns="http://schemas.openxmlformats.org/spreadsheetml/2006/main" count="705" uniqueCount="136">
  <si>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</si>
  <si>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</si>
  <si>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</si>
  <si>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</si>
  <si>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</si>
  <si>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</si>
  <si>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</si>
  <si>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</si>
  <si>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</si>
  <si>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</si>
  <si>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</si>
  <si>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</si>
  <si>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</si>
  <si>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</si>
  <si>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</si>
  <si>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</si>
  <si>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</si>
  <si>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</si>
  <si>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</si>
  <si>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</si>
  <si>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</si>
  <si>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</si>
  <si>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</si>
  <si>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</si>
  <si>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</si>
  <si>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</si>
  <si>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</si>
  <si>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</si>
  <si>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</si>
  <si>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</si>
  <si>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</si>
  <si>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</si>
  <si>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</si>
  <si>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</si>
  <si>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</si>
  <si>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</si>
  <si>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</si>
  <si>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</si>
  <si>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</si>
  <si>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</si>
  <si>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</si>
  <si>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</si>
  <si>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</si>
  <si>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</si>
  <si>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</si>
  <si>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</si>
  <si>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</si>
  <si>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</si>
  <si>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</si>
  <si>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</si>
  <si>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</si>
  <si>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</si>
  <si>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</si>
  <si>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</si>
  <si>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</si>
  <si>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</si>
  <si>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</si>
  <si>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</si>
  <si>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</si>
  <si>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</si>
  <si>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</si>
  <si>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</si>
  <si>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</si>
  <si>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</si>
  <si>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</si>
  <si>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</si>
  <si>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</si>
  <si>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</si>
  <si>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</si>
  <si>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</si>
  <si>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</si>
  <si>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</si>
  <si>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</si>
  <si>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</si>
  <si>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</si>
  <si>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</si>
  <si>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</si>
  <si>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</si>
  <si>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</si>
  <si>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</si>
  <si>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</si>
  <si>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</si>
  <si>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</si>
  <si>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</si>
  <si>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</si>
  <si>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</si>
  <si>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</si>
  <si>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</si>
  <si>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</si>
  <si>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</si>
  <si>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</si>
  <si>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</si>
  <si>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</si>
  <si>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</si>
  <si>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</si>
  <si>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</si>
  <si>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</si>
  <si>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</si>
  <si>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</si>
  <si>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</si>
  <si>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</si>
  <si>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</si>
  <si>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</si>
  <si>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</si>
  <si>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</si>
  <si>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</si>
  <si>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</si>
  <si>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</si>
  <si>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</si>
  <si>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wynagrodzenia i składki od nich naliczone </t>
  </si>
  <si>
    <t xml:space="preserve">wydatki związane z realizacją ich statutowych zadań  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</si>
  <si>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</si>
  <si>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</si>
  <si>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</si>
  <si>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</si>
  <si>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Zespoły obsługi ekonomiczno-administracyjnej szkół</t>
  </si>
  <si>
    <t>Dokonać zmian w planie wydatków gminy na rok 2012 stanowiącym tabelę nr 2 do Uchwały Budżetowej na rok 2012 Gminy Michałowice Nr XII/119/2012 z dnia 21 grudnia  2011 r. w sposób następujący:</t>
  </si>
  <si>
    <t>853 Pozostałe zadania w zakresie polityki społecznej</t>
  </si>
  <si>
    <t xml:space="preserve">dotacje na zadania bieżące  </t>
  </si>
  <si>
    <t>Żłobki</t>
  </si>
  <si>
    <t>Gospodarka odpadami</t>
  </si>
  <si>
    <t>754 Bezpieczeństwo publiczne i ochrona przeciwpożarowa</t>
  </si>
  <si>
    <t>swiadczenia na rzecz osób fizycznych</t>
  </si>
  <si>
    <t xml:space="preserve"> Oddziały przedszkolne w szkołach podstawowych</t>
  </si>
  <si>
    <t>Gimnazja</t>
  </si>
  <si>
    <t xml:space="preserve"> Stołówki szkolne</t>
  </si>
  <si>
    <t xml:space="preserve"> Świetlice szkolne</t>
  </si>
  <si>
    <t>854 Edukacyjna opieka wychowawcza</t>
  </si>
  <si>
    <t xml:space="preserve">Inne formy wychowania przedszkolnego </t>
  </si>
  <si>
    <t>Wspieranie rodziny</t>
  </si>
  <si>
    <t>Zasilki stałe</t>
  </si>
  <si>
    <t xml:space="preserve">Plan po zmianach     91 366 930,73 zł </t>
  </si>
  <si>
    <r>
      <t xml:space="preserve">wydatki związane z realizacją ich statutowych zadań   </t>
    </r>
    <r>
      <rPr>
        <i/>
        <sz val="9"/>
        <rFont val="Times New Roman"/>
        <family val="1"/>
      </rPr>
      <t xml:space="preserve">  </t>
    </r>
  </si>
  <si>
    <t xml:space="preserve">wydatki związane z realizacją ich statutowych zadań  </t>
  </si>
  <si>
    <t>do Uchwały Nr XIX/180/2012</t>
  </si>
  <si>
    <t>z dnia  26 września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</si>
</sst>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justify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5.6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  <col min="12" max="12" width="9.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134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135</v>
      </c>
      <c r="H5" s="6"/>
      <c r="I5" s="6"/>
    </row>
    <row r="6" spans="1:9" ht="31.5" customHeight="1">
      <c r="A6" s="85" t="s">
        <v>116</v>
      </c>
      <c r="B6" s="86"/>
      <c r="C6" s="86"/>
      <c r="D6" s="86"/>
      <c r="E6" s="86"/>
      <c r="F6" s="86"/>
      <c r="G6" s="86"/>
      <c r="H6" s="86"/>
      <c r="I6" s="86"/>
    </row>
    <row r="7" spans="1:9" ht="12.75">
      <c r="A7" s="8"/>
      <c r="B7" s="8"/>
      <c r="C7" s="8"/>
      <c r="D7" s="9"/>
      <c r="E7" s="9"/>
      <c r="F7" s="9"/>
      <c r="G7" s="9"/>
      <c r="H7" s="55" t="s">
        <v>112</v>
      </c>
      <c r="I7" s="9"/>
    </row>
    <row r="8" spans="1:9" ht="12.75">
      <c r="A8" s="87" t="s">
        <v>6</v>
      </c>
      <c r="B8" s="87" t="s">
        <v>102</v>
      </c>
      <c r="C8" s="89" t="s">
        <v>5</v>
      </c>
      <c r="D8" s="91" t="s">
        <v>107</v>
      </c>
      <c r="E8" s="93" t="s">
        <v>8</v>
      </c>
      <c r="F8" s="94"/>
      <c r="G8" s="91" t="s">
        <v>108</v>
      </c>
      <c r="H8" s="78" t="s">
        <v>8</v>
      </c>
      <c r="I8" s="96"/>
    </row>
    <row r="9" spans="1:9" ht="12.75">
      <c r="A9" s="88"/>
      <c r="B9" s="88"/>
      <c r="C9" s="90"/>
      <c r="D9" s="92"/>
      <c r="E9" s="14" t="s">
        <v>9</v>
      </c>
      <c r="F9" s="14" t="s">
        <v>93</v>
      </c>
      <c r="G9" s="95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65">
        <f>SUM(E11+F11)</f>
        <v>50000</v>
      </c>
      <c r="E11" s="65">
        <f>SUM(E12)</f>
        <v>50000</v>
      </c>
      <c r="F11" s="65">
        <f>SUM(F12)</f>
        <v>0</v>
      </c>
      <c r="G11" s="65">
        <f>SUM(H11+I11)</f>
        <v>0</v>
      </c>
      <c r="H11" s="65">
        <f>SUM(H12)</f>
        <v>0</v>
      </c>
      <c r="I11" s="65">
        <f>SUM(I12)</f>
        <v>0</v>
      </c>
    </row>
    <row r="12" spans="1:9" ht="24">
      <c r="A12" s="18"/>
      <c r="B12" s="19"/>
      <c r="C12" s="60" t="s">
        <v>81</v>
      </c>
      <c r="D12" s="66">
        <f>SUM(E12+F12)</f>
        <v>50000</v>
      </c>
      <c r="E12" s="67">
        <f>SUM(E13)</f>
        <v>50000</v>
      </c>
      <c r="F12" s="66">
        <v>0</v>
      </c>
      <c r="G12" s="66">
        <f>SUM(H12+I12)</f>
        <v>0</v>
      </c>
      <c r="H12" s="67">
        <f>SUM(H13)</f>
        <v>0</v>
      </c>
      <c r="I12" s="67">
        <v>0</v>
      </c>
    </row>
    <row r="13" spans="1:9" ht="24">
      <c r="A13" s="18"/>
      <c r="B13" s="19"/>
      <c r="C13" s="60" t="s">
        <v>132</v>
      </c>
      <c r="D13" s="66">
        <f>SUM(E13+F13)</f>
        <v>50000</v>
      </c>
      <c r="E13" s="67">
        <v>50000</v>
      </c>
      <c r="F13" s="66">
        <v>0</v>
      </c>
      <c r="G13" s="66">
        <f>SUM(H13+I13)</f>
        <v>0</v>
      </c>
      <c r="H13" s="67">
        <v>0</v>
      </c>
      <c r="I13" s="67">
        <v>0</v>
      </c>
    </row>
    <row r="14" spans="1:9" ht="15" customHeight="1">
      <c r="A14" s="22" t="s">
        <v>10</v>
      </c>
      <c r="B14" s="23"/>
      <c r="C14" s="24"/>
      <c r="D14" s="65">
        <f aca="true" t="shared" si="0" ref="D14:I14">SUM(D11)</f>
        <v>50000</v>
      </c>
      <c r="E14" s="65">
        <f t="shared" si="0"/>
        <v>50000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</row>
    <row r="15" spans="1:13" ht="15" customHeight="1">
      <c r="A15" s="24">
        <v>754</v>
      </c>
      <c r="B15" s="24">
        <v>75412</v>
      </c>
      <c r="C15" s="24" t="s">
        <v>40</v>
      </c>
      <c r="D15" s="65">
        <v>0</v>
      </c>
      <c r="E15" s="64">
        <v>0</v>
      </c>
      <c r="F15" s="64">
        <v>0</v>
      </c>
      <c r="G15" s="65">
        <f>SUM(H15+I15)</f>
        <v>10000</v>
      </c>
      <c r="H15" s="64">
        <f>SUM(H16)</f>
        <v>0</v>
      </c>
      <c r="I15" s="64">
        <f>SUM(I16)</f>
        <v>10000</v>
      </c>
      <c r="M15" s="63"/>
    </row>
    <row r="16" spans="1:13" ht="84.75" customHeight="1">
      <c r="A16" s="24"/>
      <c r="B16" s="24"/>
      <c r="C16" s="61" t="s">
        <v>114</v>
      </c>
      <c r="D16" s="66">
        <v>0</v>
      </c>
      <c r="E16" s="67">
        <v>0</v>
      </c>
      <c r="F16" s="67">
        <v>0</v>
      </c>
      <c r="G16" s="66">
        <f>SUM(H16+I16)</f>
        <v>10000</v>
      </c>
      <c r="H16" s="67">
        <v>0</v>
      </c>
      <c r="I16" s="67">
        <v>10000</v>
      </c>
      <c r="M16" s="63"/>
    </row>
    <row r="17" spans="1:13" ht="23.25" customHeight="1">
      <c r="A17" s="82" t="s">
        <v>121</v>
      </c>
      <c r="B17" s="83"/>
      <c r="C17" s="84"/>
      <c r="D17" s="65">
        <v>0</v>
      </c>
      <c r="E17" s="64">
        <v>0</v>
      </c>
      <c r="F17" s="64">
        <v>0</v>
      </c>
      <c r="G17" s="65">
        <f>SUM(H17+I17)</f>
        <v>10000</v>
      </c>
      <c r="H17" s="64">
        <f>SUM(H15)</f>
        <v>0</v>
      </c>
      <c r="I17" s="64">
        <f>SUM(I15)</f>
        <v>10000</v>
      </c>
      <c r="M17" s="63"/>
    </row>
    <row r="18" spans="1:9" ht="15.75" customHeight="1">
      <c r="A18" s="12">
        <v>801</v>
      </c>
      <c r="B18" s="33">
        <v>80101</v>
      </c>
      <c r="C18" s="29" t="s">
        <v>45</v>
      </c>
      <c r="D18" s="65">
        <f>SUM(D19)</f>
        <v>174110</v>
      </c>
      <c r="E18" s="64">
        <f>SUM(E19)</f>
        <v>174110</v>
      </c>
      <c r="F18" s="65">
        <f>SUM(F19)</f>
        <v>0</v>
      </c>
      <c r="G18" s="65">
        <f>SUM(H18:I18)</f>
        <v>310135</v>
      </c>
      <c r="H18" s="65">
        <f>SUM(H19+H23)</f>
        <v>90135</v>
      </c>
      <c r="I18" s="65">
        <f>SUM(I19+I23)</f>
        <v>220000</v>
      </c>
    </row>
    <row r="19" spans="1:9" ht="24">
      <c r="A19" s="12"/>
      <c r="B19" s="33"/>
      <c r="C19" s="46" t="s">
        <v>81</v>
      </c>
      <c r="D19" s="65">
        <f>SUM(D21+D20)</f>
        <v>174110</v>
      </c>
      <c r="E19" s="64">
        <f>SUM(E21+E22)</f>
        <v>174110</v>
      </c>
      <c r="F19" s="64">
        <f>SUM(F21+F22)</f>
        <v>0</v>
      </c>
      <c r="G19" s="65">
        <f>SUM(G20:G22)</f>
        <v>90135</v>
      </c>
      <c r="H19" s="65">
        <f>SUM(H20:H22)</f>
        <v>90135</v>
      </c>
      <c r="I19" s="65">
        <f>SUM(I21)</f>
        <v>0</v>
      </c>
    </row>
    <row r="20" spans="1:9" ht="22.5" customHeight="1">
      <c r="A20" s="12"/>
      <c r="B20" s="33"/>
      <c r="C20" s="46" t="s">
        <v>122</v>
      </c>
      <c r="D20" s="65">
        <v>0</v>
      </c>
      <c r="E20" s="64">
        <v>0</v>
      </c>
      <c r="F20" s="65">
        <v>0</v>
      </c>
      <c r="G20" s="65">
        <f>SUM(H20)</f>
        <v>6000</v>
      </c>
      <c r="H20" s="64">
        <v>6000</v>
      </c>
      <c r="I20" s="65"/>
    </row>
    <row r="21" spans="1:9" ht="25.5" customHeight="1">
      <c r="A21" s="12"/>
      <c r="B21" s="33"/>
      <c r="C21" s="46" t="s">
        <v>82</v>
      </c>
      <c r="D21" s="65">
        <f>SUM(E21+F21)</f>
        <v>174110</v>
      </c>
      <c r="E21" s="64">
        <v>174110</v>
      </c>
      <c r="F21" s="65">
        <f>SUM(F22:F22)</f>
        <v>0</v>
      </c>
      <c r="G21" s="65">
        <f>SUM(H21+I21)</f>
        <v>69540</v>
      </c>
      <c r="H21" s="64">
        <v>69540</v>
      </c>
      <c r="I21" s="65">
        <f>SUM(J21+K21)</f>
        <v>0</v>
      </c>
    </row>
    <row r="22" spans="1:9" ht="27.75" customHeight="1">
      <c r="A22" s="12"/>
      <c r="B22" s="33"/>
      <c r="C22" s="46" t="s">
        <v>110</v>
      </c>
      <c r="D22" s="65">
        <v>0</v>
      </c>
      <c r="E22" s="65">
        <v>0</v>
      </c>
      <c r="F22" s="65">
        <v>0</v>
      </c>
      <c r="G22" s="65">
        <f>SUM(H22+I22)</f>
        <v>14595</v>
      </c>
      <c r="H22" s="64">
        <f>5830+8765</f>
        <v>14595</v>
      </c>
      <c r="I22" s="64">
        <v>0</v>
      </c>
    </row>
    <row r="23" spans="1:9" ht="84">
      <c r="A23" s="12"/>
      <c r="B23" s="33"/>
      <c r="C23" s="61" t="s">
        <v>114</v>
      </c>
      <c r="D23" s="67">
        <v>0</v>
      </c>
      <c r="E23" s="67">
        <v>0</v>
      </c>
      <c r="F23" s="67">
        <v>0</v>
      </c>
      <c r="G23" s="67">
        <f>SUM(H23+I23)</f>
        <v>220000</v>
      </c>
      <c r="H23" s="67">
        <v>0</v>
      </c>
      <c r="I23" s="67">
        <v>220000</v>
      </c>
    </row>
    <row r="24" spans="1:9" ht="24">
      <c r="A24" s="12"/>
      <c r="B24" s="33">
        <v>80103</v>
      </c>
      <c r="C24" s="29" t="s">
        <v>123</v>
      </c>
      <c r="D24" s="65">
        <f>SUM(D25)</f>
        <v>4770</v>
      </c>
      <c r="E24" s="64">
        <f>SUM(E25)</f>
        <v>4770</v>
      </c>
      <c r="F24" s="65">
        <f>SUM(F25)</f>
        <v>0</v>
      </c>
      <c r="G24" s="65">
        <f>SUM(H24:I24)</f>
        <v>136800</v>
      </c>
      <c r="H24" s="65">
        <f>SUM(H25)</f>
        <v>136800</v>
      </c>
      <c r="I24" s="65">
        <v>0</v>
      </c>
    </row>
    <row r="25" spans="1:9" ht="24">
      <c r="A25" s="12"/>
      <c r="B25" s="33"/>
      <c r="C25" s="46" t="s">
        <v>81</v>
      </c>
      <c r="D25" s="65">
        <f>SUM(D27+D26)</f>
        <v>4770</v>
      </c>
      <c r="E25" s="64">
        <f>SUM(E27)</f>
        <v>4770</v>
      </c>
      <c r="F25" s="64">
        <f>SUM(F27)</f>
        <v>0</v>
      </c>
      <c r="G25" s="65">
        <f>SUM(G26:G27)</f>
        <v>136800</v>
      </c>
      <c r="H25" s="65">
        <f>SUM(H26:H27)</f>
        <v>136800</v>
      </c>
      <c r="I25" s="65">
        <f>SUM(I27)</f>
        <v>0</v>
      </c>
    </row>
    <row r="26" spans="1:9" ht="14.25" customHeight="1">
      <c r="A26" s="12"/>
      <c r="B26" s="33"/>
      <c r="C26" s="46" t="s">
        <v>122</v>
      </c>
      <c r="D26" s="65">
        <v>0</v>
      </c>
      <c r="E26" s="64">
        <v>0</v>
      </c>
      <c r="F26" s="65">
        <v>0</v>
      </c>
      <c r="G26" s="65">
        <f>SUM(H26)</f>
        <v>12300</v>
      </c>
      <c r="H26" s="64">
        <v>12300</v>
      </c>
      <c r="I26" s="65"/>
    </row>
    <row r="27" spans="1:9" ht="24">
      <c r="A27" s="12"/>
      <c r="B27" s="33"/>
      <c r="C27" s="46" t="s">
        <v>82</v>
      </c>
      <c r="D27" s="65">
        <f>SUM(E27+F27)</f>
        <v>4770</v>
      </c>
      <c r="E27" s="64">
        <v>4770</v>
      </c>
      <c r="F27" s="65">
        <v>0</v>
      </c>
      <c r="G27" s="65">
        <f>SUM(H27+I27)</f>
        <v>124500</v>
      </c>
      <c r="H27" s="64">
        <v>124500</v>
      </c>
      <c r="I27" s="65">
        <f>SUM(J27+K27)</f>
        <v>0</v>
      </c>
    </row>
    <row r="28" spans="1:9" ht="24">
      <c r="A28" s="27"/>
      <c r="B28" s="27">
        <v>80104</v>
      </c>
      <c r="C28" s="28" t="s">
        <v>84</v>
      </c>
      <c r="D28" s="65">
        <f>SUM(E28:F28)</f>
        <v>171000</v>
      </c>
      <c r="E28" s="64">
        <f>SUM(E29)</f>
        <v>171000</v>
      </c>
      <c r="F28" s="65">
        <f>SUM(F29)</f>
        <v>0</v>
      </c>
      <c r="G28" s="65">
        <f>SUM(H28+I28)</f>
        <v>71000</v>
      </c>
      <c r="H28" s="65">
        <f>SUM(H29)</f>
        <v>71000</v>
      </c>
      <c r="I28" s="65">
        <f>SUM(I29:I32)</f>
        <v>0</v>
      </c>
    </row>
    <row r="29" spans="1:9" ht="24">
      <c r="A29" s="16"/>
      <c r="B29" s="33"/>
      <c r="C29" s="46" t="s">
        <v>81</v>
      </c>
      <c r="D29" s="65">
        <f>SUM(E29)</f>
        <v>171000</v>
      </c>
      <c r="E29" s="64">
        <f>SUM(E30:E32)</f>
        <v>171000</v>
      </c>
      <c r="F29" s="64">
        <f>SUM(F32)</f>
        <v>0</v>
      </c>
      <c r="G29" s="65">
        <f>SUM(H29)</f>
        <v>71000</v>
      </c>
      <c r="H29" s="65">
        <f>SUM(H30:H32)</f>
        <v>71000</v>
      </c>
      <c r="I29" s="64">
        <v>0</v>
      </c>
    </row>
    <row r="30" spans="1:9" ht="15" customHeight="1">
      <c r="A30" s="16"/>
      <c r="B30" s="33"/>
      <c r="C30" s="46" t="s">
        <v>122</v>
      </c>
      <c r="D30" s="64">
        <f>SUM(E30)</f>
        <v>500</v>
      </c>
      <c r="E30" s="64">
        <v>500</v>
      </c>
      <c r="F30" s="64">
        <v>0</v>
      </c>
      <c r="G30" s="64">
        <f>SUM(H30)</f>
        <v>2000</v>
      </c>
      <c r="H30" s="64">
        <v>2000</v>
      </c>
      <c r="I30" s="64">
        <v>0</v>
      </c>
    </row>
    <row r="31" spans="1:9" ht="24">
      <c r="A31" s="16"/>
      <c r="B31" s="33"/>
      <c r="C31" s="46" t="s">
        <v>82</v>
      </c>
      <c r="D31" s="64">
        <f>SUM(E31)</f>
        <v>16500</v>
      </c>
      <c r="E31" s="64">
        <v>16500</v>
      </c>
      <c r="F31" s="64">
        <v>0</v>
      </c>
      <c r="G31" s="64">
        <f>SUM(H31)</f>
        <v>15000</v>
      </c>
      <c r="H31" s="64">
        <v>15000</v>
      </c>
      <c r="I31" s="64">
        <v>0</v>
      </c>
    </row>
    <row r="32" spans="1:9" ht="15" customHeight="1">
      <c r="A32" s="16"/>
      <c r="B32" s="33"/>
      <c r="C32" s="46" t="s">
        <v>111</v>
      </c>
      <c r="D32" s="67">
        <f>SUM(E32+F32)</f>
        <v>154000</v>
      </c>
      <c r="E32" s="67">
        <v>154000</v>
      </c>
      <c r="F32" s="64">
        <v>0</v>
      </c>
      <c r="G32" s="64">
        <f>SUM(H32+I32)</f>
        <v>54000</v>
      </c>
      <c r="H32" s="64">
        <v>54000</v>
      </c>
      <c r="I32" s="65">
        <f>SUM(J32+K32)</f>
        <v>0</v>
      </c>
    </row>
    <row r="33" spans="1:9" ht="15" customHeight="1">
      <c r="A33" s="16"/>
      <c r="B33" s="27">
        <v>80106</v>
      </c>
      <c r="C33" s="28" t="s">
        <v>128</v>
      </c>
      <c r="D33" s="65">
        <f>SUM(E33:F33)</f>
        <v>31000</v>
      </c>
      <c r="E33" s="64">
        <f>SUM(E34)</f>
        <v>31000</v>
      </c>
      <c r="F33" s="65">
        <f>SUM(F34)</f>
        <v>0</v>
      </c>
      <c r="G33" s="65">
        <f>SUM(H33+I33)</f>
        <v>47000</v>
      </c>
      <c r="H33" s="64">
        <f>SUM(H34)</f>
        <v>47000</v>
      </c>
      <c r="I33" s="65">
        <f>SUM(I34:I37)</f>
        <v>0</v>
      </c>
    </row>
    <row r="34" spans="1:9" ht="24">
      <c r="A34" s="16"/>
      <c r="B34" s="33"/>
      <c r="C34" s="46" t="s">
        <v>81</v>
      </c>
      <c r="D34" s="65">
        <f>SUM(E34)</f>
        <v>31000</v>
      </c>
      <c r="E34" s="64">
        <f>SUM(E35)</f>
        <v>31000</v>
      </c>
      <c r="F34" s="64">
        <f>SUM(F37)</f>
        <v>0</v>
      </c>
      <c r="G34" s="65">
        <f>SUM(H34)</f>
        <v>47000</v>
      </c>
      <c r="H34" s="64">
        <f>SUM(H35)</f>
        <v>47000</v>
      </c>
      <c r="I34" s="64">
        <v>0</v>
      </c>
    </row>
    <row r="35" spans="1:9" ht="12.75">
      <c r="A35" s="16"/>
      <c r="B35" s="33"/>
      <c r="C35" s="46" t="s">
        <v>111</v>
      </c>
      <c r="D35" s="64">
        <f>SUM(E35)</f>
        <v>31000</v>
      </c>
      <c r="E35" s="64">
        <v>31000</v>
      </c>
      <c r="F35" s="64">
        <v>0</v>
      </c>
      <c r="G35" s="64">
        <f>SUM(H35)</f>
        <v>47000</v>
      </c>
      <c r="H35" s="64">
        <v>47000</v>
      </c>
      <c r="I35" s="64">
        <v>0</v>
      </c>
    </row>
    <row r="36" spans="1:9" ht="12.75">
      <c r="A36" s="16"/>
      <c r="B36" s="33">
        <v>80110</v>
      </c>
      <c r="C36" s="29" t="s">
        <v>124</v>
      </c>
      <c r="D36" s="65">
        <f>SUM(D37)</f>
        <v>114150</v>
      </c>
      <c r="E36" s="64">
        <f>SUM(E37)</f>
        <v>114150</v>
      </c>
      <c r="F36" s="65">
        <f>SUM(F37)</f>
        <v>0</v>
      </c>
      <c r="G36" s="65">
        <f>SUM(H36:I36)</f>
        <v>35430</v>
      </c>
      <c r="H36" s="65">
        <f>SUM(H37)</f>
        <v>35430</v>
      </c>
      <c r="I36" s="65">
        <v>0</v>
      </c>
    </row>
    <row r="37" spans="1:9" ht="24">
      <c r="A37" s="16"/>
      <c r="B37" s="33"/>
      <c r="C37" s="46" t="s">
        <v>81</v>
      </c>
      <c r="D37" s="65">
        <f>SUM(D39+D38)</f>
        <v>114150</v>
      </c>
      <c r="E37" s="64">
        <f>SUM(E39)</f>
        <v>114150</v>
      </c>
      <c r="F37" s="64">
        <f>SUM(F39)</f>
        <v>0</v>
      </c>
      <c r="G37" s="65">
        <f>SUM(G38:G39)</f>
        <v>35430</v>
      </c>
      <c r="H37" s="65">
        <f>SUM(H38:H39)</f>
        <v>35430</v>
      </c>
      <c r="I37" s="65">
        <f>SUM(I39)</f>
        <v>0</v>
      </c>
    </row>
    <row r="38" spans="1:9" ht="13.5" customHeight="1">
      <c r="A38" s="16"/>
      <c r="B38" s="33"/>
      <c r="C38" s="46" t="s">
        <v>122</v>
      </c>
      <c r="D38" s="65">
        <v>0</v>
      </c>
      <c r="E38" s="64">
        <v>0</v>
      </c>
      <c r="F38" s="65">
        <v>0</v>
      </c>
      <c r="G38" s="65">
        <f>SUM(H38)</f>
        <v>5000</v>
      </c>
      <c r="H38" s="64">
        <v>5000</v>
      </c>
      <c r="I38" s="65"/>
    </row>
    <row r="39" spans="1:9" ht="24">
      <c r="A39" s="16"/>
      <c r="B39" s="33"/>
      <c r="C39" s="46" t="s">
        <v>82</v>
      </c>
      <c r="D39" s="65">
        <f>SUM(E39+F39)</f>
        <v>114150</v>
      </c>
      <c r="E39" s="64">
        <v>114150</v>
      </c>
      <c r="F39" s="65">
        <v>0</v>
      </c>
      <c r="G39" s="65">
        <f>SUM(H39+I39)</f>
        <v>30430</v>
      </c>
      <c r="H39" s="64">
        <v>30430</v>
      </c>
      <c r="I39" s="65">
        <f>SUM(J39+K39)</f>
        <v>0</v>
      </c>
    </row>
    <row r="40" spans="1:9" ht="24">
      <c r="A40" s="16"/>
      <c r="B40" s="33">
        <v>80114</v>
      </c>
      <c r="C40" s="29" t="s">
        <v>115</v>
      </c>
      <c r="D40" s="65">
        <f aca="true" t="shared" si="1" ref="D40:I41">SUM(D41)</f>
        <v>9150</v>
      </c>
      <c r="E40" s="64">
        <f t="shared" si="1"/>
        <v>9150</v>
      </c>
      <c r="F40" s="65">
        <f t="shared" si="1"/>
        <v>0</v>
      </c>
      <c r="G40" s="65">
        <f t="shared" si="1"/>
        <v>9150</v>
      </c>
      <c r="H40" s="65">
        <f t="shared" si="1"/>
        <v>9150</v>
      </c>
      <c r="I40" s="65">
        <f t="shared" si="1"/>
        <v>0</v>
      </c>
    </row>
    <row r="41" spans="1:9" ht="24">
      <c r="A41" s="16"/>
      <c r="B41" s="33"/>
      <c r="C41" s="46" t="s">
        <v>81</v>
      </c>
      <c r="D41" s="65">
        <f>SUM(D42)</f>
        <v>9150</v>
      </c>
      <c r="E41" s="64">
        <f>SUM(E42:E42)</f>
        <v>9150</v>
      </c>
      <c r="F41" s="65">
        <f t="shared" si="1"/>
        <v>0</v>
      </c>
      <c r="G41" s="65">
        <f>SUM(H41+I41)</f>
        <v>9150</v>
      </c>
      <c r="H41" s="64">
        <f>SUM(H42)</f>
        <v>9150</v>
      </c>
      <c r="I41" s="65">
        <f t="shared" si="1"/>
        <v>0</v>
      </c>
    </row>
    <row r="42" spans="1:9" ht="24">
      <c r="A42" s="16"/>
      <c r="B42" s="33"/>
      <c r="C42" s="46" t="s">
        <v>109</v>
      </c>
      <c r="D42" s="65">
        <f>SUM(E42+F42)</f>
        <v>9150</v>
      </c>
      <c r="E42" s="64">
        <v>9150</v>
      </c>
      <c r="F42" s="65">
        <v>0</v>
      </c>
      <c r="G42" s="65">
        <f>SUM(H42+I42)</f>
        <v>9150</v>
      </c>
      <c r="H42" s="64">
        <v>9150</v>
      </c>
      <c r="I42" s="65">
        <f>SUM(J42+K42)</f>
        <v>0</v>
      </c>
    </row>
    <row r="43" spans="1:9" ht="12.75">
      <c r="A43" s="17"/>
      <c r="B43" s="33">
        <v>80120</v>
      </c>
      <c r="C43" s="29" t="s">
        <v>50</v>
      </c>
      <c r="D43" s="65">
        <f aca="true" t="shared" si="2" ref="D43:I44">SUM(D44)</f>
        <v>44160</v>
      </c>
      <c r="E43" s="64">
        <f t="shared" si="2"/>
        <v>44160</v>
      </c>
      <c r="F43" s="65">
        <f t="shared" si="2"/>
        <v>0</v>
      </c>
      <c r="G43" s="65">
        <f t="shared" si="2"/>
        <v>11160</v>
      </c>
      <c r="H43" s="65">
        <f t="shared" si="2"/>
        <v>11160</v>
      </c>
      <c r="I43" s="65">
        <f t="shared" si="2"/>
        <v>0</v>
      </c>
    </row>
    <row r="44" spans="1:9" ht="24">
      <c r="A44" s="17"/>
      <c r="B44" s="33"/>
      <c r="C44" s="46" t="s">
        <v>81</v>
      </c>
      <c r="D44" s="65">
        <f>SUM(D45)</f>
        <v>44160</v>
      </c>
      <c r="E44" s="64">
        <f>SUM(E45)</f>
        <v>44160</v>
      </c>
      <c r="F44" s="65">
        <f t="shared" si="2"/>
        <v>0</v>
      </c>
      <c r="G44" s="65">
        <f>SUM(H44+I44)</f>
        <v>11160</v>
      </c>
      <c r="H44" s="64">
        <f>SUM(H45+H48)</f>
        <v>11160</v>
      </c>
      <c r="I44" s="65">
        <f t="shared" si="2"/>
        <v>0</v>
      </c>
    </row>
    <row r="45" spans="1:9" ht="24">
      <c r="A45" s="17"/>
      <c r="B45" s="33"/>
      <c r="C45" s="46" t="s">
        <v>109</v>
      </c>
      <c r="D45" s="65">
        <f>SUM(E45+F45)</f>
        <v>44160</v>
      </c>
      <c r="E45" s="64">
        <v>44160</v>
      </c>
      <c r="F45" s="65">
        <v>0</v>
      </c>
      <c r="G45" s="65">
        <f>SUM(H45+I45)</f>
        <v>11160</v>
      </c>
      <c r="H45" s="64">
        <v>11160</v>
      </c>
      <c r="I45" s="65">
        <f>SUM(J45+K45)</f>
        <v>0</v>
      </c>
    </row>
    <row r="46" spans="1:9" ht="12.75">
      <c r="A46" s="16"/>
      <c r="B46" s="33">
        <v>80148</v>
      </c>
      <c r="C46" s="29" t="s">
        <v>125</v>
      </c>
      <c r="D46" s="65">
        <f aca="true" t="shared" si="3" ref="D46:F47">SUM(D47)</f>
        <v>6330</v>
      </c>
      <c r="E46" s="64">
        <f t="shared" si="3"/>
        <v>6330</v>
      </c>
      <c r="F46" s="65">
        <f t="shared" si="3"/>
        <v>0</v>
      </c>
      <c r="G46" s="65">
        <f>SUM(H46:I46)</f>
        <v>0</v>
      </c>
      <c r="H46" s="65">
        <f>SUM(H47+H48)</f>
        <v>0</v>
      </c>
      <c r="I46" s="65">
        <f>SUM(I47+I48)</f>
        <v>0</v>
      </c>
    </row>
    <row r="47" spans="1:9" ht="24">
      <c r="A47" s="16"/>
      <c r="B47" s="33"/>
      <c r="C47" s="46" t="s">
        <v>81</v>
      </c>
      <c r="D47" s="65">
        <f t="shared" si="3"/>
        <v>6330</v>
      </c>
      <c r="E47" s="64">
        <f t="shared" si="3"/>
        <v>6330</v>
      </c>
      <c r="F47" s="64">
        <f t="shared" si="3"/>
        <v>0</v>
      </c>
      <c r="G47" s="65">
        <f>SUM(G48:G48)</f>
        <v>0</v>
      </c>
      <c r="H47" s="65">
        <f>SUM(H48:H48)</f>
        <v>0</v>
      </c>
      <c r="I47" s="65">
        <v>0</v>
      </c>
    </row>
    <row r="48" spans="1:9" ht="24">
      <c r="A48" s="16"/>
      <c r="B48" s="33"/>
      <c r="C48" s="46" t="s">
        <v>110</v>
      </c>
      <c r="D48" s="65">
        <f>SUM(E48)</f>
        <v>6330</v>
      </c>
      <c r="E48" s="64">
        <v>6330</v>
      </c>
      <c r="F48" s="65">
        <v>0</v>
      </c>
      <c r="G48" s="65">
        <f>SUM(H48+I48)</f>
        <v>0</v>
      </c>
      <c r="H48" s="64">
        <v>0</v>
      </c>
      <c r="I48" s="64">
        <v>0</v>
      </c>
    </row>
    <row r="49" spans="1:9" ht="18" customHeight="1">
      <c r="A49" s="75" t="s">
        <v>19</v>
      </c>
      <c r="B49" s="76"/>
      <c r="C49" s="77"/>
      <c r="D49" s="65">
        <f>SUM(E49:F49)</f>
        <v>554670</v>
      </c>
      <c r="E49" s="65">
        <f>SUM(E18+E24+E28+E36+E40+E43+E46+E33)</f>
        <v>554670</v>
      </c>
      <c r="F49" s="65">
        <f>SUM(F18+F24+F28+F36+F40+F43+F46)</f>
        <v>0</v>
      </c>
      <c r="G49" s="65">
        <f>SUM(H49+I49)</f>
        <v>620675</v>
      </c>
      <c r="H49" s="65">
        <f>SUM(H18+H24+H28+H36+H40+H43+H46+H33)</f>
        <v>400675</v>
      </c>
      <c r="I49" s="65">
        <f>SUM(I18+I24+I28+I36+I40+I43+I46)</f>
        <v>220000</v>
      </c>
    </row>
    <row r="50" spans="1:9" ht="72">
      <c r="A50" s="39">
        <v>852</v>
      </c>
      <c r="B50" s="39">
        <v>85212</v>
      </c>
      <c r="C50" s="59" t="s">
        <v>113</v>
      </c>
      <c r="D50" s="65">
        <f aca="true" t="shared" si="4" ref="D50:I50">SUM(D51)</f>
        <v>4019</v>
      </c>
      <c r="E50" s="64">
        <f t="shared" si="4"/>
        <v>4019</v>
      </c>
      <c r="F50" s="65">
        <f t="shared" si="4"/>
        <v>0</v>
      </c>
      <c r="G50" s="65">
        <f>SUM(H50+I50)</f>
        <v>0</v>
      </c>
      <c r="H50" s="64">
        <f t="shared" si="4"/>
        <v>0</v>
      </c>
      <c r="I50" s="65">
        <f t="shared" si="4"/>
        <v>0</v>
      </c>
    </row>
    <row r="51" spans="1:9" ht="24.75" customHeight="1">
      <c r="A51" s="56"/>
      <c r="B51" s="57"/>
      <c r="C51" s="46" t="s">
        <v>81</v>
      </c>
      <c r="D51" s="65">
        <f>SUM(E51+F51)</f>
        <v>4019</v>
      </c>
      <c r="E51" s="64">
        <f>SUM(E52)</f>
        <v>4019</v>
      </c>
      <c r="F51" s="64">
        <f>SUM(F52)</f>
        <v>0</v>
      </c>
      <c r="G51" s="65">
        <f>SUM(H51+I51)</f>
        <v>0</v>
      </c>
      <c r="H51" s="64">
        <f>SUM(H52)</f>
        <v>0</v>
      </c>
      <c r="I51" s="65">
        <v>0</v>
      </c>
    </row>
    <row r="52" spans="1:9" ht="23.25" customHeight="1">
      <c r="A52" s="56"/>
      <c r="B52" s="57"/>
      <c r="C52" s="46" t="s">
        <v>109</v>
      </c>
      <c r="D52" s="65">
        <f>SUM(E52+F52)</f>
        <v>4019</v>
      </c>
      <c r="E52" s="64">
        <v>4019</v>
      </c>
      <c r="F52" s="65">
        <v>0</v>
      </c>
      <c r="G52" s="65">
        <f>SUM(H52+I52)</f>
        <v>0</v>
      </c>
      <c r="H52" s="64">
        <v>0</v>
      </c>
      <c r="I52" s="65">
        <f>SUM(J52+K52)</f>
        <v>0</v>
      </c>
    </row>
    <row r="53" spans="1:9" ht="15.75" customHeight="1">
      <c r="A53" s="58"/>
      <c r="B53" s="39">
        <v>85206</v>
      </c>
      <c r="C53" s="29" t="s">
        <v>129</v>
      </c>
      <c r="D53" s="65">
        <f aca="true" t="shared" si="5" ref="D53:I54">SUM(D54)</f>
        <v>0</v>
      </c>
      <c r="E53" s="64">
        <f t="shared" si="5"/>
        <v>0</v>
      </c>
      <c r="F53" s="65">
        <f t="shared" si="5"/>
        <v>0</v>
      </c>
      <c r="G53" s="65">
        <f t="shared" si="5"/>
        <v>5519</v>
      </c>
      <c r="H53" s="65">
        <f t="shared" si="5"/>
        <v>5519</v>
      </c>
      <c r="I53" s="65">
        <f t="shared" si="5"/>
        <v>0</v>
      </c>
    </row>
    <row r="54" spans="1:9" ht="24">
      <c r="A54" s="16"/>
      <c r="B54" s="27"/>
      <c r="C54" s="46" t="s">
        <v>81</v>
      </c>
      <c r="D54" s="65">
        <f>SUM(E54)</f>
        <v>0</v>
      </c>
      <c r="E54" s="64">
        <f>SUM(E55:E56)</f>
        <v>0</v>
      </c>
      <c r="F54" s="65">
        <f t="shared" si="5"/>
        <v>0</v>
      </c>
      <c r="G54" s="64">
        <f>SUM(G55:G56)</f>
        <v>5519</v>
      </c>
      <c r="H54" s="64">
        <f>SUM(H55+H56)</f>
        <v>5519</v>
      </c>
      <c r="I54" s="65">
        <f t="shared" si="5"/>
        <v>0</v>
      </c>
    </row>
    <row r="55" spans="1:9" ht="24" customHeight="1">
      <c r="A55" s="16"/>
      <c r="B55" s="27"/>
      <c r="C55" s="46" t="s">
        <v>109</v>
      </c>
      <c r="D55" s="65">
        <f>SUM(E55+F55)</f>
        <v>0</v>
      </c>
      <c r="E55" s="64">
        <v>0</v>
      </c>
      <c r="F55" s="65">
        <v>0</v>
      </c>
      <c r="G55" s="64">
        <f>SUM(H55+I55)</f>
        <v>3759</v>
      </c>
      <c r="H55" s="64">
        <v>3759</v>
      </c>
      <c r="I55" s="65">
        <f>SUM(J55+K55)</f>
        <v>0</v>
      </c>
    </row>
    <row r="56" spans="1:9" ht="24" customHeight="1">
      <c r="A56" s="17"/>
      <c r="B56" s="27"/>
      <c r="C56" s="46" t="s">
        <v>110</v>
      </c>
      <c r="D56" s="65">
        <f>SUM(E56)</f>
        <v>0</v>
      </c>
      <c r="E56" s="64">
        <v>0</v>
      </c>
      <c r="F56" s="65">
        <v>0</v>
      </c>
      <c r="G56" s="64">
        <f>SUM(H56+I56)</f>
        <v>1760</v>
      </c>
      <c r="H56" s="64">
        <f>260+1500</f>
        <v>1760</v>
      </c>
      <c r="I56" s="65">
        <v>0</v>
      </c>
    </row>
    <row r="57" spans="1:9" ht="17.25" customHeight="1">
      <c r="A57" s="17"/>
      <c r="B57" s="39">
        <v>85216</v>
      </c>
      <c r="C57" s="59" t="s">
        <v>130</v>
      </c>
      <c r="D57" s="65">
        <f aca="true" t="shared" si="6" ref="D57:I57">SUM(D58)</f>
        <v>0</v>
      </c>
      <c r="E57" s="64">
        <f t="shared" si="6"/>
        <v>0</v>
      </c>
      <c r="F57" s="65">
        <f t="shared" si="6"/>
        <v>0</v>
      </c>
      <c r="G57" s="65">
        <f>SUM(H57+I57)</f>
        <v>13100</v>
      </c>
      <c r="H57" s="64">
        <f t="shared" si="6"/>
        <v>13100</v>
      </c>
      <c r="I57" s="65">
        <f t="shared" si="6"/>
        <v>0</v>
      </c>
    </row>
    <row r="58" spans="1:9" ht="24" customHeight="1">
      <c r="A58" s="17"/>
      <c r="B58" s="57"/>
      <c r="C58" s="46" t="s">
        <v>81</v>
      </c>
      <c r="D58" s="65">
        <f>SUM(E58+F58)</f>
        <v>0</v>
      </c>
      <c r="E58" s="64">
        <f>SUM(E59)</f>
        <v>0</v>
      </c>
      <c r="F58" s="64">
        <f>SUM(F59)</f>
        <v>0</v>
      </c>
      <c r="G58" s="65">
        <f>SUM(H58+I58)</f>
        <v>13100</v>
      </c>
      <c r="H58" s="64">
        <f>SUM(H59)</f>
        <v>13100</v>
      </c>
      <c r="I58" s="65">
        <v>0</v>
      </c>
    </row>
    <row r="59" spans="1:9" ht="26.25" customHeight="1">
      <c r="A59" s="17"/>
      <c r="B59" s="57"/>
      <c r="C59" s="46" t="s">
        <v>122</v>
      </c>
      <c r="D59" s="65">
        <f>SUM(E59+F59)</f>
        <v>0</v>
      </c>
      <c r="E59" s="64">
        <v>0</v>
      </c>
      <c r="F59" s="65">
        <v>0</v>
      </c>
      <c r="G59" s="65">
        <f>SUM(H59+I59)</f>
        <v>13100</v>
      </c>
      <c r="H59" s="64">
        <v>13100</v>
      </c>
      <c r="I59" s="65">
        <f>SUM(J59+K59)</f>
        <v>0</v>
      </c>
    </row>
    <row r="60" spans="1:9" ht="16.5" customHeight="1">
      <c r="A60" s="17"/>
      <c r="B60" s="39">
        <v>85295</v>
      </c>
      <c r="C60" s="51" t="s">
        <v>30</v>
      </c>
      <c r="D60" s="65">
        <f aca="true" t="shared" si="7" ref="D60:I61">SUM(D61)</f>
        <v>21262.5</v>
      </c>
      <c r="E60" s="64">
        <f t="shared" si="7"/>
        <v>21262.5</v>
      </c>
      <c r="F60" s="65">
        <f t="shared" si="7"/>
        <v>0</v>
      </c>
      <c r="G60" s="65">
        <f t="shared" si="7"/>
        <v>37608</v>
      </c>
      <c r="H60" s="65">
        <f t="shared" si="7"/>
        <v>37608</v>
      </c>
      <c r="I60" s="65">
        <f t="shared" si="7"/>
        <v>0</v>
      </c>
    </row>
    <row r="61" spans="1:9" ht="24" customHeight="1">
      <c r="A61" s="16"/>
      <c r="B61" s="27"/>
      <c r="C61" s="46" t="s">
        <v>81</v>
      </c>
      <c r="D61" s="65">
        <f>SUM(E61)</f>
        <v>21262.5</v>
      </c>
      <c r="E61" s="64">
        <f>SUM(E62:E63)</f>
        <v>21262.5</v>
      </c>
      <c r="F61" s="65">
        <f t="shared" si="7"/>
        <v>0</v>
      </c>
      <c r="G61" s="65">
        <f>SUM(H61)</f>
        <v>37608</v>
      </c>
      <c r="H61" s="64">
        <f>SUM(H62:H63)</f>
        <v>37608</v>
      </c>
      <c r="I61" s="65">
        <f t="shared" si="7"/>
        <v>0</v>
      </c>
    </row>
    <row r="62" spans="1:9" ht="26.25" customHeight="1">
      <c r="A62" s="16"/>
      <c r="B62" s="27"/>
      <c r="C62" s="46" t="s">
        <v>122</v>
      </c>
      <c r="D62" s="65">
        <f>SUM(E62+F62)</f>
        <v>21262.5</v>
      </c>
      <c r="E62" s="64">
        <v>21262.5</v>
      </c>
      <c r="F62" s="65">
        <v>0</v>
      </c>
      <c r="G62" s="65">
        <f>SUM(H62+I62)</f>
        <v>37128</v>
      </c>
      <c r="H62" s="64">
        <v>37128</v>
      </c>
      <c r="I62" s="65">
        <f>SUM(J62+K62)</f>
        <v>0</v>
      </c>
    </row>
    <row r="63" spans="1:9" ht="24" customHeight="1">
      <c r="A63" s="16"/>
      <c r="B63" s="27"/>
      <c r="C63" s="46" t="s">
        <v>110</v>
      </c>
      <c r="D63" s="65">
        <f>SUM(E63)</f>
        <v>0</v>
      </c>
      <c r="E63" s="64">
        <v>0</v>
      </c>
      <c r="F63" s="65">
        <v>0</v>
      </c>
      <c r="G63" s="65">
        <f>SUM(H63+I63)</f>
        <v>480</v>
      </c>
      <c r="H63" s="64">
        <v>480</v>
      </c>
      <c r="I63" s="65">
        <v>0</v>
      </c>
    </row>
    <row r="64" spans="1:9" ht="18" customHeight="1">
      <c r="A64" s="75" t="s">
        <v>21</v>
      </c>
      <c r="B64" s="76"/>
      <c r="C64" s="77"/>
      <c r="D64" s="65">
        <f aca="true" t="shared" si="8" ref="D64:D73">SUM(E64+F64)</f>
        <v>25281.5</v>
      </c>
      <c r="E64" s="65">
        <f>SUM(E50+E53+E60)</f>
        <v>25281.5</v>
      </c>
      <c r="F64" s="65">
        <f>SUM(F50+F53)</f>
        <v>0</v>
      </c>
      <c r="G64" s="65">
        <f>SUM(H64:I64)</f>
        <v>56227</v>
      </c>
      <c r="H64" s="65">
        <f>SUM(H50+H53+H60+H57)</f>
        <v>56227</v>
      </c>
      <c r="I64" s="65">
        <f>SUM(I50+I53)</f>
        <v>0</v>
      </c>
    </row>
    <row r="65" spans="1:9" ht="18.75" customHeight="1">
      <c r="A65" s="24">
        <v>853</v>
      </c>
      <c r="B65" s="24">
        <v>85305</v>
      </c>
      <c r="C65" s="24" t="s">
        <v>119</v>
      </c>
      <c r="D65" s="65">
        <f t="shared" si="8"/>
        <v>36000</v>
      </c>
      <c r="E65" s="64">
        <f>SUM(E66)</f>
        <v>36000</v>
      </c>
      <c r="F65" s="64">
        <f>SUM(F66)</f>
        <v>0</v>
      </c>
      <c r="G65" s="65">
        <f aca="true" t="shared" si="9" ref="G65:G73">SUM(H65+I65)</f>
        <v>0</v>
      </c>
      <c r="H65" s="64">
        <f>SUM(H66)</f>
        <v>0</v>
      </c>
      <c r="I65" s="64">
        <v>0</v>
      </c>
    </row>
    <row r="66" spans="1:9" ht="23.25" customHeight="1">
      <c r="A66" s="24"/>
      <c r="B66" s="24"/>
      <c r="C66" s="46" t="s">
        <v>81</v>
      </c>
      <c r="D66" s="65">
        <f t="shared" si="8"/>
        <v>36000</v>
      </c>
      <c r="E66" s="64">
        <f>SUM(E67)</f>
        <v>36000</v>
      </c>
      <c r="F66" s="64">
        <v>0</v>
      </c>
      <c r="G66" s="65">
        <f t="shared" si="9"/>
        <v>0</v>
      </c>
      <c r="H66" s="64">
        <f>SUM(H67)</f>
        <v>0</v>
      </c>
      <c r="I66" s="64">
        <v>0</v>
      </c>
    </row>
    <row r="67" spans="1:9" ht="12.75" customHeight="1">
      <c r="A67" s="24"/>
      <c r="B67" s="24"/>
      <c r="C67" s="46" t="s">
        <v>118</v>
      </c>
      <c r="D67" s="65">
        <f t="shared" si="8"/>
        <v>36000</v>
      </c>
      <c r="E67" s="64">
        <v>36000</v>
      </c>
      <c r="F67" s="64">
        <v>0</v>
      </c>
      <c r="G67" s="65">
        <f t="shared" si="9"/>
        <v>0</v>
      </c>
      <c r="H67" s="64">
        <v>0</v>
      </c>
      <c r="I67" s="64">
        <v>0</v>
      </c>
    </row>
    <row r="68" spans="1:9" ht="12.75" customHeight="1">
      <c r="A68" s="22"/>
      <c r="B68" s="39">
        <v>85395</v>
      </c>
      <c r="C68" s="29" t="s">
        <v>30</v>
      </c>
      <c r="D68" s="65">
        <f aca="true" t="shared" si="10" ref="D68:I69">SUM(D69)</f>
        <v>0</v>
      </c>
      <c r="E68" s="64">
        <f t="shared" si="10"/>
        <v>0</v>
      </c>
      <c r="F68" s="65">
        <f t="shared" si="10"/>
        <v>0</v>
      </c>
      <c r="G68" s="65">
        <f t="shared" si="10"/>
        <v>202500</v>
      </c>
      <c r="H68" s="65">
        <f t="shared" si="10"/>
        <v>202500</v>
      </c>
      <c r="I68" s="65">
        <f t="shared" si="10"/>
        <v>0</v>
      </c>
    </row>
    <row r="69" spans="1:9" ht="24">
      <c r="A69" s="22"/>
      <c r="B69" s="27"/>
      <c r="C69" s="46" t="s">
        <v>81</v>
      </c>
      <c r="D69" s="65">
        <f>SUM(E69)</f>
        <v>0</v>
      </c>
      <c r="E69" s="64">
        <f>SUM(E70:E72)</f>
        <v>0</v>
      </c>
      <c r="F69" s="65">
        <f t="shared" si="10"/>
        <v>0</v>
      </c>
      <c r="G69" s="65">
        <f>SUM(G70:G72)</f>
        <v>202500</v>
      </c>
      <c r="H69" s="64">
        <f>SUM(H70:H72)</f>
        <v>202500</v>
      </c>
      <c r="I69" s="65">
        <f t="shared" si="10"/>
        <v>0</v>
      </c>
    </row>
    <row r="70" spans="1:9" ht="24">
      <c r="A70" s="22"/>
      <c r="B70" s="27"/>
      <c r="C70" s="46" t="s">
        <v>109</v>
      </c>
      <c r="D70" s="65">
        <f>SUM(E70+F70)</f>
        <v>0</v>
      </c>
      <c r="E70" s="64">
        <v>0</v>
      </c>
      <c r="F70" s="65">
        <v>0</v>
      </c>
      <c r="G70" s="64">
        <f>SUM(H70+I70)</f>
        <v>90700</v>
      </c>
      <c r="H70" s="64">
        <v>90700</v>
      </c>
      <c r="I70" s="65">
        <f>SUM(J70+K70)</f>
        <v>0</v>
      </c>
    </row>
    <row r="71" spans="1:9" ht="24" customHeight="1">
      <c r="A71" s="22"/>
      <c r="B71" s="27"/>
      <c r="C71" s="46" t="s">
        <v>122</v>
      </c>
      <c r="D71" s="65"/>
      <c r="E71" s="64"/>
      <c r="F71" s="65"/>
      <c r="G71" s="64">
        <f>SUM(H71+I71)</f>
        <v>21262.5</v>
      </c>
      <c r="H71" s="64">
        <v>21262.5</v>
      </c>
      <c r="I71" s="65"/>
    </row>
    <row r="72" spans="1:9" ht="24">
      <c r="A72" s="22"/>
      <c r="B72" s="27"/>
      <c r="C72" s="46" t="s">
        <v>110</v>
      </c>
      <c r="D72" s="65">
        <f>SUM(E72)</f>
        <v>0</v>
      </c>
      <c r="E72" s="64">
        <v>0</v>
      </c>
      <c r="F72" s="65">
        <v>0</v>
      </c>
      <c r="G72" s="64">
        <f>SUM(H72+I72)</f>
        <v>90537.5</v>
      </c>
      <c r="H72" s="64">
        <v>90537.5</v>
      </c>
      <c r="I72" s="65">
        <v>0</v>
      </c>
    </row>
    <row r="73" spans="1:9" ht="24.75" customHeight="1">
      <c r="A73" s="82" t="s">
        <v>117</v>
      </c>
      <c r="B73" s="83"/>
      <c r="C73" s="84"/>
      <c r="D73" s="65">
        <f t="shared" si="8"/>
        <v>36000</v>
      </c>
      <c r="E73" s="64">
        <f>SUM(E65)</f>
        <v>36000</v>
      </c>
      <c r="F73" s="64">
        <f>SUM(F65)</f>
        <v>0</v>
      </c>
      <c r="G73" s="65">
        <f t="shared" si="9"/>
        <v>202500</v>
      </c>
      <c r="H73" s="64">
        <f>SUM(H65+H68)</f>
        <v>202500</v>
      </c>
      <c r="I73" s="64">
        <f>SUM(I65)</f>
        <v>0</v>
      </c>
    </row>
    <row r="74" spans="1:9" ht="16.5" customHeight="1">
      <c r="A74" s="51">
        <v>854</v>
      </c>
      <c r="B74" s="33">
        <v>85401</v>
      </c>
      <c r="C74" s="29" t="s">
        <v>126</v>
      </c>
      <c r="D74" s="65">
        <f>SUM(D75)</f>
        <v>3235</v>
      </c>
      <c r="E74" s="64">
        <f>SUM(E75)</f>
        <v>3235</v>
      </c>
      <c r="F74" s="65">
        <f>SUM(F75)</f>
        <v>0</v>
      </c>
      <c r="G74" s="65">
        <f>SUM(H74:I74)</f>
        <v>81995</v>
      </c>
      <c r="H74" s="65">
        <f>SUM(H75)</f>
        <v>81995</v>
      </c>
      <c r="I74" s="65">
        <f>SUM(I75+I78)</f>
        <v>0</v>
      </c>
    </row>
    <row r="75" spans="1:9" ht="27.75" customHeight="1">
      <c r="A75" s="29"/>
      <c r="B75" s="33"/>
      <c r="C75" s="46" t="s">
        <v>81</v>
      </c>
      <c r="D75" s="65">
        <f>SUM(D77+D76)</f>
        <v>3235</v>
      </c>
      <c r="E75" s="64">
        <f>SUM(E77)</f>
        <v>3235</v>
      </c>
      <c r="F75" s="64">
        <v>0</v>
      </c>
      <c r="G75" s="65">
        <f>SUM(G76:G77)</f>
        <v>81995</v>
      </c>
      <c r="H75" s="65">
        <f>SUM(H76:H77)</f>
        <v>81995</v>
      </c>
      <c r="I75" s="64">
        <f>SUM(I77)</f>
        <v>0</v>
      </c>
    </row>
    <row r="76" spans="1:9" ht="24.75" customHeight="1">
      <c r="A76" s="29"/>
      <c r="B76" s="33"/>
      <c r="C76" s="46" t="s">
        <v>122</v>
      </c>
      <c r="D76" s="65">
        <v>0</v>
      </c>
      <c r="E76" s="64">
        <v>0</v>
      </c>
      <c r="F76" s="65">
        <v>0</v>
      </c>
      <c r="G76" s="65">
        <f>SUM(H76)</f>
        <v>3000</v>
      </c>
      <c r="H76" s="64">
        <v>3000</v>
      </c>
      <c r="I76" s="64">
        <v>0</v>
      </c>
    </row>
    <row r="77" spans="1:9" ht="27.75" customHeight="1">
      <c r="A77" s="29"/>
      <c r="B77" s="33"/>
      <c r="C77" s="46" t="s">
        <v>82</v>
      </c>
      <c r="D77" s="65">
        <f>SUM(E77+F77)</f>
        <v>3235</v>
      </c>
      <c r="E77" s="64">
        <v>3235</v>
      </c>
      <c r="F77" s="65">
        <v>0</v>
      </c>
      <c r="G77" s="65">
        <f>SUM(H77+I77)</f>
        <v>78995</v>
      </c>
      <c r="H77" s="64">
        <v>78995</v>
      </c>
      <c r="I77" s="64">
        <f>SUM(J77+K77)</f>
        <v>0</v>
      </c>
    </row>
    <row r="78" spans="1:9" ht="15.75" customHeight="1">
      <c r="A78" s="82" t="s">
        <v>127</v>
      </c>
      <c r="B78" s="83"/>
      <c r="C78" s="84"/>
      <c r="D78" s="65">
        <f>SUM(E78+F78)</f>
        <v>3235</v>
      </c>
      <c r="E78" s="64">
        <f>SUM(E74)</f>
        <v>3235</v>
      </c>
      <c r="F78" s="64">
        <f>SUM(F74)</f>
        <v>0</v>
      </c>
      <c r="G78" s="65">
        <f>SUM(G74)</f>
        <v>81995</v>
      </c>
      <c r="H78" s="64">
        <f>SUM(H74)</f>
        <v>81995</v>
      </c>
      <c r="I78" s="64">
        <v>0</v>
      </c>
    </row>
    <row r="79" spans="1:9" ht="18" customHeight="1">
      <c r="A79" s="17">
        <v>900</v>
      </c>
      <c r="B79" s="16">
        <v>90002</v>
      </c>
      <c r="C79" s="29" t="s">
        <v>120</v>
      </c>
      <c r="D79" s="65">
        <f>SUM(E79+F79)</f>
        <v>0</v>
      </c>
      <c r="E79" s="64">
        <f>SUM(E80)</f>
        <v>0</v>
      </c>
      <c r="F79" s="64">
        <v>0</v>
      </c>
      <c r="G79" s="65">
        <f>SUM(H79+I79)</f>
        <v>50000</v>
      </c>
      <c r="H79" s="64">
        <f>SUM(H80)</f>
        <v>50000</v>
      </c>
      <c r="I79" s="64">
        <v>0</v>
      </c>
    </row>
    <row r="80" spans="1:9" ht="24">
      <c r="A80" s="17"/>
      <c r="B80" s="16"/>
      <c r="C80" s="46" t="s">
        <v>81</v>
      </c>
      <c r="D80" s="65">
        <f>SUM(E80+F80)</f>
        <v>0</v>
      </c>
      <c r="E80" s="64">
        <f>SUM(E81)</f>
        <v>0</v>
      </c>
      <c r="F80" s="64">
        <v>0</v>
      </c>
      <c r="G80" s="65">
        <f>SUM(H80+I80)</f>
        <v>50000</v>
      </c>
      <c r="H80" s="64">
        <f>SUM(H81)</f>
        <v>50000</v>
      </c>
      <c r="I80" s="64">
        <v>0</v>
      </c>
    </row>
    <row r="81" spans="1:14" ht="24">
      <c r="A81" s="17"/>
      <c r="B81" s="16"/>
      <c r="C81" s="46" t="s">
        <v>133</v>
      </c>
      <c r="D81" s="66">
        <f>SUM(E81+F81)</f>
        <v>0</v>
      </c>
      <c r="E81" s="67">
        <v>0</v>
      </c>
      <c r="F81" s="67">
        <v>0</v>
      </c>
      <c r="G81" s="66">
        <f>SUM(H81+I81)</f>
        <v>50000</v>
      </c>
      <c r="H81" s="67">
        <v>50000</v>
      </c>
      <c r="I81" s="67">
        <v>0</v>
      </c>
      <c r="L81" s="68"/>
      <c r="N81" s="68"/>
    </row>
    <row r="82" spans="1:9" ht="27.75" customHeight="1">
      <c r="A82" s="82" t="s">
        <v>23</v>
      </c>
      <c r="B82" s="83"/>
      <c r="C82" s="84"/>
      <c r="D82" s="65">
        <f>SUM(D79)</f>
        <v>0</v>
      </c>
      <c r="E82" s="65">
        <f>SUM(E79)</f>
        <v>0</v>
      </c>
      <c r="F82" s="65">
        <f>SUM(F79)</f>
        <v>0</v>
      </c>
      <c r="G82" s="65">
        <f>SUM(I82+H82)</f>
        <v>50000</v>
      </c>
      <c r="H82" s="65">
        <f>SUM(H79)</f>
        <v>50000</v>
      </c>
      <c r="I82" s="65">
        <f>SUM(I79)</f>
        <v>0</v>
      </c>
    </row>
    <row r="83" spans="1:9" ht="12.75">
      <c r="A83" s="78" t="s">
        <v>26</v>
      </c>
      <c r="B83" s="79"/>
      <c r="C83" s="80"/>
      <c r="D83" s="65">
        <f>SUM(E83:F83)</f>
        <v>669186.5</v>
      </c>
      <c r="E83" s="65">
        <f>SUM(E14+E17+E49+E64+E73+E78+E82)</f>
        <v>669186.5</v>
      </c>
      <c r="F83" s="65">
        <f>SUM(F14+F17+F49+F64+F73+F78+F82)</f>
        <v>0</v>
      </c>
      <c r="G83" s="65">
        <f>SUM(H83:I83)</f>
        <v>1021397</v>
      </c>
      <c r="H83" s="65">
        <f>SUM(H14+H17+H49+H64+H73+H78+H82)</f>
        <v>791397</v>
      </c>
      <c r="I83" s="65">
        <f>SUM(I14+I17+I49+I64+I73+I78+I82)</f>
        <v>230000</v>
      </c>
    </row>
    <row r="85" spans="1:9" s="54" customFormat="1" ht="12.75">
      <c r="A85" s="81" t="s">
        <v>131</v>
      </c>
      <c r="B85" s="81"/>
      <c r="C85" s="81"/>
      <c r="D85" s="62"/>
      <c r="G85" s="62"/>
      <c r="H85" s="62"/>
      <c r="I85" s="62"/>
    </row>
  </sheetData>
  <mergeCells count="16">
    <mergeCell ref="H8:I8"/>
    <mergeCell ref="A64:C64"/>
    <mergeCell ref="A17:C17"/>
    <mergeCell ref="A78:C78"/>
    <mergeCell ref="A6:I6"/>
    <mergeCell ref="A8:A9"/>
    <mergeCell ref="B8:B9"/>
    <mergeCell ref="C8:C9"/>
    <mergeCell ref="D8:D9"/>
    <mergeCell ref="E8:F8"/>
    <mergeCell ref="G8:G9"/>
    <mergeCell ref="A49:C49"/>
    <mergeCell ref="A83:C83"/>
    <mergeCell ref="A85:C85"/>
    <mergeCell ref="A82:C82"/>
    <mergeCell ref="A73:C73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4" t="s">
        <v>3</v>
      </c>
      <c r="B7" s="104"/>
      <c r="C7" s="105"/>
      <c r="D7" s="105"/>
      <c r="E7" s="105"/>
      <c r="F7" s="105"/>
      <c r="G7" s="106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7" t="s">
        <v>6</v>
      </c>
      <c r="B9" s="87" t="s">
        <v>102</v>
      </c>
      <c r="C9" s="89" t="s">
        <v>5</v>
      </c>
      <c r="D9" s="91" t="s">
        <v>7</v>
      </c>
      <c r="E9" s="53"/>
      <c r="F9" s="78" t="s">
        <v>8</v>
      </c>
      <c r="G9" s="96"/>
    </row>
    <row r="10" spans="1:7" ht="21" customHeight="1">
      <c r="A10" s="88"/>
      <c r="B10" s="88"/>
      <c r="C10" s="90"/>
      <c r="D10" s="9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5" t="s">
        <v>27</v>
      </c>
      <c r="B43" s="76"/>
      <c r="C43" s="77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5" t="s">
        <v>11</v>
      </c>
      <c r="B74" s="76"/>
      <c r="C74" s="77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5" t="s">
        <v>12</v>
      </c>
      <c r="B95" s="76"/>
      <c r="C95" s="77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5" t="s">
        <v>15</v>
      </c>
      <c r="B106" s="76"/>
      <c r="C106" s="77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5" t="s">
        <v>16</v>
      </c>
      <c r="B157" s="76"/>
      <c r="C157" s="77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7" t="s">
        <v>14</v>
      </c>
      <c r="B168" s="108"/>
      <c r="C168" s="10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2" t="s">
        <v>13</v>
      </c>
      <c r="B229" s="83"/>
      <c r="C229" s="8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5" t="s">
        <v>17</v>
      </c>
      <c r="B240" s="76"/>
      <c r="C240" s="77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5" t="s">
        <v>18</v>
      </c>
      <c r="B261" s="76"/>
      <c r="C261" s="77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5" t="s">
        <v>19</v>
      </c>
      <c r="B352" s="76"/>
      <c r="C352" s="77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5" t="s">
        <v>2</v>
      </c>
      <c r="B363" s="76"/>
      <c r="C363" s="74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5" t="s">
        <v>20</v>
      </c>
      <c r="B384" s="76"/>
      <c r="C384" s="77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5" t="s">
        <v>21</v>
      </c>
      <c r="B465" s="76"/>
      <c r="C465" s="77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5" t="s">
        <v>22</v>
      </c>
      <c r="B496" s="76"/>
      <c r="C496" s="77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5" t="s">
        <v>23</v>
      </c>
      <c r="B547" s="76"/>
      <c r="C547" s="77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5" t="s">
        <v>24</v>
      </c>
      <c r="B578" s="76"/>
      <c r="C578" s="77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5" t="s">
        <v>25</v>
      </c>
      <c r="B599" s="76"/>
      <c r="C599" s="77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8" t="s">
        <v>26</v>
      </c>
      <c r="B600" s="79"/>
      <c r="C600" s="80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72" t="s">
        <v>99</v>
      </c>
      <c r="B602" s="73"/>
      <c r="C602" s="8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2" t="s">
        <v>94</v>
      </c>
      <c r="B603" s="103"/>
      <c r="C603" s="69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2" t="s">
        <v>95</v>
      </c>
      <c r="B604" s="103"/>
      <c r="C604" s="69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9" t="s">
        <v>96</v>
      </c>
      <c r="B605" s="70"/>
      <c r="C605" s="71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2" t="s">
        <v>97</v>
      </c>
      <c r="B606" s="97"/>
      <c r="C606" s="9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9" t="s">
        <v>98</v>
      </c>
      <c r="B607" s="100"/>
      <c r="C607" s="10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2" t="s">
        <v>100</v>
      </c>
      <c r="B608" s="97"/>
      <c r="C608" s="9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2012-09-28T10:29:22Z</cp:lastPrinted>
  <dcterms:created xsi:type="dcterms:W3CDTF">2001-08-02T07:18:30Z</dcterms:created>
  <dcterms:modified xsi:type="dcterms:W3CDTF">2012-09-28T10:29:27Z</dcterms:modified>
  <cp:category/>
  <cp:version/>
  <cp:contentType/>
  <cp:contentStatus/>
</cp:coreProperties>
</file>