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wyd zlecone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<sst xmlns="http://schemas.openxmlformats.org/spreadsheetml/2006/main" count="54" uniqueCount="45">
  <si>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>75011  Urzędy wojewódzkie : Razem</t>
  </si>
  <si>
    <t>750  Administracja publiczna - Razem</t>
  </si>
  <si>
    <t>751  Urzędy naczelnych organów władzy państwowej, kontroli i ochrony prawa oraz sądownictwa - Razem</t>
  </si>
  <si>
    <t>75414  Obrona cywilna : Razem</t>
  </si>
  <si>
    <t>Dział</t>
  </si>
  <si>
    <t>Rozdział</t>
  </si>
  <si>
    <t>75101  Urzędy naczelnych organów władzy państwowej, kontroli i ochrony prawa : Razem</t>
  </si>
  <si>
    <t>754  Bezpieczeństwo publiczne i ochrona przeciwpożarowa - Razem</t>
  </si>
  <si>
    <t>Zadanie</t>
  </si>
  <si>
    <t>852  Pomoc społeczna - Razem</t>
  </si>
  <si>
    <t xml:space="preserve">WYDATKI  OGÓŁEM </t>
  </si>
  <si>
    <t>85213 Składki na ubezp.zdrowotne opłacane za osoby pobier.niektóre świadcz.z pomocy społecznej oraz niektóre świadczenia rodzinne: Razem</t>
  </si>
  <si>
    <t>85212 Świadczenia rodzinne oraz składki emerytalno rentowe z ubezpieczenia społecznego: Razem</t>
  </si>
  <si>
    <t>85214  Zasiłki i pomoc w naturze oraz składki na ubezpieczenia emerytalne i rentowe: Razem</t>
  </si>
  <si>
    <t>Świadczenia społeczne</t>
  </si>
  <si>
    <t>Wynagrodzenia osobowe pracowników</t>
  </si>
  <si>
    <t>Składki na ubezpieczenia społeczne</t>
  </si>
  <si>
    <t>Składki na Fundusz Pracy</t>
  </si>
  <si>
    <t>Zakup usług pozostałych</t>
  </si>
  <si>
    <t>Składki na ubezpieczenia zdrowotne</t>
  </si>
  <si>
    <t>Wynagrodzenia bezosobowe</t>
  </si>
  <si>
    <t>Zakup materiałów i wyposażenia</t>
  </si>
  <si>
    <t>§</t>
  </si>
  <si>
    <t>Plan wydatków na 2008 rok</t>
  </si>
  <si>
    <t>Plan wydatków po zmianach 2008 rok</t>
  </si>
  <si>
    <t>Wykonanie wydatków za 2008 rok</t>
  </si>
  <si>
    <t>Wykonanie w %</t>
  </si>
  <si>
    <t>010</t>
  </si>
  <si>
    <t>01095</t>
  </si>
  <si>
    <t xml:space="preserve">010 Rolnictwo i łowiectwo  - Razem                                 </t>
  </si>
  <si>
    <t>01095  Pozostała działalność : Razem</t>
  </si>
  <si>
    <t>Szkolenie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</si>
  <si>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</si>
  <si>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</si>
  <si>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 xml:space="preserve">Wydatki na zakupy inwestycyjne jednostek budżetowych    </t>
  </si>
  <si>
    <t xml:space="preserve">Zakup materiałów i wyposażenia                          </t>
  </si>
  <si>
    <t>85195 Pozostała działalność : Razem</t>
  </si>
  <si>
    <t xml:space="preserve">851 Ochrona zdrowia - Razem                                         </t>
  </si>
  <si>
    <t>Różne opłaty i składki</t>
  </si>
  <si>
    <t xml:space="preserve">(w złotych) </t>
  </si>
  <si>
    <t xml:space="preserve">Wykonanie wydatków związanych z realizacją zadań z zakresu administracji rządowej i innych zadań zleconych odrębnymi ustawami  w  2008  roku  </t>
  </si>
  <si>
    <t xml:space="preserve">                                                                   Sprawozdanie</t>
  </si>
  <si>
    <t xml:space="preserve">                                                                    do Uchwały Nr XXX/208/2009</t>
  </si>
  <si>
    <t xml:space="preserve">                                                                   Rady Gminy Michałowice</t>
  </si>
  <si>
    <t xml:space="preserve">                                                                    z dnia  29 kwietnia  2009 r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</si>
</sst>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#,##0.0"/>
  </numFmts>
  <fonts count="7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 CE"/>
      <family val="0"/>
    </font>
    <font>
      <sz val="12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166" fontId="1" fillId="0" borderId="1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" fontId="2" fillId="0" borderId="1" xfId="0" applyNumberFormat="1" applyFont="1" applyBorder="1" applyAlignment="1">
      <alignment vertical="center"/>
    </xf>
    <xf numFmtId="166" fontId="6" fillId="0" borderId="1" xfId="0" applyNumberFormat="1" applyFont="1" applyBorder="1" applyAlignment="1">
      <alignment horizontal="right" vertical="center"/>
    </xf>
    <xf numFmtId="166" fontId="2" fillId="0" borderId="1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166" fontId="3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vertical="top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justify" wrapText="1"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1"/>
  <sheetViews>
    <sheetView tabSelected="1" workbookViewId="0" topLeftCell="A1">
      <selection activeCell="M12" sqref="M12"/>
    </sheetView>
  </sheetViews>
  <sheetFormatPr defaultColWidth="9.00390625" defaultRowHeight="12.75"/>
  <cols>
    <col min="1" max="1" width="4.625" style="1" customWidth="1"/>
    <col min="2" max="2" width="7.875" style="1" customWidth="1"/>
    <col min="3" max="3" width="6.875" style="1" customWidth="1"/>
    <col min="4" max="4" width="46.125" style="1" customWidth="1"/>
    <col min="5" max="5" width="14.125" style="1" customWidth="1"/>
    <col min="6" max="6" width="9.125" style="1" hidden="1" customWidth="1"/>
    <col min="7" max="7" width="11.375" style="1" customWidth="1"/>
    <col min="8" max="8" width="12.25390625" style="1" customWidth="1"/>
    <col min="9" max="9" width="11.25390625" style="1" customWidth="1"/>
    <col min="10" max="16384" width="9.125" style="1" customWidth="1"/>
  </cols>
  <sheetData>
    <row r="1" ht="12" customHeight="1"/>
    <row r="2" ht="16.5" customHeight="1"/>
    <row r="3" spans="4:5" ht="12.75">
      <c r="D3" s="71" t="s">
        <v>41</v>
      </c>
      <c r="E3" s="71"/>
    </row>
    <row r="4" spans="4:6" ht="12.75">
      <c r="D4" s="71" t="s">
        <v>42</v>
      </c>
      <c r="E4" s="72"/>
      <c r="F4" s="72"/>
    </row>
    <row r="5" spans="4:5" ht="12.75">
      <c r="D5" s="71" t="s">
        <v>43</v>
      </c>
      <c r="E5" s="71"/>
    </row>
    <row r="6" spans="4:5" ht="11.25" customHeight="1">
      <c r="D6" s="71" t="s">
        <v>44</v>
      </c>
      <c r="E6" s="71"/>
    </row>
    <row r="7" spans="4:5" ht="12.75" customHeight="1" hidden="1">
      <c r="D7" s="9"/>
      <c r="E7" s="9"/>
    </row>
    <row r="8" spans="4:5" ht="12.75">
      <c r="D8" s="9"/>
      <c r="E8" s="9"/>
    </row>
    <row r="9" spans="1:10" s="16" customFormat="1" ht="28.5" customHeight="1">
      <c r="A9" s="69" t="s">
        <v>40</v>
      </c>
      <c r="B9" s="69"/>
      <c r="C9" s="69"/>
      <c r="D9" s="69"/>
      <c r="E9" s="69"/>
      <c r="F9" s="70"/>
      <c r="G9" s="70"/>
      <c r="H9" s="70"/>
      <c r="I9" s="70"/>
      <c r="J9" s="70"/>
    </row>
    <row r="10" spans="4:9" ht="12.75">
      <c r="D10" s="8"/>
      <c r="E10" s="17"/>
      <c r="H10" s="42" t="s">
        <v>39</v>
      </c>
      <c r="I10" s="42"/>
    </row>
    <row r="11" ht="12.75" hidden="1"/>
    <row r="12" spans="1:9" ht="54.75" customHeight="1">
      <c r="A12" s="11" t="s">
        <v>4</v>
      </c>
      <c r="B12" s="11" t="s">
        <v>5</v>
      </c>
      <c r="C12" s="11" t="s">
        <v>22</v>
      </c>
      <c r="D12" s="11" t="s">
        <v>8</v>
      </c>
      <c r="E12" s="20" t="s">
        <v>23</v>
      </c>
      <c r="F12" s="19"/>
      <c r="G12" s="21" t="s">
        <v>24</v>
      </c>
      <c r="H12" s="20" t="s">
        <v>25</v>
      </c>
      <c r="I12" s="20" t="s">
        <v>26</v>
      </c>
    </row>
    <row r="13" spans="1:9" ht="12.75">
      <c r="A13" s="48">
        <v>1</v>
      </c>
      <c r="B13" s="48">
        <v>2</v>
      </c>
      <c r="C13" s="48">
        <v>3</v>
      </c>
      <c r="D13" s="48">
        <v>4</v>
      </c>
      <c r="E13" s="50">
        <v>5</v>
      </c>
      <c r="G13" s="51">
        <v>6</v>
      </c>
      <c r="H13" s="51">
        <v>7</v>
      </c>
      <c r="I13" s="51">
        <v>8</v>
      </c>
    </row>
    <row r="14" spans="1:9" ht="16.5" customHeight="1">
      <c r="A14" s="22" t="s">
        <v>27</v>
      </c>
      <c r="B14" s="44" t="s">
        <v>28</v>
      </c>
      <c r="C14" s="43">
        <v>4430</v>
      </c>
      <c r="D14" s="45" t="s">
        <v>38</v>
      </c>
      <c r="E14" s="24">
        <v>0</v>
      </c>
      <c r="F14" s="23"/>
      <c r="G14" s="25">
        <v>20307</v>
      </c>
      <c r="H14" s="25">
        <v>20305.84</v>
      </c>
      <c r="I14" s="26">
        <f>SUM(H14/G14*100)</f>
        <v>99.99428768404984</v>
      </c>
    </row>
    <row r="15" spans="1:9" ht="15.75" customHeight="1">
      <c r="A15" s="7"/>
      <c r="B15" s="7"/>
      <c r="C15" s="4" t="s">
        <v>30</v>
      </c>
      <c r="D15" s="13"/>
      <c r="E15" s="28">
        <f>SUM(E14)</f>
        <v>0</v>
      </c>
      <c r="F15" s="28">
        <f>SUM(F14)</f>
        <v>0</v>
      </c>
      <c r="G15" s="28">
        <f>SUM(G14)</f>
        <v>20307</v>
      </c>
      <c r="H15" s="28">
        <f>SUM(H14)</f>
        <v>20305.84</v>
      </c>
      <c r="I15" s="35">
        <f aca="true" t="shared" si="0" ref="I15:I51">SUM(H15/G15*100)</f>
        <v>99.99428768404984</v>
      </c>
    </row>
    <row r="16" spans="1:9" ht="12.75">
      <c r="A16" s="67" t="s">
        <v>29</v>
      </c>
      <c r="B16" s="68"/>
      <c r="C16" s="68"/>
      <c r="D16" s="68"/>
      <c r="E16" s="27">
        <f>SUM(E15)</f>
        <v>0</v>
      </c>
      <c r="F16" s="39"/>
      <c r="G16" s="27">
        <f>SUM(G15)</f>
        <v>20307</v>
      </c>
      <c r="H16" s="27">
        <f>SUM(H15)</f>
        <v>20305.84</v>
      </c>
      <c r="I16" s="36">
        <f t="shared" si="0"/>
        <v>99.99428768404984</v>
      </c>
    </row>
    <row r="17" spans="1:9" ht="15.75" customHeight="1">
      <c r="A17" s="14">
        <v>750</v>
      </c>
      <c r="B17" s="12">
        <v>75011</v>
      </c>
      <c r="C17" s="12">
        <v>4010</v>
      </c>
      <c r="D17" s="12" t="s">
        <v>15</v>
      </c>
      <c r="E17" s="15">
        <v>64480</v>
      </c>
      <c r="G17" s="12">
        <v>64480</v>
      </c>
      <c r="H17" s="12">
        <v>64480</v>
      </c>
      <c r="I17" s="26">
        <f t="shared" si="0"/>
        <v>100</v>
      </c>
    </row>
    <row r="18" spans="1:9" ht="18.75" customHeight="1">
      <c r="A18" s="12"/>
      <c r="B18" s="12"/>
      <c r="C18" s="12">
        <v>4110</v>
      </c>
      <c r="D18" s="12" t="s">
        <v>16</v>
      </c>
      <c r="E18" s="15">
        <v>12200</v>
      </c>
      <c r="G18" s="12">
        <v>12200</v>
      </c>
      <c r="H18" s="12">
        <v>12200</v>
      </c>
      <c r="I18" s="26">
        <f t="shared" si="0"/>
        <v>100</v>
      </c>
    </row>
    <row r="19" spans="1:9" ht="16.5" customHeight="1">
      <c r="A19" s="12"/>
      <c r="B19" s="12"/>
      <c r="C19" s="12">
        <v>4120</v>
      </c>
      <c r="D19" s="12" t="s">
        <v>17</v>
      </c>
      <c r="E19" s="15">
        <v>1580</v>
      </c>
      <c r="G19" s="12">
        <v>1580</v>
      </c>
      <c r="H19" s="12">
        <v>1580</v>
      </c>
      <c r="I19" s="26">
        <f t="shared" si="0"/>
        <v>100</v>
      </c>
    </row>
    <row r="20" spans="1:9" ht="17.25" customHeight="1">
      <c r="A20" s="2"/>
      <c r="B20" s="2"/>
      <c r="C20" s="4" t="s">
        <v>0</v>
      </c>
      <c r="D20" s="13"/>
      <c r="E20" s="5">
        <f>SUM(E17:E19)</f>
        <v>78260</v>
      </c>
      <c r="F20" s="5">
        <f>SUM(F17:F19)</f>
        <v>0</v>
      </c>
      <c r="G20" s="5">
        <f>SUM(G17:G19)</f>
        <v>78260</v>
      </c>
      <c r="H20" s="5">
        <f>SUM(H17:H19)</f>
        <v>78260</v>
      </c>
      <c r="I20" s="35">
        <f t="shared" si="0"/>
        <v>100</v>
      </c>
    </row>
    <row r="21" spans="1:9" ht="12.75">
      <c r="A21" s="58" t="s">
        <v>1</v>
      </c>
      <c r="B21" s="59"/>
      <c r="C21" s="59"/>
      <c r="D21" s="60"/>
      <c r="E21" s="3">
        <f>SUM(E20)</f>
        <v>78260</v>
      </c>
      <c r="F21" s="3">
        <f>SUM(F20)</f>
        <v>0</v>
      </c>
      <c r="G21" s="3">
        <f>SUM(G20)</f>
        <v>78260</v>
      </c>
      <c r="H21" s="3">
        <f>SUM(H20)</f>
        <v>78260</v>
      </c>
      <c r="I21" s="36">
        <f t="shared" si="0"/>
        <v>100</v>
      </c>
    </row>
    <row r="22" spans="1:9" ht="12.75">
      <c r="A22" s="14">
        <v>751</v>
      </c>
      <c r="B22" s="12">
        <v>75101</v>
      </c>
      <c r="C22" s="12">
        <v>4110</v>
      </c>
      <c r="D22" s="12" t="s">
        <v>16</v>
      </c>
      <c r="E22" s="12">
        <v>402</v>
      </c>
      <c r="G22" s="12">
        <v>475.6</v>
      </c>
      <c r="H22" s="12">
        <v>308.4</v>
      </c>
      <c r="I22" s="26">
        <f t="shared" si="0"/>
        <v>64.84440706476029</v>
      </c>
    </row>
    <row r="23" spans="1:9" ht="12.75">
      <c r="A23" s="12"/>
      <c r="B23" s="12"/>
      <c r="C23" s="12">
        <v>4120</v>
      </c>
      <c r="D23" s="12" t="s">
        <v>17</v>
      </c>
      <c r="E23" s="12">
        <v>60</v>
      </c>
      <c r="G23" s="12">
        <v>65.96</v>
      </c>
      <c r="H23" s="12">
        <v>50.04</v>
      </c>
      <c r="I23" s="26">
        <f t="shared" si="0"/>
        <v>75.86416009702852</v>
      </c>
    </row>
    <row r="24" spans="1:9" ht="12.75">
      <c r="A24" s="12"/>
      <c r="B24" s="12"/>
      <c r="C24" s="46">
        <v>4170</v>
      </c>
      <c r="D24" s="47" t="s">
        <v>20</v>
      </c>
      <c r="E24" s="15">
        <v>2020</v>
      </c>
      <c r="G24" s="12">
        <v>1858.44</v>
      </c>
      <c r="H24" s="12">
        <v>1858.44</v>
      </c>
      <c r="I24" s="26">
        <f t="shared" si="0"/>
        <v>100</v>
      </c>
    </row>
    <row r="25" spans="1:9" ht="26.25" customHeight="1">
      <c r="A25" s="2"/>
      <c r="B25" s="2"/>
      <c r="C25" s="55" t="s">
        <v>6</v>
      </c>
      <c r="D25" s="61"/>
      <c r="E25" s="6">
        <f>SUM(E22:E24)</f>
        <v>2482</v>
      </c>
      <c r="F25" s="6">
        <f>SUM(F22:F24)</f>
        <v>0</v>
      </c>
      <c r="G25" s="6">
        <f>SUM(G22:G24)</f>
        <v>2400</v>
      </c>
      <c r="H25" s="29">
        <f>SUM(H22:H24)</f>
        <v>2216.88</v>
      </c>
      <c r="I25" s="41">
        <f t="shared" si="0"/>
        <v>92.37</v>
      </c>
    </row>
    <row r="26" spans="1:9" ht="25.5" customHeight="1">
      <c r="A26" s="62" t="s">
        <v>2</v>
      </c>
      <c r="B26" s="63"/>
      <c r="C26" s="63"/>
      <c r="D26" s="64"/>
      <c r="E26" s="32">
        <f>SUM(E25)</f>
        <v>2482</v>
      </c>
      <c r="F26" s="33"/>
      <c r="G26" s="32">
        <f>SUM(G25)</f>
        <v>2400</v>
      </c>
      <c r="H26" s="34">
        <f>SUM(H25)</f>
        <v>2216.88</v>
      </c>
      <c r="I26" s="36">
        <f t="shared" si="0"/>
        <v>92.37</v>
      </c>
    </row>
    <row r="27" spans="1:9" ht="12.75">
      <c r="A27" s="14">
        <v>754</v>
      </c>
      <c r="B27" s="12">
        <v>75414</v>
      </c>
      <c r="C27" s="12">
        <v>4210</v>
      </c>
      <c r="D27" s="12" t="s">
        <v>21</v>
      </c>
      <c r="E27" s="12">
        <v>400</v>
      </c>
      <c r="G27" s="12">
        <v>400</v>
      </c>
      <c r="H27" s="12">
        <v>400</v>
      </c>
      <c r="I27" s="26">
        <f t="shared" si="0"/>
        <v>100</v>
      </c>
    </row>
    <row r="28" spans="1:9" ht="13.5">
      <c r="A28" s="2"/>
      <c r="B28" s="2"/>
      <c r="C28" s="4" t="s">
        <v>3</v>
      </c>
      <c r="D28" s="4"/>
      <c r="E28" s="4">
        <f>SUM(E27)</f>
        <v>400</v>
      </c>
      <c r="G28" s="4">
        <f>SUM(G27)</f>
        <v>400</v>
      </c>
      <c r="H28" s="4">
        <f>SUM(H27)</f>
        <v>400</v>
      </c>
      <c r="I28" s="35">
        <f t="shared" si="0"/>
        <v>100</v>
      </c>
    </row>
    <row r="29" spans="1:9" ht="12.75">
      <c r="A29" s="58" t="s">
        <v>7</v>
      </c>
      <c r="B29" s="59"/>
      <c r="C29" s="59"/>
      <c r="D29" s="60"/>
      <c r="E29" s="2">
        <f>SUM(E28)</f>
        <v>400</v>
      </c>
      <c r="G29" s="2">
        <f>SUM(G28)</f>
        <v>400</v>
      </c>
      <c r="H29" s="2">
        <f>SUM(H28)</f>
        <v>400</v>
      </c>
      <c r="I29" s="36">
        <f t="shared" si="0"/>
        <v>100</v>
      </c>
    </row>
    <row r="30" spans="1:9" ht="12.75">
      <c r="A30" s="49">
        <v>851</v>
      </c>
      <c r="B30" s="48">
        <v>85195</v>
      </c>
      <c r="C30" s="43">
        <v>4210</v>
      </c>
      <c r="D30" s="45" t="s">
        <v>35</v>
      </c>
      <c r="E30" s="12">
        <v>0</v>
      </c>
      <c r="G30" s="12">
        <v>191</v>
      </c>
      <c r="H30" s="12">
        <v>188.77</v>
      </c>
      <c r="I30" s="26">
        <f t="shared" si="0"/>
        <v>98.8324607329843</v>
      </c>
    </row>
    <row r="31" spans="1:9" ht="13.5">
      <c r="A31" s="18"/>
      <c r="B31" s="10"/>
      <c r="C31" s="4" t="s">
        <v>36</v>
      </c>
      <c r="D31" s="4"/>
      <c r="E31" s="4">
        <f>SUM(E30)</f>
        <v>0</v>
      </c>
      <c r="F31" s="40"/>
      <c r="G31" s="4">
        <f>SUM(G30)</f>
        <v>191</v>
      </c>
      <c r="H31" s="4">
        <f>SUM(H30)</f>
        <v>188.77</v>
      </c>
      <c r="I31" s="41">
        <f t="shared" si="0"/>
        <v>98.8324607329843</v>
      </c>
    </row>
    <row r="32" spans="1:9" ht="12.75">
      <c r="A32" s="65" t="s">
        <v>37</v>
      </c>
      <c r="B32" s="66"/>
      <c r="C32" s="66"/>
      <c r="D32" s="66"/>
      <c r="E32" s="2">
        <f>SUM(E31)</f>
        <v>0</v>
      </c>
      <c r="G32" s="2">
        <f>SUM(G31)</f>
        <v>191</v>
      </c>
      <c r="H32" s="2">
        <f>SUM(H31)</f>
        <v>188.77</v>
      </c>
      <c r="I32" s="36">
        <f t="shared" si="0"/>
        <v>98.8324607329843</v>
      </c>
    </row>
    <row r="33" spans="1:9" ht="18.75" customHeight="1">
      <c r="A33" s="7">
        <v>852</v>
      </c>
      <c r="B33" s="46">
        <v>85212</v>
      </c>
      <c r="C33" s="46">
        <v>3110</v>
      </c>
      <c r="D33" s="47" t="s">
        <v>14</v>
      </c>
      <c r="E33" s="30">
        <v>1358000</v>
      </c>
      <c r="F33" s="37"/>
      <c r="G33" s="30">
        <v>1073946</v>
      </c>
      <c r="H33" s="30">
        <v>1053110.37</v>
      </c>
      <c r="I33" s="26">
        <f t="shared" si="0"/>
        <v>98.05989965975944</v>
      </c>
    </row>
    <row r="34" spans="1:9" ht="16.5" customHeight="1">
      <c r="A34" s="46"/>
      <c r="B34" s="46"/>
      <c r="C34" s="46">
        <v>4010</v>
      </c>
      <c r="D34" s="47" t="s">
        <v>15</v>
      </c>
      <c r="E34" s="30">
        <v>25500</v>
      </c>
      <c r="F34" s="37"/>
      <c r="G34" s="30">
        <v>20400</v>
      </c>
      <c r="H34" s="30">
        <v>19742.28</v>
      </c>
      <c r="I34" s="26">
        <f t="shared" si="0"/>
        <v>96.77588235294117</v>
      </c>
    </row>
    <row r="35" spans="1:9" ht="19.5" customHeight="1">
      <c r="A35" s="46"/>
      <c r="B35" s="46"/>
      <c r="C35" s="46">
        <v>4110</v>
      </c>
      <c r="D35" s="47" t="s">
        <v>16</v>
      </c>
      <c r="E35" s="30">
        <v>4600</v>
      </c>
      <c r="F35" s="37"/>
      <c r="G35" s="30">
        <v>16818</v>
      </c>
      <c r="H35" s="30">
        <v>15828.07</v>
      </c>
      <c r="I35" s="26">
        <f t="shared" si="0"/>
        <v>94.11386609584969</v>
      </c>
    </row>
    <row r="36" spans="1:9" ht="21" customHeight="1">
      <c r="A36" s="46"/>
      <c r="B36" s="46"/>
      <c r="C36" s="46">
        <v>4120</v>
      </c>
      <c r="D36" s="47" t="s">
        <v>17</v>
      </c>
      <c r="E36" s="30">
        <v>600</v>
      </c>
      <c r="F36" s="37"/>
      <c r="G36" s="30">
        <v>621</v>
      </c>
      <c r="H36" s="30">
        <v>557.17</v>
      </c>
      <c r="I36" s="26">
        <f t="shared" si="0"/>
        <v>89.72141706924315</v>
      </c>
    </row>
    <row r="37" spans="1:9" ht="16.5" customHeight="1">
      <c r="A37" s="46"/>
      <c r="B37" s="46"/>
      <c r="C37" s="46">
        <v>4170</v>
      </c>
      <c r="D37" s="47" t="s">
        <v>20</v>
      </c>
      <c r="E37" s="30">
        <v>0</v>
      </c>
      <c r="F37" s="37"/>
      <c r="G37" s="30">
        <v>4500</v>
      </c>
      <c r="H37" s="30">
        <v>3000</v>
      </c>
      <c r="I37" s="26">
        <f t="shared" si="0"/>
        <v>66.66666666666666</v>
      </c>
    </row>
    <row r="38" spans="1:9" ht="16.5" customHeight="1">
      <c r="A38" s="46"/>
      <c r="B38" s="46"/>
      <c r="C38" s="12">
        <v>4210</v>
      </c>
      <c r="D38" s="12" t="s">
        <v>21</v>
      </c>
      <c r="E38" s="30">
        <v>0</v>
      </c>
      <c r="F38" s="37"/>
      <c r="G38" s="30">
        <v>13445</v>
      </c>
      <c r="H38" s="30">
        <v>13439.29</v>
      </c>
      <c r="I38" s="26">
        <f t="shared" si="0"/>
        <v>99.9575306805504</v>
      </c>
    </row>
    <row r="39" spans="1:9" ht="21" customHeight="1">
      <c r="A39" s="46"/>
      <c r="B39" s="46"/>
      <c r="C39" s="46">
        <v>4300</v>
      </c>
      <c r="D39" s="47" t="s">
        <v>18</v>
      </c>
      <c r="E39" s="30">
        <v>11300</v>
      </c>
      <c r="F39" s="37"/>
      <c r="G39" s="30">
        <v>9419</v>
      </c>
      <c r="H39" s="30">
        <v>9007.63</v>
      </c>
      <c r="I39" s="26">
        <f t="shared" si="0"/>
        <v>95.63255122624481</v>
      </c>
    </row>
    <row r="40" spans="1:9" ht="25.5">
      <c r="A40" s="46"/>
      <c r="B40" s="46"/>
      <c r="C40" s="43">
        <v>4700</v>
      </c>
      <c r="D40" s="45" t="s">
        <v>31</v>
      </c>
      <c r="E40" s="30">
        <v>0</v>
      </c>
      <c r="F40" s="37"/>
      <c r="G40" s="30">
        <v>530</v>
      </c>
      <c r="H40" s="30">
        <v>530</v>
      </c>
      <c r="I40" s="26">
        <f t="shared" si="0"/>
        <v>100</v>
      </c>
    </row>
    <row r="41" spans="1:9" ht="25.5">
      <c r="A41" s="46"/>
      <c r="B41" s="46"/>
      <c r="C41" s="43">
        <v>4740</v>
      </c>
      <c r="D41" s="45" t="s">
        <v>32</v>
      </c>
      <c r="E41" s="30">
        <v>0</v>
      </c>
      <c r="F41" s="37"/>
      <c r="G41" s="30">
        <v>954</v>
      </c>
      <c r="H41" s="30">
        <v>953.19</v>
      </c>
      <c r="I41" s="26">
        <f t="shared" si="0"/>
        <v>99.91509433962264</v>
      </c>
    </row>
    <row r="42" spans="1:9" ht="25.5">
      <c r="A42" s="46"/>
      <c r="B42" s="46"/>
      <c r="C42" s="43">
        <v>4750</v>
      </c>
      <c r="D42" s="45" t="s">
        <v>33</v>
      </c>
      <c r="E42" s="30">
        <v>0</v>
      </c>
      <c r="F42" s="37"/>
      <c r="G42" s="30">
        <v>1667</v>
      </c>
      <c r="H42" s="30">
        <v>1666.84</v>
      </c>
      <c r="I42" s="26">
        <f t="shared" si="0"/>
        <v>99.99040191961606</v>
      </c>
    </row>
    <row r="43" spans="1:9" ht="18.75" customHeight="1">
      <c r="A43" s="46"/>
      <c r="B43" s="46"/>
      <c r="C43" s="43">
        <v>6050</v>
      </c>
      <c r="D43" s="45" t="s">
        <v>34</v>
      </c>
      <c r="E43" s="30">
        <v>0</v>
      </c>
      <c r="F43" s="37"/>
      <c r="G43" s="30">
        <v>26240</v>
      </c>
      <c r="H43" s="30">
        <v>26240</v>
      </c>
      <c r="I43" s="26">
        <f t="shared" si="0"/>
        <v>100</v>
      </c>
    </row>
    <row r="44" spans="1:9" ht="18.75" customHeight="1">
      <c r="A44" s="46"/>
      <c r="B44" s="46"/>
      <c r="C44" s="43">
        <v>6060</v>
      </c>
      <c r="D44" s="45" t="s">
        <v>34</v>
      </c>
      <c r="E44" s="30">
        <v>0</v>
      </c>
      <c r="F44" s="37"/>
      <c r="G44" s="30">
        <v>7000</v>
      </c>
      <c r="H44" s="30">
        <v>6954</v>
      </c>
      <c r="I44" s="26">
        <f t="shared" si="0"/>
        <v>99.34285714285714</v>
      </c>
    </row>
    <row r="45" spans="1:9" ht="27" customHeight="1">
      <c r="A45" s="2"/>
      <c r="B45" s="2"/>
      <c r="C45" s="55" t="s">
        <v>12</v>
      </c>
      <c r="D45" s="57"/>
      <c r="E45" s="5">
        <f>SUM(E33:E44)</f>
        <v>1400000</v>
      </c>
      <c r="G45" s="38">
        <f>SUM(G33:G44)</f>
        <v>1175540</v>
      </c>
      <c r="H45" s="38">
        <f>SUM(H33:H44)</f>
        <v>1151028.84</v>
      </c>
      <c r="I45" s="26">
        <f t="shared" si="0"/>
        <v>97.91490208755125</v>
      </c>
    </row>
    <row r="46" spans="1:9" ht="15" customHeight="1">
      <c r="A46" s="12"/>
      <c r="B46" s="12">
        <v>85213</v>
      </c>
      <c r="C46" s="12">
        <v>4130</v>
      </c>
      <c r="D46" s="12" t="s">
        <v>19</v>
      </c>
      <c r="E46" s="15">
        <v>12000</v>
      </c>
      <c r="G46" s="12">
        <v>14100</v>
      </c>
      <c r="H46" s="12">
        <v>14099.64</v>
      </c>
      <c r="I46" s="26">
        <f t="shared" si="0"/>
        <v>99.99744680851063</v>
      </c>
    </row>
    <row r="47" spans="1:9" ht="39" customHeight="1">
      <c r="A47" s="2"/>
      <c r="B47" s="2"/>
      <c r="C47" s="55" t="s">
        <v>11</v>
      </c>
      <c r="D47" s="57"/>
      <c r="E47" s="5">
        <f>SUM(E46)</f>
        <v>12000</v>
      </c>
      <c r="G47" s="38">
        <f>SUM(G46)</f>
        <v>14100</v>
      </c>
      <c r="H47" s="38">
        <f>SUM(H46)</f>
        <v>14099.64</v>
      </c>
      <c r="I47" s="26">
        <f t="shared" si="0"/>
        <v>99.99744680851063</v>
      </c>
    </row>
    <row r="48" spans="1:9" ht="15" customHeight="1">
      <c r="A48" s="12"/>
      <c r="B48" s="12">
        <v>85214</v>
      </c>
      <c r="C48" s="12">
        <v>3110</v>
      </c>
      <c r="D48" s="12" t="s">
        <v>14</v>
      </c>
      <c r="E48" s="15">
        <v>130000</v>
      </c>
      <c r="G48" s="12">
        <v>158390</v>
      </c>
      <c r="H48" s="12">
        <v>158135.05</v>
      </c>
      <c r="I48" s="26">
        <f t="shared" si="0"/>
        <v>99.83903655533808</v>
      </c>
    </row>
    <row r="49" spans="1:9" ht="26.25" customHeight="1">
      <c r="A49" s="2"/>
      <c r="B49" s="2"/>
      <c r="C49" s="55" t="s">
        <v>13</v>
      </c>
      <c r="D49" s="56"/>
      <c r="E49" s="5">
        <f>SUM(E48)</f>
        <v>130000</v>
      </c>
      <c r="G49" s="4">
        <f>SUM(G48)</f>
        <v>158390</v>
      </c>
      <c r="H49" s="4">
        <f>SUM(H48)</f>
        <v>158135.05</v>
      </c>
      <c r="I49" s="26">
        <f t="shared" si="0"/>
        <v>99.83903655533808</v>
      </c>
    </row>
    <row r="50" spans="1:9" ht="12.75">
      <c r="A50" s="58" t="s">
        <v>9</v>
      </c>
      <c r="B50" s="59"/>
      <c r="C50" s="59"/>
      <c r="D50" s="60"/>
      <c r="E50" s="3">
        <f>SUM(E45+E47+E49)</f>
        <v>1542000</v>
      </c>
      <c r="G50" s="31">
        <f>SUM(G49,G47,G45)</f>
        <v>1348030</v>
      </c>
      <c r="H50" s="31">
        <f>SUM(H49,H47,H45)</f>
        <v>1323263.53</v>
      </c>
      <c r="I50" s="26">
        <f t="shared" si="0"/>
        <v>98.16276566545255</v>
      </c>
    </row>
    <row r="51" spans="1:9" ht="12.75">
      <c r="A51" s="52" t="s">
        <v>10</v>
      </c>
      <c r="B51" s="53"/>
      <c r="C51" s="53"/>
      <c r="D51" s="54"/>
      <c r="E51" s="3">
        <f>SUM(E21+E26+E29+E50)</f>
        <v>1623142</v>
      </c>
      <c r="G51" s="31">
        <f>SUM(G16+G21+G26+G29+G32+G50)</f>
        <v>1449588</v>
      </c>
      <c r="H51" s="31">
        <f>SUM(H16+H21+H26+H29+H32+H50)</f>
        <v>1424635.02</v>
      </c>
      <c r="I51" s="26">
        <f t="shared" si="0"/>
        <v>98.27861571701753</v>
      </c>
    </row>
  </sheetData>
  <mergeCells count="16">
    <mergeCell ref="A16:D16"/>
    <mergeCell ref="A9:J9"/>
    <mergeCell ref="D3:E3"/>
    <mergeCell ref="D5:E5"/>
    <mergeCell ref="D6:E6"/>
    <mergeCell ref="D4:F4"/>
    <mergeCell ref="A51:D51"/>
    <mergeCell ref="C49:D49"/>
    <mergeCell ref="C47:D47"/>
    <mergeCell ref="A21:D21"/>
    <mergeCell ref="A50:D50"/>
    <mergeCell ref="C25:D25"/>
    <mergeCell ref="A26:D26"/>
    <mergeCell ref="A29:D29"/>
    <mergeCell ref="C45:D45"/>
    <mergeCell ref="A32:D32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2009-05-04T11:40:18Z</cp:lastPrinted>
  <dcterms:created xsi:type="dcterms:W3CDTF">2001-08-02T07:18:30Z</dcterms:created>
  <dcterms:modified xsi:type="dcterms:W3CDTF">2009-05-06T08:11:15Z</dcterms:modified>
  <cp:category/>
  <cp:version/>
  <cp:contentType/>
  <cp:contentStatus/>
</cp:coreProperties>
</file>