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'Arkusz1'!$A$1:$U$38</definedName>
  </definedNames>
  <calcPr fullCalcOnLoad="1"/>
</workbook>
</file>

<file path=xl/sharedStrings.xml><?xml version="1.0" encoding="utf-8"?>
<sst xmlns="http://schemas.openxmlformats.org/spreadsheetml/2006/main" count="117" uniqueCount="67">
  <si>
    <t>Załacznik Nr 10</t>
  </si>
  <si>
    <t xml:space="preserve">Rady Gminy Michałowice </t>
  </si>
  <si>
    <t>Wieloletnie programy inwestycyjne realizowane przez Gminę Michałowice</t>
  </si>
  <si>
    <t>Lp.</t>
  </si>
  <si>
    <t>Nazwa programu - cel - nazwa inwestycji</t>
  </si>
  <si>
    <t>Jedn.organiz realizująca program</t>
  </si>
  <si>
    <t>Okres realizacji</t>
  </si>
  <si>
    <t>Łączne nakłady w okresie realizacji</t>
  </si>
  <si>
    <t>Źródła finansowania</t>
  </si>
  <si>
    <t xml:space="preserve">Źródła finansowania </t>
  </si>
  <si>
    <t>Wysok. nakładów w 2005r</t>
  </si>
  <si>
    <t>Wysok. nakładów w 2006r</t>
  </si>
  <si>
    <t>Źródła finansow.</t>
  </si>
  <si>
    <t xml:space="preserve">środki własne </t>
  </si>
  <si>
    <t>I</t>
  </si>
  <si>
    <t xml:space="preserve">Gmina Michałowice </t>
  </si>
  <si>
    <t>zachodnia cz.gminy</t>
  </si>
  <si>
    <t xml:space="preserve">2004r 2006r </t>
  </si>
  <si>
    <t>wschodnia cz.gminy</t>
  </si>
  <si>
    <t>środkowa cz.gminy</t>
  </si>
  <si>
    <t xml:space="preserve">2005r 2006r </t>
  </si>
  <si>
    <t>kanalizacja na terenie gminy</t>
  </si>
  <si>
    <t>II</t>
  </si>
  <si>
    <t>Program Inwestycji - Budowa sieci wodoc. cel-efekt ekologiczny</t>
  </si>
  <si>
    <t xml:space="preserve">Wodociąg Michałowice </t>
  </si>
  <si>
    <t xml:space="preserve">Wodociąg Opacz Kol </t>
  </si>
  <si>
    <t>Wodociąg Nowa Wieś</t>
  </si>
  <si>
    <t xml:space="preserve">Wodociąg Komorów-Granica </t>
  </si>
  <si>
    <t xml:space="preserve">SUW Komorów- modernizacja  </t>
  </si>
  <si>
    <t xml:space="preserve">2006r </t>
  </si>
  <si>
    <t xml:space="preserve">SUW Pęcice- modernizacja  </t>
  </si>
  <si>
    <t>III</t>
  </si>
  <si>
    <t xml:space="preserve">Program Inwestycji - Budowa dróg na terenie gminy. cel-moderniz. dróg i budowa chodników </t>
  </si>
  <si>
    <t>IV</t>
  </si>
  <si>
    <t>przebudowa rowu U-1</t>
  </si>
  <si>
    <t>Komorów Zlewnia ul Ireny</t>
  </si>
  <si>
    <t>Nowa Wieś Granica Zlewnia nr 17</t>
  </si>
  <si>
    <t>Zlewnia Pęcice -Sokołów</t>
  </si>
  <si>
    <t>Michałowice Zlewnia nr 11</t>
  </si>
  <si>
    <t>Zlewnia Opacz Kol do Raszyna</t>
  </si>
  <si>
    <t>V</t>
  </si>
  <si>
    <t>Program Inwestycji - Budowa sali gimnast. w Nowej Wsi. cel- prowadz. zajęć wych. fiz.z uczniami szkoły oraz udostępnianie mieszkańcom Nowej Wsi</t>
  </si>
  <si>
    <t>VI</t>
  </si>
  <si>
    <t>VII</t>
  </si>
  <si>
    <t>Program Inwestycji - Zakupy inw. Urzędu Gminy i podległych jedn.; zakupy mienia gminnego cel- uspraw. funkcj. UG i podległych jednostek</t>
  </si>
  <si>
    <t>ogółem</t>
  </si>
  <si>
    <t>Odwodnienie na terenie gminy</t>
  </si>
  <si>
    <t>Program Inwestycji - Budowa Centrum Adm. w Regułach (budowa budynku Policji) wraz z infrast. cel- lokaliz. ułatwi obsł. mieszk. Gminy</t>
  </si>
  <si>
    <t>VIII</t>
  </si>
  <si>
    <t>Program Inwestycji - budowa ośrodków sportu i rekreacji na terenie gminy. Cel-stworzenie mozliwości uprawiania sportu i czynnej rekreacji mieszkańcom gminy</t>
  </si>
  <si>
    <t>pożyczki /kredyty/dotacje</t>
  </si>
  <si>
    <t>(w tyś zł)</t>
  </si>
  <si>
    <t>Program Inwestycji - Budowa systemu kanalizacji sanitarnej Gminy Michałowice cel-efekt ekologiczny</t>
  </si>
  <si>
    <t>Program Inwestycji - Budowa urządzeń odwadniających i małej retencji  Gmina Michałowice cel-moderniz. sieci odwadn.</t>
  </si>
  <si>
    <t>Zlewnia Komorów Osiedle i Komorów Wieś  (Zlewnia nr 18 )</t>
  </si>
  <si>
    <t>Wysok. nakładów w 2007r</t>
  </si>
  <si>
    <t xml:space="preserve">Wodociąg Reguły </t>
  </si>
  <si>
    <t xml:space="preserve">2005r 2007r </t>
  </si>
  <si>
    <t xml:space="preserve">2007r </t>
  </si>
  <si>
    <t xml:space="preserve">2006r 2007r </t>
  </si>
  <si>
    <t xml:space="preserve"> 2007r </t>
  </si>
  <si>
    <t>2006r  2007r</t>
  </si>
  <si>
    <t xml:space="preserve"> 2006r 2007r</t>
  </si>
  <si>
    <t>2006r</t>
  </si>
  <si>
    <t>autopoprawki wynikające z załącznika Nr 2</t>
  </si>
  <si>
    <t>do Uchwały Nr XXIX/245/05</t>
  </si>
  <si>
    <t>z dnia 21 marca 2005r.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</si>
</sst>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color indexed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/>
    </xf>
    <xf numFmtId="164" fontId="2" fillId="0" borderId="5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0" fontId="0" fillId="0" borderId="0" xfId="0" applyFont="1" applyAlignment="1">
      <alignment/>
    </xf>
    <xf numFmtId="164" fontId="5" fillId="0" borderId="8" xfId="0" applyNumberFormat="1" applyFont="1" applyBorder="1" applyAlignment="1">
      <alignment vertical="top"/>
    </xf>
    <xf numFmtId="164" fontId="7" fillId="0" borderId="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vertical="top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6" fillId="0" borderId="5" xfId="0" applyNumberFormat="1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164" fontId="7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workbookViewId="0" topLeftCell="A34">
      <selection activeCell="N6" sqref="N6"/>
    </sheetView>
  </sheetViews>
  <sheetFormatPr defaultColWidth="9.00390625" defaultRowHeight="12.75"/>
  <cols>
    <col min="1" max="1" width="2.875" style="0" customWidth="1"/>
    <col min="2" max="2" width="12.25390625" style="0" customWidth="1"/>
    <col min="3" max="3" width="9.75390625" style="0" customWidth="1"/>
    <col min="4" max="4" width="7.875" style="0" customWidth="1"/>
    <col min="5" max="5" width="10.00390625" style="33" customWidth="1"/>
    <col min="6" max="6" width="7.00390625" style="0" customWidth="1"/>
    <col min="7" max="7" width="6.875" style="0" customWidth="1"/>
    <col min="8" max="8" width="9.625" style="33" customWidth="1"/>
    <col min="9" max="9" width="7.25390625" style="0" customWidth="1"/>
    <col min="10" max="10" width="7.00390625" style="0" customWidth="1"/>
    <col min="11" max="11" width="8.75390625" style="33" customWidth="1"/>
    <col min="12" max="12" width="6.875" style="0" customWidth="1"/>
    <col min="13" max="13" width="7.00390625" style="0" customWidth="1"/>
    <col min="14" max="14" width="8.625" style="33" customWidth="1"/>
    <col min="15" max="15" width="7.125" style="0" customWidth="1"/>
    <col min="16" max="16" width="7.00390625" style="0" customWidth="1"/>
  </cols>
  <sheetData>
    <row r="1" spans="1:16" ht="12.75">
      <c r="A1" s="1"/>
      <c r="B1" s="51"/>
      <c r="C1" s="52"/>
      <c r="D1" s="52"/>
      <c r="E1" s="52"/>
      <c r="F1" s="52"/>
      <c r="G1" s="52"/>
      <c r="H1" s="30"/>
      <c r="I1" s="1"/>
      <c r="J1" s="1"/>
      <c r="K1" s="30"/>
      <c r="L1" s="1"/>
      <c r="M1" s="1"/>
      <c r="N1" s="30"/>
      <c r="O1" s="1"/>
      <c r="P1" s="1"/>
    </row>
    <row r="2" spans="1:16" ht="12.75">
      <c r="A2" s="1"/>
      <c r="B2" s="1"/>
      <c r="C2" s="3"/>
      <c r="D2" s="3"/>
      <c r="E2" s="30"/>
      <c r="F2" s="1"/>
      <c r="G2" s="1"/>
      <c r="H2" s="30"/>
      <c r="I2" s="1"/>
      <c r="J2" s="4"/>
      <c r="K2" s="30"/>
      <c r="L2" s="1"/>
      <c r="M2" s="1"/>
      <c r="N2" s="48" t="s">
        <v>0</v>
      </c>
      <c r="O2" s="49"/>
      <c r="P2" s="50"/>
    </row>
    <row r="3" spans="1:16" ht="12.75">
      <c r="A3" s="1"/>
      <c r="B3" s="1"/>
      <c r="C3" s="3"/>
      <c r="D3" s="3"/>
      <c r="E3" s="30"/>
      <c r="F3" s="1"/>
      <c r="G3" s="1"/>
      <c r="H3" s="30"/>
      <c r="I3" s="1"/>
      <c r="J3" s="4"/>
      <c r="K3" s="30"/>
      <c r="L3" s="1"/>
      <c r="M3" s="1"/>
      <c r="N3" s="48" t="s">
        <v>65</v>
      </c>
      <c r="O3" s="49"/>
      <c r="P3" s="50"/>
    </row>
    <row r="4" spans="1:16" ht="12.75">
      <c r="A4" s="1"/>
      <c r="B4" s="1"/>
      <c r="C4" s="3"/>
      <c r="D4" s="3"/>
      <c r="E4" s="30"/>
      <c r="F4" s="1"/>
      <c r="G4" s="1"/>
      <c r="H4" s="30"/>
      <c r="I4" s="1"/>
      <c r="J4" s="4"/>
      <c r="K4" s="30"/>
      <c r="L4" s="1"/>
      <c r="M4" s="1"/>
      <c r="N4" s="48" t="s">
        <v>1</v>
      </c>
      <c r="O4" s="49"/>
      <c r="P4" s="50"/>
    </row>
    <row r="5" spans="1:16" ht="12.75">
      <c r="A5" s="1"/>
      <c r="B5" s="1"/>
      <c r="C5" s="3"/>
      <c r="D5" s="3"/>
      <c r="E5" s="30"/>
      <c r="F5" s="1"/>
      <c r="G5" s="1"/>
      <c r="H5" s="30"/>
      <c r="I5" s="1"/>
      <c r="J5" s="4"/>
      <c r="K5" s="30"/>
      <c r="L5" s="1"/>
      <c r="M5" s="1"/>
      <c r="N5" s="48" t="s">
        <v>66</v>
      </c>
      <c r="O5" s="49"/>
      <c r="P5" s="50"/>
    </row>
    <row r="6" spans="1:16" ht="15.7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2"/>
      <c r="M6" s="2"/>
      <c r="N6" s="29"/>
      <c r="O6" s="2"/>
      <c r="P6" s="2"/>
    </row>
    <row r="7" spans="1:16" ht="12.75">
      <c r="A7" s="1"/>
      <c r="B7" s="1"/>
      <c r="C7" s="3" t="s">
        <v>64</v>
      </c>
      <c r="D7" s="3"/>
      <c r="E7" s="30"/>
      <c r="F7" s="1"/>
      <c r="G7" s="1"/>
      <c r="H7" s="30"/>
      <c r="I7" s="1"/>
      <c r="J7" s="1"/>
      <c r="K7" s="30"/>
      <c r="L7" s="54" t="s">
        <v>51</v>
      </c>
      <c r="M7" s="54"/>
      <c r="N7" s="55"/>
      <c r="O7" s="56"/>
      <c r="P7" s="56"/>
    </row>
    <row r="8" spans="1:16" ht="12.75">
      <c r="A8" s="67" t="s">
        <v>3</v>
      </c>
      <c r="B8" s="69" t="s">
        <v>4</v>
      </c>
      <c r="C8" s="71" t="s">
        <v>5</v>
      </c>
      <c r="D8" s="71" t="s">
        <v>6</v>
      </c>
      <c r="E8" s="59" t="s">
        <v>7</v>
      </c>
      <c r="F8" s="61" t="s">
        <v>8</v>
      </c>
      <c r="G8" s="62"/>
      <c r="H8" s="59" t="s">
        <v>10</v>
      </c>
      <c r="I8" s="61" t="s">
        <v>9</v>
      </c>
      <c r="J8" s="62"/>
      <c r="K8" s="59" t="s">
        <v>11</v>
      </c>
      <c r="L8" s="57" t="s">
        <v>9</v>
      </c>
      <c r="M8" s="57"/>
      <c r="N8" s="59" t="s">
        <v>55</v>
      </c>
      <c r="O8" s="57" t="s">
        <v>12</v>
      </c>
      <c r="P8" s="58"/>
    </row>
    <row r="9" spans="1:16" ht="42.75" customHeight="1">
      <c r="A9" s="68"/>
      <c r="B9" s="70"/>
      <c r="C9" s="72"/>
      <c r="D9" s="72"/>
      <c r="E9" s="60"/>
      <c r="F9" s="8" t="s">
        <v>13</v>
      </c>
      <c r="G9" s="10" t="s">
        <v>50</v>
      </c>
      <c r="H9" s="63"/>
      <c r="I9" s="8" t="s">
        <v>13</v>
      </c>
      <c r="J9" s="11" t="s">
        <v>50</v>
      </c>
      <c r="K9" s="63"/>
      <c r="L9" s="12" t="s">
        <v>13</v>
      </c>
      <c r="M9" s="13" t="s">
        <v>50</v>
      </c>
      <c r="N9" s="63"/>
      <c r="O9" s="12" t="s">
        <v>13</v>
      </c>
      <c r="P9" s="12" t="s">
        <v>50</v>
      </c>
    </row>
    <row r="10" spans="1:16" ht="12.75">
      <c r="A10" s="14">
        <v>1</v>
      </c>
      <c r="B10" s="9">
        <v>2</v>
      </c>
      <c r="C10" s="9">
        <v>3</v>
      </c>
      <c r="D10" s="9">
        <v>4</v>
      </c>
      <c r="E10" s="31">
        <v>5</v>
      </c>
      <c r="F10" s="15">
        <v>6</v>
      </c>
      <c r="G10" s="16">
        <v>7</v>
      </c>
      <c r="H10" s="34">
        <v>8</v>
      </c>
      <c r="I10" s="16">
        <v>9</v>
      </c>
      <c r="J10" s="16">
        <v>10</v>
      </c>
      <c r="K10" s="34">
        <v>11</v>
      </c>
      <c r="L10" s="16">
        <v>12</v>
      </c>
      <c r="M10" s="16">
        <v>13</v>
      </c>
      <c r="N10" s="34">
        <v>14</v>
      </c>
      <c r="O10" s="16">
        <v>15</v>
      </c>
      <c r="P10" s="16">
        <v>16</v>
      </c>
    </row>
    <row r="11" spans="1:16" ht="105" customHeight="1">
      <c r="A11" s="12" t="s">
        <v>14</v>
      </c>
      <c r="B11" s="37" t="s">
        <v>52</v>
      </c>
      <c r="C11" s="46" t="s">
        <v>15</v>
      </c>
      <c r="D11" s="46" t="s">
        <v>57</v>
      </c>
      <c r="E11" s="40">
        <f aca="true" t="shared" si="0" ref="E11:E16">SUM(F11+G11)</f>
        <v>24238</v>
      </c>
      <c r="F11" s="41">
        <f aca="true" t="shared" si="1" ref="F11:F38">SUM(I11+L11+O11)</f>
        <v>11093</v>
      </c>
      <c r="G11" s="41">
        <f aca="true" t="shared" si="2" ref="G11:G38">SUM(J11+M11+P11)</f>
        <v>13145</v>
      </c>
      <c r="H11" s="40">
        <f aca="true" t="shared" si="3" ref="H11:H16">SUM(I11+J11)</f>
        <v>10291</v>
      </c>
      <c r="I11" s="41">
        <f>SUM(I12:I15)</f>
        <v>5346</v>
      </c>
      <c r="J11" s="41">
        <f>SUM(J12:J15)</f>
        <v>4945</v>
      </c>
      <c r="K11" s="40">
        <f aca="true" t="shared" si="4" ref="K11:K23">SUM(L11+M11)</f>
        <v>8767</v>
      </c>
      <c r="L11" s="41">
        <f>SUM(L12:L15)</f>
        <v>3667</v>
      </c>
      <c r="M11" s="41">
        <f>SUM(M12:M15)</f>
        <v>5100</v>
      </c>
      <c r="N11" s="40">
        <f aca="true" t="shared" si="5" ref="N11:N23">SUM(O11+P11)</f>
        <v>5180</v>
      </c>
      <c r="O11" s="41">
        <f>SUM(O12:O15)</f>
        <v>2080</v>
      </c>
      <c r="P11" s="41">
        <f>SUM(P12:P15)</f>
        <v>3100</v>
      </c>
    </row>
    <row r="12" spans="1:16" ht="23.25" customHeight="1">
      <c r="A12" s="7">
        <v>1</v>
      </c>
      <c r="B12" s="8" t="s">
        <v>16</v>
      </c>
      <c r="C12" s="9" t="s">
        <v>15</v>
      </c>
      <c r="D12" s="46" t="s">
        <v>57</v>
      </c>
      <c r="E12" s="32">
        <f t="shared" si="0"/>
        <v>11179</v>
      </c>
      <c r="F12" s="18">
        <f t="shared" si="1"/>
        <v>4954</v>
      </c>
      <c r="G12" s="18">
        <f t="shared" si="2"/>
        <v>6225</v>
      </c>
      <c r="H12" s="32">
        <f t="shared" si="3"/>
        <v>5424</v>
      </c>
      <c r="I12" s="19">
        <v>2699</v>
      </c>
      <c r="J12" s="22">
        <v>2725</v>
      </c>
      <c r="K12" s="32">
        <f t="shared" si="4"/>
        <v>3975</v>
      </c>
      <c r="L12" s="19">
        <v>1675</v>
      </c>
      <c r="M12" s="22">
        <v>2300</v>
      </c>
      <c r="N12" s="32">
        <f t="shared" si="5"/>
        <v>1780</v>
      </c>
      <c r="O12" s="19">
        <v>580</v>
      </c>
      <c r="P12" s="19">
        <v>1200</v>
      </c>
    </row>
    <row r="13" spans="1:16" ht="22.5" customHeight="1">
      <c r="A13" s="17">
        <v>2</v>
      </c>
      <c r="B13" s="12" t="s">
        <v>18</v>
      </c>
      <c r="C13" s="15" t="s">
        <v>15</v>
      </c>
      <c r="D13" s="46" t="s">
        <v>57</v>
      </c>
      <c r="E13" s="32">
        <f t="shared" si="0"/>
        <v>7509</v>
      </c>
      <c r="F13" s="18">
        <f t="shared" si="1"/>
        <v>3389</v>
      </c>
      <c r="G13" s="18">
        <f t="shared" si="2"/>
        <v>4120</v>
      </c>
      <c r="H13" s="32">
        <f t="shared" si="3"/>
        <v>4157</v>
      </c>
      <c r="I13" s="23">
        <v>1937</v>
      </c>
      <c r="J13" s="24">
        <v>2220</v>
      </c>
      <c r="K13" s="32">
        <f t="shared" si="4"/>
        <v>2852</v>
      </c>
      <c r="L13" s="23">
        <v>1252</v>
      </c>
      <c r="M13" s="24">
        <v>1600</v>
      </c>
      <c r="N13" s="32">
        <f t="shared" si="5"/>
        <v>500</v>
      </c>
      <c r="O13" s="23">
        <v>200</v>
      </c>
      <c r="P13" s="23">
        <v>300</v>
      </c>
    </row>
    <row r="14" spans="1:16" ht="25.5" customHeight="1">
      <c r="A14" s="17">
        <v>3</v>
      </c>
      <c r="B14" s="12" t="s">
        <v>19</v>
      </c>
      <c r="C14" s="15" t="s">
        <v>15</v>
      </c>
      <c r="D14" s="46" t="s">
        <v>57</v>
      </c>
      <c r="E14" s="32">
        <f t="shared" si="0"/>
        <v>4550</v>
      </c>
      <c r="F14" s="18">
        <f t="shared" si="1"/>
        <v>2250</v>
      </c>
      <c r="G14" s="18">
        <f t="shared" si="2"/>
        <v>2300</v>
      </c>
      <c r="H14" s="32">
        <f t="shared" si="3"/>
        <v>710</v>
      </c>
      <c r="I14" s="23">
        <v>710</v>
      </c>
      <c r="J14" s="24">
        <v>0</v>
      </c>
      <c r="K14" s="32">
        <f t="shared" si="4"/>
        <v>1940</v>
      </c>
      <c r="L14" s="23">
        <v>740</v>
      </c>
      <c r="M14" s="24">
        <v>1200</v>
      </c>
      <c r="N14" s="32">
        <f t="shared" si="5"/>
        <v>1900</v>
      </c>
      <c r="O14" s="23">
        <v>800</v>
      </c>
      <c r="P14" s="23">
        <v>1100</v>
      </c>
    </row>
    <row r="15" spans="1:16" ht="25.5" customHeight="1">
      <c r="A15" s="17">
        <v>4</v>
      </c>
      <c r="B15" s="20" t="s">
        <v>21</v>
      </c>
      <c r="C15" s="15" t="s">
        <v>15</v>
      </c>
      <c r="D15" s="46" t="s">
        <v>58</v>
      </c>
      <c r="E15" s="32">
        <f t="shared" si="0"/>
        <v>1000</v>
      </c>
      <c r="F15" s="18">
        <f t="shared" si="1"/>
        <v>500</v>
      </c>
      <c r="G15" s="18">
        <f t="shared" si="2"/>
        <v>500</v>
      </c>
      <c r="H15" s="32">
        <f t="shared" si="3"/>
        <v>0</v>
      </c>
      <c r="I15" s="23">
        <v>0</v>
      </c>
      <c r="J15" s="24">
        <v>0</v>
      </c>
      <c r="K15" s="32">
        <f t="shared" si="4"/>
        <v>0</v>
      </c>
      <c r="L15" s="23">
        <v>0</v>
      </c>
      <c r="M15" s="24">
        <v>0</v>
      </c>
      <c r="N15" s="32">
        <f t="shared" si="5"/>
        <v>1000</v>
      </c>
      <c r="O15" s="23">
        <v>500</v>
      </c>
      <c r="P15" s="23">
        <v>500</v>
      </c>
    </row>
    <row r="16" spans="1:16" ht="63" customHeight="1">
      <c r="A16" s="5" t="s">
        <v>22</v>
      </c>
      <c r="B16" s="38" t="s">
        <v>23</v>
      </c>
      <c r="C16" s="15" t="s">
        <v>15</v>
      </c>
      <c r="D16" s="46" t="s">
        <v>57</v>
      </c>
      <c r="E16" s="40">
        <f t="shared" si="0"/>
        <v>4241</v>
      </c>
      <c r="F16" s="41">
        <f t="shared" si="1"/>
        <v>1358</v>
      </c>
      <c r="G16" s="41">
        <f t="shared" si="2"/>
        <v>2883</v>
      </c>
      <c r="H16" s="40">
        <f t="shared" si="3"/>
        <v>851</v>
      </c>
      <c r="I16" s="42">
        <f>SUM(I17:I23)</f>
        <v>398</v>
      </c>
      <c r="J16" s="42">
        <f>SUM(J17:J23)</f>
        <v>453</v>
      </c>
      <c r="K16" s="43">
        <f>SUM(L16+M16)</f>
        <v>1840</v>
      </c>
      <c r="L16" s="42">
        <f>SUM(L17:L23)</f>
        <v>520</v>
      </c>
      <c r="M16" s="42">
        <f>SUM(M17:M23)</f>
        <v>1320</v>
      </c>
      <c r="N16" s="43">
        <f t="shared" si="5"/>
        <v>1550</v>
      </c>
      <c r="O16" s="42">
        <f>SUM(O17:O23)</f>
        <v>440</v>
      </c>
      <c r="P16" s="42">
        <f>SUM(P17:P23)</f>
        <v>1110</v>
      </c>
    </row>
    <row r="17" spans="1:16" ht="24.75" customHeight="1">
      <c r="A17" s="17">
        <v>1</v>
      </c>
      <c r="B17" s="20" t="s">
        <v>24</v>
      </c>
      <c r="C17" s="15" t="s">
        <v>15</v>
      </c>
      <c r="D17" s="46" t="s">
        <v>57</v>
      </c>
      <c r="E17" s="32">
        <f aca="true" t="shared" si="6" ref="E17:E23">SUM(F17+G17)</f>
        <v>763</v>
      </c>
      <c r="F17" s="18">
        <f t="shared" si="1"/>
        <v>280</v>
      </c>
      <c r="G17" s="18">
        <f t="shared" si="2"/>
        <v>483</v>
      </c>
      <c r="H17" s="32">
        <f aca="true" t="shared" si="7" ref="H17:H23">SUM(I17+J17)</f>
        <v>233</v>
      </c>
      <c r="I17" s="23">
        <v>80</v>
      </c>
      <c r="J17" s="23">
        <v>153</v>
      </c>
      <c r="K17" s="32">
        <f t="shared" si="4"/>
        <v>220</v>
      </c>
      <c r="L17" s="23">
        <v>70</v>
      </c>
      <c r="M17" s="23">
        <v>150</v>
      </c>
      <c r="N17" s="32">
        <f t="shared" si="5"/>
        <v>310</v>
      </c>
      <c r="O17" s="23">
        <v>130</v>
      </c>
      <c r="P17" s="23">
        <v>180</v>
      </c>
    </row>
    <row r="18" spans="1:16" ht="25.5" customHeight="1">
      <c r="A18" s="7">
        <v>2</v>
      </c>
      <c r="B18" s="21" t="s">
        <v>25</v>
      </c>
      <c r="C18" s="9" t="s">
        <v>15</v>
      </c>
      <c r="D18" s="46" t="s">
        <v>59</v>
      </c>
      <c r="E18" s="32">
        <f t="shared" si="6"/>
        <v>100</v>
      </c>
      <c r="F18" s="18">
        <f t="shared" si="1"/>
        <v>30</v>
      </c>
      <c r="G18" s="18">
        <f t="shared" si="2"/>
        <v>70</v>
      </c>
      <c r="H18" s="32">
        <f t="shared" si="7"/>
        <v>0</v>
      </c>
      <c r="I18" s="19">
        <v>0</v>
      </c>
      <c r="J18" s="19">
        <v>0</v>
      </c>
      <c r="K18" s="28">
        <f t="shared" si="4"/>
        <v>100</v>
      </c>
      <c r="L18" s="19">
        <v>30</v>
      </c>
      <c r="M18" s="19">
        <v>70</v>
      </c>
      <c r="N18" s="28">
        <f t="shared" si="5"/>
        <v>0</v>
      </c>
      <c r="O18" s="19">
        <v>0</v>
      </c>
      <c r="P18" s="19">
        <v>0</v>
      </c>
    </row>
    <row r="19" spans="1:16" ht="24.75" customHeight="1">
      <c r="A19" s="17">
        <v>3</v>
      </c>
      <c r="B19" s="20" t="s">
        <v>26</v>
      </c>
      <c r="C19" s="15" t="s">
        <v>15</v>
      </c>
      <c r="D19" s="46" t="s">
        <v>20</v>
      </c>
      <c r="E19" s="32">
        <f t="shared" si="6"/>
        <v>110</v>
      </c>
      <c r="F19" s="18">
        <f t="shared" si="1"/>
        <v>110</v>
      </c>
      <c r="G19" s="18">
        <f t="shared" si="2"/>
        <v>0</v>
      </c>
      <c r="H19" s="32">
        <f t="shared" si="7"/>
        <v>50</v>
      </c>
      <c r="I19" s="23">
        <v>50</v>
      </c>
      <c r="J19" s="23">
        <v>0</v>
      </c>
      <c r="K19" s="32">
        <f t="shared" si="4"/>
        <v>60</v>
      </c>
      <c r="L19" s="23">
        <v>60</v>
      </c>
      <c r="M19" s="23">
        <v>0</v>
      </c>
      <c r="N19" s="32">
        <f t="shared" si="5"/>
        <v>0</v>
      </c>
      <c r="O19" s="23">
        <v>0</v>
      </c>
      <c r="P19" s="23"/>
    </row>
    <row r="20" spans="1:16" ht="33.75">
      <c r="A20" s="17">
        <v>4</v>
      </c>
      <c r="B20" s="12" t="s">
        <v>27</v>
      </c>
      <c r="C20" s="15" t="s">
        <v>15</v>
      </c>
      <c r="D20" s="15" t="s">
        <v>17</v>
      </c>
      <c r="E20" s="32">
        <f t="shared" si="6"/>
        <v>298</v>
      </c>
      <c r="F20" s="32">
        <f>SUM(I20+L20+O20)</f>
        <v>298</v>
      </c>
      <c r="G20" s="32">
        <f>SUM(J20+M20+P20)</f>
        <v>0</v>
      </c>
      <c r="H20" s="32">
        <f>SUM(I20+J20)</f>
        <v>168</v>
      </c>
      <c r="I20" s="36">
        <v>168</v>
      </c>
      <c r="J20" s="36">
        <v>0</v>
      </c>
      <c r="K20" s="32">
        <f t="shared" si="4"/>
        <v>60</v>
      </c>
      <c r="L20" s="36">
        <v>60</v>
      </c>
      <c r="M20" s="36">
        <v>0</v>
      </c>
      <c r="N20" s="32">
        <f t="shared" si="5"/>
        <v>70</v>
      </c>
      <c r="O20" s="23">
        <v>70</v>
      </c>
      <c r="P20" s="23">
        <v>0</v>
      </c>
    </row>
    <row r="21" spans="1:17" ht="22.5">
      <c r="A21" s="17">
        <v>5</v>
      </c>
      <c r="B21" s="20" t="s">
        <v>56</v>
      </c>
      <c r="C21" s="15" t="s">
        <v>15</v>
      </c>
      <c r="D21" s="46" t="s">
        <v>60</v>
      </c>
      <c r="E21" s="32">
        <f t="shared" si="6"/>
        <v>500</v>
      </c>
      <c r="F21" s="32">
        <f>SUM(I21+L21+O21)</f>
        <v>100</v>
      </c>
      <c r="G21" s="32">
        <f>SUM(J21+M21+P21)</f>
        <v>400</v>
      </c>
      <c r="H21" s="32">
        <f>SUM(I21+J21)</f>
        <v>0</v>
      </c>
      <c r="I21" s="32">
        <v>0</v>
      </c>
      <c r="J21" s="32">
        <v>0</v>
      </c>
      <c r="K21" s="32">
        <f t="shared" si="4"/>
        <v>0</v>
      </c>
      <c r="L21" s="32">
        <v>0</v>
      </c>
      <c r="M21" s="32">
        <v>0</v>
      </c>
      <c r="N21" s="32">
        <f t="shared" si="5"/>
        <v>500</v>
      </c>
      <c r="O21" s="23">
        <v>100</v>
      </c>
      <c r="P21" s="23">
        <v>400</v>
      </c>
      <c r="Q21" s="35"/>
    </row>
    <row r="22" spans="1:16" ht="21.75" customHeight="1">
      <c r="A22" s="17">
        <v>6</v>
      </c>
      <c r="B22" s="20" t="s">
        <v>28</v>
      </c>
      <c r="C22" s="15" t="s">
        <v>15</v>
      </c>
      <c r="D22" s="6" t="s">
        <v>29</v>
      </c>
      <c r="E22" s="32">
        <f t="shared" si="6"/>
        <v>50</v>
      </c>
      <c r="F22" s="18">
        <f t="shared" si="1"/>
        <v>50</v>
      </c>
      <c r="G22" s="18">
        <f t="shared" si="2"/>
        <v>0</v>
      </c>
      <c r="H22" s="32">
        <f t="shared" si="7"/>
        <v>0</v>
      </c>
      <c r="I22" s="23">
        <v>0</v>
      </c>
      <c r="J22" s="23">
        <v>0</v>
      </c>
      <c r="K22" s="32">
        <f t="shared" si="4"/>
        <v>50</v>
      </c>
      <c r="L22" s="23">
        <v>50</v>
      </c>
      <c r="M22" s="23">
        <v>0</v>
      </c>
      <c r="N22" s="32">
        <f t="shared" si="5"/>
        <v>0</v>
      </c>
      <c r="O22" s="23">
        <v>0</v>
      </c>
      <c r="P22" s="23">
        <v>0</v>
      </c>
    </row>
    <row r="23" spans="1:16" ht="22.5" customHeight="1">
      <c r="A23" s="17">
        <v>7</v>
      </c>
      <c r="B23" s="20" t="s">
        <v>30</v>
      </c>
      <c r="C23" s="15" t="s">
        <v>15</v>
      </c>
      <c r="D23" s="46" t="s">
        <v>57</v>
      </c>
      <c r="E23" s="32">
        <f t="shared" si="6"/>
        <v>2420</v>
      </c>
      <c r="F23" s="18">
        <f t="shared" si="1"/>
        <v>490</v>
      </c>
      <c r="G23" s="18">
        <f t="shared" si="2"/>
        <v>1930</v>
      </c>
      <c r="H23" s="32">
        <f t="shared" si="7"/>
        <v>400</v>
      </c>
      <c r="I23" s="23">
        <v>100</v>
      </c>
      <c r="J23" s="23">
        <v>300</v>
      </c>
      <c r="K23" s="32">
        <f t="shared" si="4"/>
        <v>1350</v>
      </c>
      <c r="L23" s="23">
        <v>250</v>
      </c>
      <c r="M23" s="23">
        <v>1100</v>
      </c>
      <c r="N23" s="32">
        <f t="shared" si="5"/>
        <v>670</v>
      </c>
      <c r="O23" s="23">
        <v>140</v>
      </c>
      <c r="P23" s="23">
        <v>530</v>
      </c>
    </row>
    <row r="24" spans="1:16" ht="85.5" customHeight="1">
      <c r="A24" s="12" t="s">
        <v>31</v>
      </c>
      <c r="B24" s="39" t="s">
        <v>32</v>
      </c>
      <c r="C24" s="46" t="s">
        <v>15</v>
      </c>
      <c r="D24" s="46" t="s">
        <v>57</v>
      </c>
      <c r="E24" s="40">
        <f>SUM(F24+G24)</f>
        <v>18613</v>
      </c>
      <c r="F24" s="41">
        <f t="shared" si="1"/>
        <v>9213</v>
      </c>
      <c r="G24" s="41">
        <f t="shared" si="2"/>
        <v>9400</v>
      </c>
      <c r="H24" s="40">
        <f>SUM(I24+J24)</f>
        <v>5168</v>
      </c>
      <c r="I24" s="41">
        <v>4268</v>
      </c>
      <c r="J24" s="41">
        <v>900</v>
      </c>
      <c r="K24" s="40">
        <f>SUM(L24+M24)</f>
        <v>6945</v>
      </c>
      <c r="L24" s="41">
        <v>2445</v>
      </c>
      <c r="M24" s="41">
        <v>4500</v>
      </c>
      <c r="N24" s="40">
        <f>SUM(O24+P24)</f>
        <v>6500</v>
      </c>
      <c r="O24" s="41">
        <v>2500</v>
      </c>
      <c r="P24" s="41">
        <v>4000</v>
      </c>
    </row>
    <row r="25" spans="1:16" ht="116.25" customHeight="1">
      <c r="A25" s="12" t="s">
        <v>33</v>
      </c>
      <c r="B25" s="37" t="s">
        <v>53</v>
      </c>
      <c r="C25" s="46" t="s">
        <v>15</v>
      </c>
      <c r="D25" s="46" t="s">
        <v>57</v>
      </c>
      <c r="E25" s="40">
        <f>SUM(F25+G25)</f>
        <v>12985.1</v>
      </c>
      <c r="F25" s="41">
        <f t="shared" si="1"/>
        <v>3752.8999999999996</v>
      </c>
      <c r="G25" s="41">
        <f t="shared" si="2"/>
        <v>9232.2</v>
      </c>
      <c r="H25" s="40">
        <f>SUM(I25+J25)</f>
        <v>4567.4</v>
      </c>
      <c r="I25" s="41">
        <f>SUM(I26:I33)</f>
        <v>1147.8</v>
      </c>
      <c r="J25" s="41">
        <f>SUM(J26:J33)</f>
        <v>3419.6</v>
      </c>
      <c r="K25" s="40">
        <f>SUM(L25+M25)</f>
        <v>4357.7</v>
      </c>
      <c r="L25" s="41">
        <f>SUM(L26:L33)</f>
        <v>1395.1</v>
      </c>
      <c r="M25" s="41">
        <f>SUM(M26:M33)</f>
        <v>2962.6</v>
      </c>
      <c r="N25" s="40">
        <f>SUM(O25+P25)</f>
        <v>4060</v>
      </c>
      <c r="O25" s="41">
        <f>SUM(O26:O33)</f>
        <v>1210</v>
      </c>
      <c r="P25" s="41">
        <f>SUM(P26:P33)</f>
        <v>2850</v>
      </c>
    </row>
    <row r="26" spans="1:16" ht="24.75" customHeight="1">
      <c r="A26" s="17">
        <v>1</v>
      </c>
      <c r="B26" s="12" t="s">
        <v>34</v>
      </c>
      <c r="C26" s="15" t="s">
        <v>15</v>
      </c>
      <c r="D26" s="46" t="s">
        <v>57</v>
      </c>
      <c r="E26" s="32">
        <f aca="true" t="shared" si="8" ref="E26:E33">SUM(F26+G26)</f>
        <v>1500</v>
      </c>
      <c r="F26" s="18">
        <f t="shared" si="1"/>
        <v>600</v>
      </c>
      <c r="G26" s="18">
        <f t="shared" si="2"/>
        <v>900</v>
      </c>
      <c r="H26" s="32">
        <f aca="true" t="shared" si="9" ref="H26:H33">SUM(I26+J26)</f>
        <v>90</v>
      </c>
      <c r="I26" s="25">
        <v>90</v>
      </c>
      <c r="J26" s="23">
        <v>0</v>
      </c>
      <c r="K26" s="32">
        <f aca="true" t="shared" si="10" ref="K26:K33">SUM(L26+M26)</f>
        <v>210</v>
      </c>
      <c r="L26" s="25">
        <v>210</v>
      </c>
      <c r="M26" s="23"/>
      <c r="N26" s="32">
        <f aca="true" t="shared" si="11" ref="N26:N33">SUM(O26+P26)</f>
        <v>1200</v>
      </c>
      <c r="O26" s="23">
        <v>300</v>
      </c>
      <c r="P26" s="23">
        <v>900</v>
      </c>
    </row>
    <row r="27" spans="1:16" s="26" customFormat="1" ht="60.75" customHeight="1">
      <c r="A27" s="17">
        <v>2</v>
      </c>
      <c r="B27" s="12" t="s">
        <v>54</v>
      </c>
      <c r="C27" s="15" t="s">
        <v>15</v>
      </c>
      <c r="D27" s="46" t="s">
        <v>57</v>
      </c>
      <c r="E27" s="32">
        <f t="shared" si="8"/>
        <v>3996.1</v>
      </c>
      <c r="F27" s="18">
        <f t="shared" si="1"/>
        <v>607.9</v>
      </c>
      <c r="G27" s="18">
        <f t="shared" si="2"/>
        <v>3388.2</v>
      </c>
      <c r="H27" s="32">
        <f t="shared" si="9"/>
        <v>2428.4</v>
      </c>
      <c r="I27" s="25">
        <v>372.8</v>
      </c>
      <c r="J27" s="23">
        <v>2055.6</v>
      </c>
      <c r="K27" s="32">
        <f t="shared" si="10"/>
        <v>1567.6999999999998</v>
      </c>
      <c r="L27" s="25">
        <v>235.1</v>
      </c>
      <c r="M27" s="23">
        <v>1332.6</v>
      </c>
      <c r="N27" s="32">
        <f t="shared" si="11"/>
        <v>0</v>
      </c>
      <c r="O27" s="23"/>
      <c r="P27" s="23"/>
    </row>
    <row r="28" spans="1:16" ht="21" customHeight="1">
      <c r="A28" s="17">
        <v>3</v>
      </c>
      <c r="B28" s="12" t="s">
        <v>35</v>
      </c>
      <c r="C28" s="15" t="s">
        <v>15</v>
      </c>
      <c r="D28" s="46" t="s">
        <v>57</v>
      </c>
      <c r="E28" s="32">
        <f t="shared" si="8"/>
        <v>2615</v>
      </c>
      <c r="F28" s="18">
        <f t="shared" si="1"/>
        <v>875</v>
      </c>
      <c r="G28" s="18">
        <f t="shared" si="2"/>
        <v>1740</v>
      </c>
      <c r="H28" s="32">
        <f t="shared" si="9"/>
        <v>475</v>
      </c>
      <c r="I28" s="25">
        <v>235</v>
      </c>
      <c r="J28" s="23">
        <v>240</v>
      </c>
      <c r="K28" s="32">
        <f t="shared" si="10"/>
        <v>1060</v>
      </c>
      <c r="L28" s="25">
        <v>260</v>
      </c>
      <c r="M28" s="23">
        <v>800</v>
      </c>
      <c r="N28" s="32">
        <f t="shared" si="11"/>
        <v>1080</v>
      </c>
      <c r="O28" s="23">
        <v>380</v>
      </c>
      <c r="P28" s="23">
        <v>700</v>
      </c>
    </row>
    <row r="29" spans="1:16" ht="34.5" customHeight="1">
      <c r="A29" s="17">
        <v>4</v>
      </c>
      <c r="B29" s="12" t="s">
        <v>36</v>
      </c>
      <c r="C29" s="15" t="s">
        <v>15</v>
      </c>
      <c r="D29" s="15" t="s">
        <v>61</v>
      </c>
      <c r="E29" s="32">
        <f t="shared" si="8"/>
        <v>560</v>
      </c>
      <c r="F29" s="18">
        <f t="shared" si="1"/>
        <v>210</v>
      </c>
      <c r="G29" s="18">
        <f t="shared" si="2"/>
        <v>350</v>
      </c>
      <c r="H29" s="32">
        <f t="shared" si="9"/>
        <v>0</v>
      </c>
      <c r="I29" s="25">
        <v>0</v>
      </c>
      <c r="J29" s="23">
        <v>0</v>
      </c>
      <c r="K29" s="32">
        <f t="shared" si="10"/>
        <v>200</v>
      </c>
      <c r="L29" s="27">
        <v>50</v>
      </c>
      <c r="M29" s="23">
        <v>150</v>
      </c>
      <c r="N29" s="32">
        <f t="shared" si="11"/>
        <v>360</v>
      </c>
      <c r="O29" s="23">
        <v>160</v>
      </c>
      <c r="P29" s="23">
        <v>200</v>
      </c>
    </row>
    <row r="30" spans="1:16" ht="23.25" customHeight="1">
      <c r="A30" s="17">
        <v>5</v>
      </c>
      <c r="B30" s="12" t="s">
        <v>37</v>
      </c>
      <c r="C30" s="15" t="s">
        <v>15</v>
      </c>
      <c r="D30" s="15" t="s">
        <v>62</v>
      </c>
      <c r="E30" s="32">
        <f t="shared" si="8"/>
        <v>240</v>
      </c>
      <c r="F30" s="18">
        <f t="shared" si="1"/>
        <v>160</v>
      </c>
      <c r="G30" s="18">
        <f t="shared" si="2"/>
        <v>80</v>
      </c>
      <c r="H30" s="32">
        <f t="shared" si="9"/>
        <v>0</v>
      </c>
      <c r="I30" s="25">
        <v>0</v>
      </c>
      <c r="J30" s="23">
        <v>0</v>
      </c>
      <c r="K30" s="32">
        <f t="shared" si="10"/>
        <v>120</v>
      </c>
      <c r="L30" s="25">
        <v>40</v>
      </c>
      <c r="M30" s="23">
        <v>80</v>
      </c>
      <c r="N30" s="32">
        <f t="shared" si="11"/>
        <v>120</v>
      </c>
      <c r="O30" s="23">
        <v>120</v>
      </c>
      <c r="P30" s="23">
        <v>0</v>
      </c>
    </row>
    <row r="31" spans="1:16" ht="23.25" customHeight="1">
      <c r="A31" s="17">
        <v>6</v>
      </c>
      <c r="B31" s="12" t="s">
        <v>38</v>
      </c>
      <c r="C31" s="15" t="s">
        <v>15</v>
      </c>
      <c r="D31" s="46" t="s">
        <v>57</v>
      </c>
      <c r="E31" s="32">
        <f t="shared" si="8"/>
        <v>3224</v>
      </c>
      <c r="F31" s="18">
        <f t="shared" si="1"/>
        <v>750</v>
      </c>
      <c r="G31" s="18">
        <f t="shared" si="2"/>
        <v>2474</v>
      </c>
      <c r="H31" s="32">
        <f t="shared" si="9"/>
        <v>1524</v>
      </c>
      <c r="I31" s="25">
        <v>400</v>
      </c>
      <c r="J31" s="23">
        <v>1124</v>
      </c>
      <c r="K31" s="32">
        <f t="shared" si="10"/>
        <v>600</v>
      </c>
      <c r="L31" s="25">
        <v>150</v>
      </c>
      <c r="M31" s="23">
        <v>450</v>
      </c>
      <c r="N31" s="32">
        <f t="shared" si="11"/>
        <v>1100</v>
      </c>
      <c r="O31" s="23">
        <v>200</v>
      </c>
      <c r="P31" s="23">
        <v>900</v>
      </c>
    </row>
    <row r="32" spans="1:16" ht="21" customHeight="1">
      <c r="A32" s="17">
        <v>7</v>
      </c>
      <c r="B32" s="12" t="s">
        <v>39</v>
      </c>
      <c r="C32" s="15" t="s">
        <v>15</v>
      </c>
      <c r="D32" s="46" t="s">
        <v>59</v>
      </c>
      <c r="E32" s="32">
        <f t="shared" si="8"/>
        <v>450</v>
      </c>
      <c r="F32" s="18">
        <f t="shared" si="1"/>
        <v>150</v>
      </c>
      <c r="G32" s="18">
        <f t="shared" si="2"/>
        <v>300</v>
      </c>
      <c r="H32" s="32">
        <f t="shared" si="9"/>
        <v>50</v>
      </c>
      <c r="I32" s="25">
        <v>50</v>
      </c>
      <c r="J32" s="23">
        <v>0</v>
      </c>
      <c r="K32" s="32">
        <f t="shared" si="10"/>
        <v>200</v>
      </c>
      <c r="L32" s="25">
        <v>50</v>
      </c>
      <c r="M32" s="23">
        <v>150</v>
      </c>
      <c r="N32" s="32">
        <f t="shared" si="11"/>
        <v>200</v>
      </c>
      <c r="O32" s="23">
        <v>50</v>
      </c>
      <c r="P32" s="23">
        <v>150</v>
      </c>
    </row>
    <row r="33" spans="1:16" ht="23.25" customHeight="1">
      <c r="A33" s="17">
        <v>8</v>
      </c>
      <c r="B33" s="20" t="s">
        <v>46</v>
      </c>
      <c r="C33" s="15" t="s">
        <v>15</v>
      </c>
      <c r="D33" s="46" t="s">
        <v>63</v>
      </c>
      <c r="E33" s="32">
        <f t="shared" si="8"/>
        <v>400</v>
      </c>
      <c r="F33" s="18">
        <f t="shared" si="1"/>
        <v>400</v>
      </c>
      <c r="G33" s="18">
        <f t="shared" si="2"/>
        <v>0</v>
      </c>
      <c r="H33" s="32">
        <f t="shared" si="9"/>
        <v>0</v>
      </c>
      <c r="I33" s="25">
        <v>0</v>
      </c>
      <c r="J33" s="23">
        <v>0</v>
      </c>
      <c r="K33" s="32">
        <f t="shared" si="10"/>
        <v>400</v>
      </c>
      <c r="L33" s="25">
        <v>400</v>
      </c>
      <c r="M33" s="23">
        <v>0</v>
      </c>
      <c r="N33" s="32">
        <f t="shared" si="11"/>
        <v>0</v>
      </c>
      <c r="O33" s="23">
        <v>0</v>
      </c>
      <c r="P33" s="23">
        <v>0</v>
      </c>
    </row>
    <row r="34" spans="1:16" ht="132.75" customHeight="1">
      <c r="A34" s="12" t="s">
        <v>40</v>
      </c>
      <c r="B34" s="39" t="s">
        <v>41</v>
      </c>
      <c r="C34" s="46" t="s">
        <v>15</v>
      </c>
      <c r="D34" s="46" t="s">
        <v>20</v>
      </c>
      <c r="E34" s="40">
        <f>SUM(F34+G34)</f>
        <v>5578.8</v>
      </c>
      <c r="F34" s="41">
        <f t="shared" si="1"/>
        <v>1098.8000000000002</v>
      </c>
      <c r="G34" s="41">
        <f t="shared" si="2"/>
        <v>4480</v>
      </c>
      <c r="H34" s="40">
        <f>SUM(I34+J34)</f>
        <v>4276.7</v>
      </c>
      <c r="I34" s="44">
        <v>726.7</v>
      </c>
      <c r="J34" s="44">
        <v>3550</v>
      </c>
      <c r="K34" s="40">
        <f>SUM(L34+M34)</f>
        <v>1302.1</v>
      </c>
      <c r="L34" s="44">
        <v>372.1</v>
      </c>
      <c r="M34" s="44">
        <v>930</v>
      </c>
      <c r="N34" s="40">
        <f>SUM(O34+P34)</f>
        <v>0</v>
      </c>
      <c r="O34" s="44">
        <v>0</v>
      </c>
      <c r="P34" s="44">
        <v>0</v>
      </c>
    </row>
    <row r="35" spans="1:16" ht="131.25" customHeight="1">
      <c r="A35" s="12" t="s">
        <v>42</v>
      </c>
      <c r="B35" s="39" t="s">
        <v>47</v>
      </c>
      <c r="C35" s="46" t="s">
        <v>15</v>
      </c>
      <c r="D35" s="46" t="s">
        <v>57</v>
      </c>
      <c r="E35" s="40">
        <f>SUM(F35+G35)</f>
        <v>3500</v>
      </c>
      <c r="F35" s="41">
        <f t="shared" si="1"/>
        <v>2700</v>
      </c>
      <c r="G35" s="41">
        <f t="shared" si="2"/>
        <v>800</v>
      </c>
      <c r="H35" s="40">
        <f>SUM(I35+J35)</f>
        <v>500</v>
      </c>
      <c r="I35" s="44">
        <v>500</v>
      </c>
      <c r="J35" s="44">
        <v>0</v>
      </c>
      <c r="K35" s="40">
        <f>SUM(L35+M35)</f>
        <v>1500</v>
      </c>
      <c r="L35" s="44">
        <v>1500</v>
      </c>
      <c r="M35" s="44">
        <v>0</v>
      </c>
      <c r="N35" s="40">
        <f>SUM(O35+P35)</f>
        <v>1500</v>
      </c>
      <c r="O35" s="44">
        <v>700</v>
      </c>
      <c r="P35" s="44">
        <v>800</v>
      </c>
    </row>
    <row r="36" spans="1:16" ht="114" customHeight="1">
      <c r="A36" s="5" t="s">
        <v>43</v>
      </c>
      <c r="B36" s="38" t="s">
        <v>44</v>
      </c>
      <c r="C36" s="47" t="s">
        <v>15</v>
      </c>
      <c r="D36" s="46" t="s">
        <v>57</v>
      </c>
      <c r="E36" s="40">
        <f>SUM(F36+G36)</f>
        <v>415</v>
      </c>
      <c r="F36" s="41">
        <f t="shared" si="1"/>
        <v>415</v>
      </c>
      <c r="G36" s="41">
        <f t="shared" si="2"/>
        <v>0</v>
      </c>
      <c r="H36" s="40">
        <f>SUM(I36+J36)</f>
        <v>195</v>
      </c>
      <c r="I36" s="45">
        <v>195</v>
      </c>
      <c r="J36" s="45">
        <v>0</v>
      </c>
      <c r="K36" s="43">
        <f>SUM(L36+M36)</f>
        <v>110</v>
      </c>
      <c r="L36" s="45">
        <v>110</v>
      </c>
      <c r="M36" s="45">
        <v>0</v>
      </c>
      <c r="N36" s="43">
        <f>SUM(O36+P36)</f>
        <v>110</v>
      </c>
      <c r="O36" s="45">
        <v>110</v>
      </c>
      <c r="P36" s="45">
        <v>0</v>
      </c>
    </row>
    <row r="37" spans="1:16" ht="145.5" customHeight="1">
      <c r="A37" s="5" t="s">
        <v>48</v>
      </c>
      <c r="B37" s="38" t="s">
        <v>49</v>
      </c>
      <c r="C37" s="47" t="s">
        <v>15</v>
      </c>
      <c r="D37" s="46" t="s">
        <v>57</v>
      </c>
      <c r="E37" s="40">
        <f>SUM(F37+G37)</f>
        <v>2710</v>
      </c>
      <c r="F37" s="41">
        <f t="shared" si="1"/>
        <v>1590</v>
      </c>
      <c r="G37" s="41">
        <f t="shared" si="2"/>
        <v>1120</v>
      </c>
      <c r="H37" s="40">
        <f>SUM(I37+J37)</f>
        <v>920</v>
      </c>
      <c r="I37" s="45">
        <v>720</v>
      </c>
      <c r="J37" s="45">
        <v>200</v>
      </c>
      <c r="K37" s="43">
        <f>SUM(L37+M37)</f>
        <v>1690</v>
      </c>
      <c r="L37" s="45">
        <v>770</v>
      </c>
      <c r="M37" s="45">
        <v>920</v>
      </c>
      <c r="N37" s="43">
        <f>SUM(O37+P37)</f>
        <v>100</v>
      </c>
      <c r="O37" s="45">
        <v>100</v>
      </c>
      <c r="P37" s="45">
        <v>0</v>
      </c>
    </row>
    <row r="38" spans="1:16" ht="12.75">
      <c r="A38" s="64" t="s">
        <v>45</v>
      </c>
      <c r="B38" s="65"/>
      <c r="C38" s="65"/>
      <c r="D38" s="66"/>
      <c r="E38" s="32">
        <f>SUM(F38+G38)</f>
        <v>72280.9</v>
      </c>
      <c r="F38" s="18">
        <f t="shared" si="1"/>
        <v>31220.7</v>
      </c>
      <c r="G38" s="18">
        <f t="shared" si="2"/>
        <v>41060.2</v>
      </c>
      <c r="H38" s="32">
        <f>SUM(I38+J38)</f>
        <v>26769.1</v>
      </c>
      <c r="I38" s="23">
        <f>SUM(I11+I16+I24+I25+I34+I35+I36+I37)</f>
        <v>13301.5</v>
      </c>
      <c r="J38" s="23">
        <f>SUM(J11+J16+J24+J25+J34+J35+J36+J37)</f>
        <v>13467.6</v>
      </c>
      <c r="K38" s="32">
        <f>SUM(L38+M38)</f>
        <v>26511.800000000003</v>
      </c>
      <c r="L38" s="23">
        <f>SUM(L11+L16+L24+L25+L34+L35+L36+L37)</f>
        <v>10779.2</v>
      </c>
      <c r="M38" s="23">
        <f>SUM(M11+M16+M24+M25+M34+M35+M36+M37)</f>
        <v>15732.6</v>
      </c>
      <c r="N38" s="32">
        <f>SUM(O38+P38)</f>
        <v>19000</v>
      </c>
      <c r="O38" s="23">
        <f>SUM(O11+O16+O24+O25+O34+O35+O36+O37)</f>
        <v>7140</v>
      </c>
      <c r="P38" s="23">
        <f>SUM(P11+P16+P24+P25+P34+P35+P36+P37)</f>
        <v>11860</v>
      </c>
    </row>
  </sheetData>
  <mergeCells count="17">
    <mergeCell ref="A38:D38"/>
    <mergeCell ref="K8:K9"/>
    <mergeCell ref="L8:M8"/>
    <mergeCell ref="N8:N9"/>
    <mergeCell ref="A8:A9"/>
    <mergeCell ref="B8:B9"/>
    <mergeCell ref="C8:C9"/>
    <mergeCell ref="D8:D9"/>
    <mergeCell ref="O8:P8"/>
    <mergeCell ref="E8:E9"/>
    <mergeCell ref="F8:G8"/>
    <mergeCell ref="H8:H9"/>
    <mergeCell ref="I8:J8"/>
    <mergeCell ref="B1:G1"/>
    <mergeCell ref="A6:K6"/>
    <mergeCell ref="L7:M7"/>
    <mergeCell ref="N7:P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6" r:id="rId1"/>
  <headerFooter alignWithMargins="0">
    <oddFooter>&amp;CStrona &amp;P</oddFooter>
  </headerFooter>
  <colBreaks count="1" manualBreakCount="1">
    <brk id="20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2005-03-08T10:02:46Z</cp:lastPrinted>
  <dcterms:created xsi:type="dcterms:W3CDTF">2004-03-14T10:09:58Z</dcterms:created>
  <dcterms:modified xsi:type="dcterms:W3CDTF">2005-05-23T08:02:46Z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