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<sst xmlns="http://schemas.openxmlformats.org/spreadsheetml/2006/main" count="128" uniqueCount="76">
  <si>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</si>
  <si>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</si>
  <si>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</si>
  <si>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</si>
  <si>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</si>
  <si>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</si>
  <si>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</si>
  <si>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</si>
  <si>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</si>
  <si>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</si>
  <si>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</si>
  <si>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</si>
  <si>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</si>
  <si>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</si>
  <si>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</si>
  <si>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</si>
  <si>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</si>
  <si>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</si>
  <si>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</si>
  <si>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</si>
  <si>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Rozdz.</t>
  </si>
  <si>
    <t>§</t>
  </si>
  <si>
    <t>Dokonać zmian w planie dochodów- zadań własnych urzędu gminy na rok 2012 stanowiącym załacznik nr 1 do Zarządzenia  Nr 250/2011 z dnia 28 grudnia 2011 r. w sposób następujący:</t>
  </si>
  <si>
    <t>Załącznik Nr 1</t>
  </si>
  <si>
    <t>do Zarządzenia Nr 126/2012</t>
  </si>
  <si>
    <t xml:space="preserve">z dnia 5 lipca  2012r.  </t>
  </si>
  <si>
    <t>010</t>
  </si>
  <si>
    <t>01010</t>
  </si>
  <si>
    <t>0580</t>
  </si>
  <si>
    <t>Grzywny, mandaty i inne kary pieniężne od osób prawnych i innych jednostej organizacyjnych - kara za konserwacje SUW i sieci wodociągowej</t>
  </si>
  <si>
    <t>6290</t>
  </si>
  <si>
    <t>Środki na dofinansowanie własnych inwestycji gmin   ( związków gmin), powiatów (związków powiatów), samorządów województw pozyskane z innych źródeł-zach.cz.gm</t>
  </si>
  <si>
    <t>Środki na dofinansowanie własnych inwestycji gmin   ( związków gmin), powiatów (związków powiatów), samorządów województw pozyskane z innych źródeł -środk. cz. gm</t>
  </si>
  <si>
    <t>4</t>
  </si>
  <si>
    <t>Środki na dofinansowanie własnych inwestycji gmin   ( związków gmin), powiatów (związków powiatów), samorządów województw pozyskane z innych źródeł -wsch.cz.gm</t>
  </si>
  <si>
    <t>Dział 010 Rolnictwo i łowiectwo</t>
  </si>
  <si>
    <t>1</t>
  </si>
  <si>
    <t>2</t>
  </si>
  <si>
    <t>Grzywny, mandaty i inne kary pienięzne od osób prawnych i innych jednostek organizacyjnych-Arkanzen</t>
  </si>
  <si>
    <t>Grzywny, mandaty i inne kary pienięzne od osób prawnych i innych jednostek organizacyjnych - ADMAR</t>
  </si>
  <si>
    <t>Dział 600 Transport i łączność</t>
  </si>
  <si>
    <t>0690</t>
  </si>
  <si>
    <t>Wpływy z różnych opłat - za wpis do KW</t>
  </si>
  <si>
    <t>0760</t>
  </si>
  <si>
    <t>Wpływy z tytułu przekształcenia prawa użytkowania wieczystego przysługującego osobom fizycznym w prawo własności - Spółdzielcze Zrzeszenie Budowy Domów Jednorodzinnych</t>
  </si>
  <si>
    <t>3</t>
  </si>
  <si>
    <t>0970</t>
  </si>
  <si>
    <t>Wpływy z różnych dochodów - kary umowne</t>
  </si>
  <si>
    <t>Dział 700 Gospodarka mieszkaniowa</t>
  </si>
  <si>
    <t>750</t>
  </si>
  <si>
    <t>75011</t>
  </si>
  <si>
    <t>2360</t>
  </si>
  <si>
    <t>Dochody jst związane z realizacją zadań z zakresu adm.rządowej oraz innych zadań zleconych ustawami</t>
  </si>
  <si>
    <t>75023</t>
  </si>
  <si>
    <t>Wpływy z róznych opłat-zwrot izba skarbowa</t>
  </si>
  <si>
    <t>Wpływy z róznych opłat-opłata sądowa</t>
  </si>
  <si>
    <t>Wpływy z różnych dochodów - rozliczenie z lat ubiegłych</t>
  </si>
  <si>
    <t>Dział 750 Administracja publiczna</t>
  </si>
  <si>
    <t>Wpływyw z różnych opłat - koszty postęowania egzekucyjnego</t>
  </si>
  <si>
    <t>0920</t>
  </si>
  <si>
    <t>Pozostałe odsetki - za zajęcie pasa</t>
  </si>
  <si>
    <t>Dział 756 Dochody od osób prawnych, od osób fizycznych i od innych jednostek nieposiadających osobowości prawnej oraz wydatki związane z ich poborem</t>
  </si>
  <si>
    <t>Wpłata środków finansowych z niewykorzystanych w terminie wydatków, które nie wygasają z upływem roku budzetowego- budowa infrastruktury wodociągowej i sanitacyjnej wsi</t>
  </si>
  <si>
    <t>Wpłata środków finansowych z niewykorzystanych w terminie wydatków, które nie wygasają z upływem roku budzetowego- budowa dróg powiatowych</t>
  </si>
  <si>
    <t>Dział 758 Różne rozliczenia</t>
  </si>
  <si>
    <t>Grzywny, mandaty i inne kary pienięzne od osób prawnych i innych jednostek organizacyjnych - MZO</t>
  </si>
  <si>
    <t xml:space="preserve">Grzywny, mandaty i inne kary pienięzne od osób prawnych i innych jednostek organizacyjnych </t>
  </si>
  <si>
    <t>Grzywny, mandaty i inne kary pienięzne od osób prawnych i innych jednostek organizacyjnych -</t>
  </si>
  <si>
    <t xml:space="preserve">Pozostałe odsetki </t>
  </si>
  <si>
    <t>Dział 900 Gospodarka komunalna i ochrona środowiska</t>
  </si>
  <si>
    <t>2910</t>
  </si>
  <si>
    <t>Wpływy ze zwrotów dotacji oraz płatności, w tym wykorzystanych niezgodnie z przeznaczeniem lub wykorzystanych z naruszeniem procedur, o których mowa w art.. 184 ustawy, pobranych nienależnie lub w nadmiernej wysokości</t>
  </si>
  <si>
    <t>Dział 921 Kultura i ochrona dziedzictwa narodowego</t>
  </si>
  <si>
    <t xml:space="preserve">Wpływy z różnych opłat </t>
  </si>
  <si>
    <t>Wpływy z różnych dochodów-rozliczenia z lat ubiegłych</t>
  </si>
  <si>
    <t>Dział 926 Kultira fizyczna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</si>
</sst>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left" wrapText="1"/>
    </xf>
    <xf numFmtId="3" fontId="9" fillId="0" borderId="8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9" fontId="12" fillId="0" borderId="9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workbookViewId="0" topLeftCell="A39">
      <selection activeCell="A1" sqref="A1:P53"/>
    </sheetView>
  </sheetViews>
  <sheetFormatPr defaultColWidth="9.00390625" defaultRowHeight="12.75"/>
  <cols>
    <col min="1" max="1" width="3.75390625" style="1" customWidth="1"/>
    <col min="2" max="2" width="4.25390625" style="1" customWidth="1"/>
    <col min="3" max="3" width="10.25390625" style="1" hidden="1" customWidth="1"/>
    <col min="4" max="4" width="5.75390625" style="1" hidden="1" customWidth="1"/>
    <col min="5" max="5" width="6.125" style="1" customWidth="1"/>
    <col min="6" max="6" width="4.75390625" style="1" customWidth="1"/>
    <col min="7" max="7" width="18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00390625" style="1" customWidth="1"/>
    <col min="12" max="12" width="8.625" style="1" customWidth="1"/>
    <col min="13" max="13" width="9.25390625" style="1" customWidth="1"/>
    <col min="14" max="14" width="10.25390625" style="1" customWidth="1"/>
    <col min="15" max="15" width="8.75390625" style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29"/>
      <c r="B1" s="29"/>
      <c r="C1" s="29"/>
      <c r="D1" s="29"/>
      <c r="E1" s="29"/>
      <c r="F1" s="29"/>
      <c r="G1" s="30"/>
      <c r="H1" s="30"/>
      <c r="I1" s="29"/>
      <c r="J1" s="29"/>
      <c r="K1" s="29"/>
      <c r="L1" s="29"/>
      <c r="M1" s="29"/>
      <c r="N1" s="30" t="s">
        <v>23</v>
      </c>
      <c r="O1" s="30"/>
      <c r="P1" s="30"/>
    </row>
    <row r="2" spans="1:16" ht="12">
      <c r="A2" s="29"/>
      <c r="B2" s="29"/>
      <c r="C2" s="29"/>
      <c r="D2" s="29"/>
      <c r="E2" s="29"/>
      <c r="F2" s="29"/>
      <c r="G2" s="30"/>
      <c r="H2" s="30"/>
      <c r="I2" s="29"/>
      <c r="J2" s="29"/>
      <c r="K2" s="29"/>
      <c r="L2" s="29"/>
      <c r="M2" s="29"/>
      <c r="N2" s="30" t="s">
        <v>24</v>
      </c>
      <c r="O2" s="30"/>
      <c r="P2" s="30"/>
    </row>
    <row r="3" spans="1:16" ht="12">
      <c r="A3" s="29"/>
      <c r="B3" s="29"/>
      <c r="C3" s="29"/>
      <c r="D3" s="29"/>
      <c r="E3" s="29"/>
      <c r="F3" s="29"/>
      <c r="G3" s="30"/>
      <c r="H3" s="30"/>
      <c r="I3" s="29"/>
      <c r="J3" s="29"/>
      <c r="K3" s="29"/>
      <c r="L3" s="29"/>
      <c r="M3" s="29"/>
      <c r="N3" s="30" t="s">
        <v>18</v>
      </c>
      <c r="O3" s="30"/>
      <c r="P3" s="30"/>
    </row>
    <row r="4" spans="1:16" ht="12">
      <c r="A4" s="29"/>
      <c r="B4" s="29"/>
      <c r="C4" s="29"/>
      <c r="D4" s="29"/>
      <c r="E4" s="29"/>
      <c r="F4" s="29"/>
      <c r="G4" s="30"/>
      <c r="H4" s="30"/>
      <c r="I4" s="29"/>
      <c r="J4" s="29"/>
      <c r="K4" s="29"/>
      <c r="L4" s="29"/>
      <c r="M4" s="29"/>
      <c r="N4" s="30" t="s">
        <v>25</v>
      </c>
      <c r="O4" s="30"/>
      <c r="P4" s="30"/>
    </row>
    <row r="5" spans="1:16" ht="12">
      <c r="A5" s="29"/>
      <c r="B5" s="29"/>
      <c r="C5" s="29"/>
      <c r="D5" s="29"/>
      <c r="E5" s="29"/>
      <c r="F5" s="29"/>
      <c r="G5" s="30"/>
      <c r="H5" s="30"/>
      <c r="I5" s="29"/>
      <c r="J5" s="29"/>
      <c r="K5" s="29"/>
      <c r="L5" s="29"/>
      <c r="M5" s="29"/>
      <c r="N5" s="30"/>
      <c r="O5" s="30"/>
      <c r="P5" s="30"/>
    </row>
    <row r="6" spans="1:16" ht="28.5" customHeight="1">
      <c r="A6" s="84" t="s">
        <v>22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20" ht="11.25" customHeight="1">
      <c r="A7" s="31"/>
      <c r="B7" s="31"/>
      <c r="C7" s="31"/>
      <c r="D7" s="32"/>
      <c r="E7" s="32"/>
      <c r="F7" s="32"/>
      <c r="G7" s="32"/>
      <c r="H7" s="29"/>
      <c r="I7" s="29" t="s">
        <v>6</v>
      </c>
      <c r="J7" s="29"/>
      <c r="K7" s="29"/>
      <c r="L7" s="29"/>
      <c r="M7" s="29"/>
      <c r="N7" s="29"/>
      <c r="O7" s="33" t="s">
        <v>17</v>
      </c>
      <c r="P7" s="29"/>
      <c r="Q7" s="2"/>
      <c r="R7" s="2"/>
      <c r="S7" s="2"/>
      <c r="T7" s="3"/>
    </row>
    <row r="8" spans="1:20" ht="12.75" customHeight="1">
      <c r="A8" s="88" t="s">
        <v>11</v>
      </c>
      <c r="B8" s="88" t="s">
        <v>2</v>
      </c>
      <c r="C8" s="25"/>
      <c r="D8" s="26"/>
      <c r="E8" s="88" t="s">
        <v>20</v>
      </c>
      <c r="F8" s="98" t="s">
        <v>21</v>
      </c>
      <c r="G8" s="85" t="s">
        <v>10</v>
      </c>
      <c r="H8" s="20"/>
      <c r="I8" s="20"/>
      <c r="J8" s="20"/>
      <c r="K8" s="93" t="s">
        <v>12</v>
      </c>
      <c r="L8" s="99" t="s">
        <v>13</v>
      </c>
      <c r="M8" s="100"/>
      <c r="N8" s="93" t="s">
        <v>15</v>
      </c>
      <c r="O8" s="99" t="s">
        <v>13</v>
      </c>
      <c r="P8" s="100"/>
      <c r="Q8" s="2"/>
      <c r="R8" s="2"/>
      <c r="S8" s="2"/>
      <c r="T8" s="3"/>
    </row>
    <row r="9" spans="1:20" ht="14.25" customHeight="1">
      <c r="A9" s="91"/>
      <c r="B9" s="89"/>
      <c r="C9" s="27"/>
      <c r="D9" s="28"/>
      <c r="E9" s="96"/>
      <c r="F9" s="96"/>
      <c r="G9" s="86"/>
      <c r="H9" s="21"/>
      <c r="I9" s="21"/>
      <c r="J9" s="21"/>
      <c r="K9" s="94"/>
      <c r="L9" s="101"/>
      <c r="M9" s="102"/>
      <c r="N9" s="94"/>
      <c r="O9" s="101"/>
      <c r="P9" s="102"/>
      <c r="Q9" s="2"/>
      <c r="R9" s="2"/>
      <c r="S9" s="2"/>
      <c r="T9" s="3"/>
    </row>
    <row r="10" spans="1:20" ht="42.75" customHeight="1">
      <c r="A10" s="92"/>
      <c r="B10" s="90"/>
      <c r="C10" s="56"/>
      <c r="D10" s="22"/>
      <c r="E10" s="97"/>
      <c r="F10" s="97"/>
      <c r="G10" s="87"/>
      <c r="H10" s="23"/>
      <c r="I10" s="24" t="s">
        <v>0</v>
      </c>
      <c r="J10" s="22" t="s">
        <v>1</v>
      </c>
      <c r="K10" s="95"/>
      <c r="L10" s="24" t="s">
        <v>14</v>
      </c>
      <c r="M10" s="24" t="s">
        <v>19</v>
      </c>
      <c r="N10" s="95"/>
      <c r="O10" s="24" t="s">
        <v>16</v>
      </c>
      <c r="P10" s="24" t="s">
        <v>19</v>
      </c>
      <c r="Q10" s="18"/>
      <c r="R10" s="19"/>
      <c r="S10" s="19"/>
      <c r="T10" s="17"/>
    </row>
    <row r="11" spans="1:20" ht="12">
      <c r="A11" s="34">
        <v>1</v>
      </c>
      <c r="B11" s="34">
        <v>2</v>
      </c>
      <c r="C11" s="34">
        <v>3</v>
      </c>
      <c r="D11" s="35">
        <v>4</v>
      </c>
      <c r="E11" s="36">
        <v>3</v>
      </c>
      <c r="F11" s="36">
        <v>4</v>
      </c>
      <c r="G11" s="35">
        <v>5</v>
      </c>
      <c r="H11" s="34">
        <v>6</v>
      </c>
      <c r="I11" s="34">
        <v>7</v>
      </c>
      <c r="J11" s="34">
        <v>8</v>
      </c>
      <c r="K11" s="34">
        <v>6</v>
      </c>
      <c r="L11" s="34">
        <v>7</v>
      </c>
      <c r="M11" s="34">
        <v>8</v>
      </c>
      <c r="N11" s="34">
        <v>9</v>
      </c>
      <c r="O11" s="34">
        <v>10</v>
      </c>
      <c r="P11" s="34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7">
        <v>1</v>
      </c>
      <c r="B12" s="38">
        <v>851</v>
      </c>
      <c r="C12" s="37">
        <v>85195</v>
      </c>
      <c r="D12" s="39" t="s">
        <v>3</v>
      </c>
      <c r="E12" s="39"/>
      <c r="F12" s="39"/>
      <c r="G12" s="40" t="s">
        <v>7</v>
      </c>
      <c r="H12" s="41">
        <f>SUM(I12+J12)</f>
        <v>120</v>
      </c>
      <c r="I12" s="42">
        <v>120</v>
      </c>
      <c r="J12" s="43">
        <v>0</v>
      </c>
      <c r="K12" s="44"/>
      <c r="L12" s="43"/>
      <c r="M12" s="43"/>
      <c r="N12" s="41" t="e">
        <f>SUM(P12+#REF!)</f>
        <v>#REF!</v>
      </c>
      <c r="O12" s="41"/>
      <c r="P12" s="42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0" t="s">
        <v>8</v>
      </c>
      <c r="B13" s="81"/>
      <c r="C13" s="81"/>
      <c r="D13" s="81"/>
      <c r="E13" s="81"/>
      <c r="F13" s="81"/>
      <c r="G13" s="82"/>
      <c r="H13" s="44">
        <f>SUM(I13+J13)</f>
        <v>120</v>
      </c>
      <c r="I13" s="43">
        <f>SUM(I12)</f>
        <v>120</v>
      </c>
      <c r="J13" s="44">
        <v>0</v>
      </c>
      <c r="K13" s="44"/>
      <c r="L13" s="44"/>
      <c r="M13" s="44"/>
      <c r="N13" s="44" t="e">
        <f>SUM(P13+#REF!)</f>
        <v>#REF!</v>
      </c>
      <c r="O13" s="44"/>
      <c r="P13" s="43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1" s="9" customFormat="1" ht="66.75" customHeight="1">
      <c r="A14" s="55">
        <v>1</v>
      </c>
      <c r="B14" s="60" t="s">
        <v>26</v>
      </c>
      <c r="C14" s="60"/>
      <c r="D14" s="60"/>
      <c r="E14" s="60" t="s">
        <v>27</v>
      </c>
      <c r="F14" s="60" t="s">
        <v>28</v>
      </c>
      <c r="G14" s="45" t="s">
        <v>29</v>
      </c>
      <c r="H14" s="42"/>
      <c r="I14" s="42"/>
      <c r="J14" s="42"/>
      <c r="K14" s="57">
        <v>0</v>
      </c>
      <c r="L14" s="57">
        <v>0</v>
      </c>
      <c r="M14" s="57">
        <v>0</v>
      </c>
      <c r="N14" s="57">
        <v>6600</v>
      </c>
      <c r="O14" s="57">
        <v>6600</v>
      </c>
      <c r="P14" s="57">
        <v>0</v>
      </c>
      <c r="Q14" s="13"/>
      <c r="R14" s="13"/>
      <c r="S14" s="13"/>
      <c r="T14" s="11"/>
      <c r="U14" s="16"/>
    </row>
    <row r="15" spans="1:21" s="9" customFormat="1" ht="78" customHeight="1">
      <c r="A15" s="60">
        <v>2</v>
      </c>
      <c r="B15" s="60" t="s">
        <v>26</v>
      </c>
      <c r="C15" s="60"/>
      <c r="D15" s="60"/>
      <c r="E15" s="60" t="s">
        <v>27</v>
      </c>
      <c r="F15" s="60" t="s">
        <v>30</v>
      </c>
      <c r="G15" s="45" t="s">
        <v>31</v>
      </c>
      <c r="H15" s="42"/>
      <c r="I15" s="42"/>
      <c r="J15" s="42"/>
      <c r="K15" s="57">
        <v>0</v>
      </c>
      <c r="L15" s="57">
        <v>0</v>
      </c>
      <c r="M15" s="57">
        <v>0</v>
      </c>
      <c r="N15" s="57">
        <v>15000</v>
      </c>
      <c r="O15" s="57">
        <v>0</v>
      </c>
      <c r="P15" s="57">
        <v>15000</v>
      </c>
      <c r="Q15" s="13"/>
      <c r="R15" s="13"/>
      <c r="S15" s="13"/>
      <c r="T15" s="11"/>
      <c r="U15" s="16"/>
    </row>
    <row r="16" spans="1:21" s="9" customFormat="1" ht="86.25" customHeight="1">
      <c r="A16" s="60">
        <v>3</v>
      </c>
      <c r="B16" s="60" t="s">
        <v>26</v>
      </c>
      <c r="C16" s="60"/>
      <c r="D16" s="60"/>
      <c r="E16" s="60" t="s">
        <v>27</v>
      </c>
      <c r="F16" s="60" t="s">
        <v>30</v>
      </c>
      <c r="G16" s="45" t="s">
        <v>32</v>
      </c>
      <c r="H16" s="42"/>
      <c r="I16" s="42"/>
      <c r="J16" s="42"/>
      <c r="K16" s="57">
        <v>0</v>
      </c>
      <c r="L16" s="57">
        <v>0</v>
      </c>
      <c r="M16" s="57">
        <v>0</v>
      </c>
      <c r="N16" s="57">
        <v>5000</v>
      </c>
      <c r="O16" s="57">
        <v>0</v>
      </c>
      <c r="P16" s="57">
        <v>5000</v>
      </c>
      <c r="Q16" s="13"/>
      <c r="R16" s="13"/>
      <c r="S16" s="13"/>
      <c r="T16" s="11"/>
      <c r="U16" s="16"/>
    </row>
    <row r="17" spans="1:21" s="9" customFormat="1" ht="75.75" customHeight="1">
      <c r="A17" s="60" t="s">
        <v>33</v>
      </c>
      <c r="B17" s="60" t="s">
        <v>26</v>
      </c>
      <c r="C17" s="60"/>
      <c r="D17" s="60"/>
      <c r="E17" s="60" t="s">
        <v>27</v>
      </c>
      <c r="F17" s="60" t="s">
        <v>30</v>
      </c>
      <c r="G17" s="45" t="s">
        <v>34</v>
      </c>
      <c r="H17" s="42"/>
      <c r="I17" s="42"/>
      <c r="J17" s="42"/>
      <c r="K17" s="57">
        <v>0</v>
      </c>
      <c r="L17" s="57">
        <v>0</v>
      </c>
      <c r="M17" s="57">
        <v>0</v>
      </c>
      <c r="N17" s="57">
        <v>100000</v>
      </c>
      <c r="O17" s="57">
        <v>0</v>
      </c>
      <c r="P17" s="57">
        <v>100000</v>
      </c>
      <c r="Q17" s="13"/>
      <c r="R17" s="13"/>
      <c r="S17" s="13"/>
      <c r="T17" s="11"/>
      <c r="U17" s="16"/>
    </row>
    <row r="18" spans="1:21" s="9" customFormat="1" ht="20.25" customHeight="1">
      <c r="A18" s="70" t="s">
        <v>35</v>
      </c>
      <c r="B18" s="71"/>
      <c r="C18" s="71"/>
      <c r="D18" s="71"/>
      <c r="E18" s="71"/>
      <c r="F18" s="71"/>
      <c r="G18" s="83"/>
      <c r="H18" s="41"/>
      <c r="I18" s="41"/>
      <c r="J18" s="41"/>
      <c r="K18" s="58">
        <f aca="true" t="shared" si="0" ref="K18:P18">SUM(K14:K17)</f>
        <v>0</v>
      </c>
      <c r="L18" s="58">
        <f t="shared" si="0"/>
        <v>0</v>
      </c>
      <c r="M18" s="58">
        <f t="shared" si="0"/>
        <v>0</v>
      </c>
      <c r="N18" s="58">
        <f t="shared" si="0"/>
        <v>126600</v>
      </c>
      <c r="O18" s="58">
        <f t="shared" si="0"/>
        <v>6600</v>
      </c>
      <c r="P18" s="58">
        <f t="shared" si="0"/>
        <v>120000</v>
      </c>
      <c r="Q18" s="13"/>
      <c r="R18" s="13"/>
      <c r="S18" s="13"/>
      <c r="T18" s="11"/>
      <c r="U18" s="16"/>
    </row>
    <row r="19" spans="1:21" s="9" customFormat="1" ht="52.5" customHeight="1">
      <c r="A19" s="60" t="s">
        <v>36</v>
      </c>
      <c r="B19" s="55">
        <v>600</v>
      </c>
      <c r="C19" s="55"/>
      <c r="D19" s="55"/>
      <c r="E19" s="55">
        <v>60016</v>
      </c>
      <c r="F19" s="60" t="s">
        <v>28</v>
      </c>
      <c r="G19" s="45" t="s">
        <v>38</v>
      </c>
      <c r="H19" s="42"/>
      <c r="I19" s="42"/>
      <c r="J19" s="42"/>
      <c r="K19" s="57">
        <v>0</v>
      </c>
      <c r="L19" s="57">
        <v>0</v>
      </c>
      <c r="M19" s="57">
        <v>0</v>
      </c>
      <c r="N19" s="57">
        <v>1000</v>
      </c>
      <c r="O19" s="57">
        <v>1000</v>
      </c>
      <c r="P19" s="57">
        <v>0</v>
      </c>
      <c r="Q19" s="61"/>
      <c r="R19" s="61"/>
      <c r="S19" s="61"/>
      <c r="T19" s="58"/>
      <c r="U19" s="62"/>
    </row>
    <row r="20" spans="1:21" s="9" customFormat="1" ht="50.25" customHeight="1">
      <c r="A20" s="60" t="s">
        <v>37</v>
      </c>
      <c r="B20" s="55">
        <v>600</v>
      </c>
      <c r="C20" s="55"/>
      <c r="D20" s="55"/>
      <c r="E20" s="55">
        <v>60016</v>
      </c>
      <c r="F20" s="60" t="s">
        <v>28</v>
      </c>
      <c r="G20" s="45" t="s">
        <v>39</v>
      </c>
      <c r="H20" s="42"/>
      <c r="I20" s="42"/>
      <c r="J20" s="42"/>
      <c r="K20" s="57">
        <v>0</v>
      </c>
      <c r="L20" s="57">
        <v>0</v>
      </c>
      <c r="M20" s="57">
        <v>0</v>
      </c>
      <c r="N20" s="57">
        <v>1000</v>
      </c>
      <c r="O20" s="57">
        <v>1000</v>
      </c>
      <c r="P20" s="57">
        <v>0</v>
      </c>
      <c r="Q20" s="61"/>
      <c r="R20" s="61"/>
      <c r="S20" s="61"/>
      <c r="T20" s="58"/>
      <c r="U20" s="62"/>
    </row>
    <row r="21" spans="1:21" s="9" customFormat="1" ht="20.25" customHeight="1">
      <c r="A21" s="70" t="s">
        <v>40</v>
      </c>
      <c r="B21" s="71"/>
      <c r="C21" s="71"/>
      <c r="D21" s="71"/>
      <c r="E21" s="71"/>
      <c r="F21" s="71"/>
      <c r="G21" s="83"/>
      <c r="H21" s="41"/>
      <c r="I21" s="41"/>
      <c r="J21" s="41"/>
      <c r="K21" s="58">
        <f aca="true" t="shared" si="1" ref="K21:P21">SUM(K19:K20)</f>
        <v>0</v>
      </c>
      <c r="L21" s="58">
        <f t="shared" si="1"/>
        <v>0</v>
      </c>
      <c r="M21" s="58">
        <f t="shared" si="1"/>
        <v>0</v>
      </c>
      <c r="N21" s="58">
        <f t="shared" si="1"/>
        <v>2000</v>
      </c>
      <c r="O21" s="58">
        <f t="shared" si="1"/>
        <v>2000</v>
      </c>
      <c r="P21" s="58">
        <f t="shared" si="1"/>
        <v>0</v>
      </c>
      <c r="Q21" s="61"/>
      <c r="R21" s="61"/>
      <c r="S21" s="61"/>
      <c r="T21" s="58"/>
      <c r="U21" s="62"/>
    </row>
    <row r="22" spans="1:21" s="9" customFormat="1" ht="24.75" customHeight="1">
      <c r="A22" s="60" t="s">
        <v>36</v>
      </c>
      <c r="B22" s="55">
        <v>700</v>
      </c>
      <c r="C22" s="55"/>
      <c r="D22" s="55"/>
      <c r="E22" s="55">
        <v>70005</v>
      </c>
      <c r="F22" s="60" t="s">
        <v>41</v>
      </c>
      <c r="G22" s="64" t="s">
        <v>42</v>
      </c>
      <c r="H22" s="63"/>
      <c r="I22" s="42"/>
      <c r="J22" s="42"/>
      <c r="K22" s="57">
        <v>0</v>
      </c>
      <c r="L22" s="57">
        <v>0</v>
      </c>
      <c r="M22" s="57">
        <v>0</v>
      </c>
      <c r="N22" s="57">
        <v>400</v>
      </c>
      <c r="O22" s="57">
        <v>400</v>
      </c>
      <c r="P22" s="57">
        <v>0</v>
      </c>
      <c r="Q22" s="61"/>
      <c r="R22" s="61"/>
      <c r="S22" s="61"/>
      <c r="T22" s="58"/>
      <c r="U22" s="62"/>
    </row>
    <row r="23" spans="1:21" s="9" customFormat="1" ht="89.25" customHeight="1">
      <c r="A23" s="60" t="s">
        <v>37</v>
      </c>
      <c r="B23" s="55">
        <v>700</v>
      </c>
      <c r="C23" s="55"/>
      <c r="D23" s="55"/>
      <c r="E23" s="55">
        <v>70005</v>
      </c>
      <c r="F23" s="60" t="s">
        <v>43</v>
      </c>
      <c r="G23" s="64" t="s">
        <v>44</v>
      </c>
      <c r="H23" s="63"/>
      <c r="I23" s="42"/>
      <c r="J23" s="42"/>
      <c r="K23" s="57">
        <v>0</v>
      </c>
      <c r="L23" s="57">
        <v>0</v>
      </c>
      <c r="M23" s="57">
        <v>0</v>
      </c>
      <c r="N23" s="57">
        <v>41000</v>
      </c>
      <c r="O23" s="57">
        <v>0</v>
      </c>
      <c r="P23" s="57">
        <v>41000</v>
      </c>
      <c r="Q23" s="61"/>
      <c r="R23" s="61"/>
      <c r="S23" s="61"/>
      <c r="T23" s="58"/>
      <c r="U23" s="62"/>
    </row>
    <row r="24" spans="1:21" s="9" customFormat="1" ht="19.5" customHeight="1">
      <c r="A24" s="60" t="s">
        <v>45</v>
      </c>
      <c r="B24" s="55">
        <v>700</v>
      </c>
      <c r="C24" s="55"/>
      <c r="D24" s="55"/>
      <c r="E24" s="55">
        <v>70005</v>
      </c>
      <c r="F24" s="60" t="s">
        <v>46</v>
      </c>
      <c r="G24" s="64" t="s">
        <v>47</v>
      </c>
      <c r="H24" s="63"/>
      <c r="I24" s="42"/>
      <c r="J24" s="42"/>
      <c r="K24" s="57">
        <v>0</v>
      </c>
      <c r="L24" s="57">
        <v>0</v>
      </c>
      <c r="M24" s="57">
        <v>0</v>
      </c>
      <c r="N24" s="57">
        <v>458</v>
      </c>
      <c r="O24" s="57">
        <v>458</v>
      </c>
      <c r="P24" s="57">
        <v>0</v>
      </c>
      <c r="Q24" s="61"/>
      <c r="R24" s="61"/>
      <c r="S24" s="61"/>
      <c r="T24" s="58"/>
      <c r="U24" s="62"/>
    </row>
    <row r="25" spans="1:21" s="9" customFormat="1" ht="21.75" customHeight="1">
      <c r="A25" s="70" t="s">
        <v>48</v>
      </c>
      <c r="B25" s="71"/>
      <c r="C25" s="71"/>
      <c r="D25" s="71"/>
      <c r="E25" s="71"/>
      <c r="F25" s="71"/>
      <c r="G25" s="71"/>
      <c r="H25" s="63"/>
      <c r="I25" s="42"/>
      <c r="J25" s="42"/>
      <c r="K25" s="58">
        <f aca="true" t="shared" si="2" ref="K25:P25">SUM(K22:K24)</f>
        <v>0</v>
      </c>
      <c r="L25" s="58">
        <f t="shared" si="2"/>
        <v>0</v>
      </c>
      <c r="M25" s="58">
        <f t="shared" si="2"/>
        <v>0</v>
      </c>
      <c r="N25" s="58">
        <f t="shared" si="2"/>
        <v>41858</v>
      </c>
      <c r="O25" s="58">
        <f t="shared" si="2"/>
        <v>858</v>
      </c>
      <c r="P25" s="58">
        <f t="shared" si="2"/>
        <v>41000</v>
      </c>
      <c r="Q25" s="61"/>
      <c r="R25" s="61"/>
      <c r="S25" s="61"/>
      <c r="T25" s="58"/>
      <c r="U25" s="62"/>
    </row>
    <row r="26" spans="1:21" s="9" customFormat="1" ht="45">
      <c r="A26" s="60" t="s">
        <v>36</v>
      </c>
      <c r="B26" s="60" t="s">
        <v>49</v>
      </c>
      <c r="C26" s="60"/>
      <c r="D26" s="60"/>
      <c r="E26" s="60" t="s">
        <v>50</v>
      </c>
      <c r="F26" s="60" t="s">
        <v>51</v>
      </c>
      <c r="G26" s="64" t="s">
        <v>52</v>
      </c>
      <c r="H26" s="63"/>
      <c r="I26" s="42"/>
      <c r="J26" s="42"/>
      <c r="K26" s="57">
        <v>0</v>
      </c>
      <c r="L26" s="57">
        <v>0</v>
      </c>
      <c r="M26" s="57">
        <v>0</v>
      </c>
      <c r="N26" s="57">
        <v>20.62</v>
      </c>
      <c r="O26" s="57">
        <v>20.62</v>
      </c>
      <c r="P26" s="57">
        <v>0</v>
      </c>
      <c r="Q26" s="61"/>
      <c r="R26" s="61"/>
      <c r="S26" s="61"/>
      <c r="T26" s="58"/>
      <c r="U26" s="62"/>
    </row>
    <row r="27" spans="1:21" s="9" customFormat="1" ht="22.5" customHeight="1">
      <c r="A27" s="60" t="s">
        <v>37</v>
      </c>
      <c r="B27" s="60" t="s">
        <v>49</v>
      </c>
      <c r="C27" s="60"/>
      <c r="D27" s="60"/>
      <c r="E27" s="60" t="s">
        <v>53</v>
      </c>
      <c r="F27" s="60" t="s">
        <v>41</v>
      </c>
      <c r="G27" s="64" t="s">
        <v>54</v>
      </c>
      <c r="H27" s="63"/>
      <c r="I27" s="42"/>
      <c r="J27" s="42"/>
      <c r="K27" s="57">
        <v>0</v>
      </c>
      <c r="L27" s="57">
        <v>0</v>
      </c>
      <c r="M27" s="57">
        <v>0</v>
      </c>
      <c r="N27" s="57">
        <v>40</v>
      </c>
      <c r="O27" s="57">
        <v>40</v>
      </c>
      <c r="P27" s="57">
        <v>0</v>
      </c>
      <c r="Q27" s="61"/>
      <c r="R27" s="61"/>
      <c r="S27" s="61"/>
      <c r="T27" s="58"/>
      <c r="U27" s="62"/>
    </row>
    <row r="28" spans="1:21" s="9" customFormat="1" ht="20.25" customHeight="1">
      <c r="A28" s="60" t="s">
        <v>45</v>
      </c>
      <c r="B28" s="60" t="s">
        <v>49</v>
      </c>
      <c r="C28" s="60"/>
      <c r="D28" s="60"/>
      <c r="E28" s="60" t="s">
        <v>53</v>
      </c>
      <c r="F28" s="60" t="s">
        <v>41</v>
      </c>
      <c r="G28" s="64" t="s">
        <v>55</v>
      </c>
      <c r="H28" s="63"/>
      <c r="I28" s="42"/>
      <c r="J28" s="42"/>
      <c r="K28" s="57">
        <v>0</v>
      </c>
      <c r="L28" s="57">
        <v>0</v>
      </c>
      <c r="M28" s="57">
        <v>0</v>
      </c>
      <c r="N28" s="57">
        <v>260</v>
      </c>
      <c r="O28" s="57">
        <v>260</v>
      </c>
      <c r="P28" s="57">
        <v>0</v>
      </c>
      <c r="Q28" s="61"/>
      <c r="R28" s="61"/>
      <c r="S28" s="61"/>
      <c r="T28" s="58"/>
      <c r="U28" s="62"/>
    </row>
    <row r="29" spans="1:21" s="9" customFormat="1" ht="34.5" customHeight="1">
      <c r="A29" s="60" t="s">
        <v>33</v>
      </c>
      <c r="B29" s="60" t="s">
        <v>49</v>
      </c>
      <c r="C29" s="60"/>
      <c r="D29" s="60"/>
      <c r="E29" s="60" t="s">
        <v>53</v>
      </c>
      <c r="F29" s="60" t="s">
        <v>46</v>
      </c>
      <c r="G29" s="64" t="s">
        <v>56</v>
      </c>
      <c r="H29" s="63"/>
      <c r="I29" s="42"/>
      <c r="J29" s="42"/>
      <c r="K29" s="57">
        <v>0</v>
      </c>
      <c r="L29" s="57">
        <v>0</v>
      </c>
      <c r="M29" s="57">
        <v>0</v>
      </c>
      <c r="N29" s="57">
        <v>3800</v>
      </c>
      <c r="O29" s="57">
        <v>3800</v>
      </c>
      <c r="P29" s="57">
        <v>0</v>
      </c>
      <c r="Q29" s="61"/>
      <c r="R29" s="61"/>
      <c r="S29" s="61"/>
      <c r="T29" s="58"/>
      <c r="U29" s="62"/>
    </row>
    <row r="30" spans="1:21" s="9" customFormat="1" ht="21.75" customHeight="1">
      <c r="A30" s="70" t="s">
        <v>57</v>
      </c>
      <c r="B30" s="71"/>
      <c r="C30" s="71"/>
      <c r="D30" s="71"/>
      <c r="E30" s="71"/>
      <c r="F30" s="71"/>
      <c r="G30" s="71"/>
      <c r="H30" s="63"/>
      <c r="I30" s="42"/>
      <c r="J30" s="42"/>
      <c r="K30" s="58">
        <f aca="true" t="shared" si="3" ref="K30:P30">SUM(K26:K29)</f>
        <v>0</v>
      </c>
      <c r="L30" s="58">
        <f t="shared" si="3"/>
        <v>0</v>
      </c>
      <c r="M30" s="58">
        <f t="shared" si="3"/>
        <v>0</v>
      </c>
      <c r="N30" s="58">
        <f t="shared" si="3"/>
        <v>4120.62</v>
      </c>
      <c r="O30" s="58">
        <f t="shared" si="3"/>
        <v>4120.62</v>
      </c>
      <c r="P30" s="58">
        <f t="shared" si="3"/>
        <v>0</v>
      </c>
      <c r="Q30" s="61"/>
      <c r="R30" s="61"/>
      <c r="S30" s="61"/>
      <c r="T30" s="58"/>
      <c r="U30" s="62"/>
    </row>
    <row r="31" spans="1:21" s="9" customFormat="1" ht="32.25" customHeight="1">
      <c r="A31" s="60" t="s">
        <v>36</v>
      </c>
      <c r="B31" s="55">
        <v>756</v>
      </c>
      <c r="C31" s="55"/>
      <c r="D31" s="55"/>
      <c r="E31" s="55">
        <v>75616</v>
      </c>
      <c r="F31" s="60" t="s">
        <v>41</v>
      </c>
      <c r="G31" s="45" t="s">
        <v>58</v>
      </c>
      <c r="H31" s="63"/>
      <c r="I31" s="42"/>
      <c r="J31" s="42"/>
      <c r="K31" s="57">
        <v>0</v>
      </c>
      <c r="L31" s="57">
        <v>0</v>
      </c>
      <c r="M31" s="57">
        <v>0</v>
      </c>
      <c r="N31" s="57">
        <v>7000</v>
      </c>
      <c r="O31" s="57">
        <v>7000</v>
      </c>
      <c r="P31" s="57">
        <v>0</v>
      </c>
      <c r="Q31" s="61"/>
      <c r="R31" s="61"/>
      <c r="S31" s="61"/>
      <c r="T31" s="58"/>
      <c r="U31" s="62"/>
    </row>
    <row r="32" spans="1:21" s="9" customFormat="1" ht="21.75" customHeight="1">
      <c r="A32" s="60" t="s">
        <v>37</v>
      </c>
      <c r="B32" s="55">
        <v>756</v>
      </c>
      <c r="C32" s="55"/>
      <c r="D32" s="55"/>
      <c r="E32" s="55">
        <v>75618</v>
      </c>
      <c r="F32" s="60" t="s">
        <v>59</v>
      </c>
      <c r="G32" s="45" t="s">
        <v>60</v>
      </c>
      <c r="H32" s="63"/>
      <c r="I32" s="42"/>
      <c r="J32" s="42"/>
      <c r="K32" s="57">
        <v>0</v>
      </c>
      <c r="L32" s="57">
        <v>0</v>
      </c>
      <c r="M32" s="57">
        <v>0</v>
      </c>
      <c r="N32" s="57">
        <v>850.87</v>
      </c>
      <c r="O32" s="57">
        <v>850.87</v>
      </c>
      <c r="P32" s="57">
        <v>0</v>
      </c>
      <c r="Q32" s="61"/>
      <c r="R32" s="61"/>
      <c r="S32" s="61"/>
      <c r="T32" s="58"/>
      <c r="U32" s="62"/>
    </row>
    <row r="33" spans="1:21" s="9" customFormat="1" ht="43.5" customHeight="1">
      <c r="A33" s="72" t="s">
        <v>61</v>
      </c>
      <c r="B33" s="73"/>
      <c r="C33" s="73"/>
      <c r="D33" s="73"/>
      <c r="E33" s="73"/>
      <c r="F33" s="73"/>
      <c r="G33" s="74"/>
      <c r="H33" s="65"/>
      <c r="I33" s="41"/>
      <c r="J33" s="41"/>
      <c r="K33" s="58">
        <f aca="true" t="shared" si="4" ref="K33:P33">SUM(K31:K32)</f>
        <v>0</v>
      </c>
      <c r="L33" s="58">
        <f t="shared" si="4"/>
        <v>0</v>
      </c>
      <c r="M33" s="58">
        <f t="shared" si="4"/>
        <v>0</v>
      </c>
      <c r="N33" s="58">
        <f t="shared" si="4"/>
        <v>7850.87</v>
      </c>
      <c r="O33" s="58">
        <f t="shared" si="4"/>
        <v>7850.87</v>
      </c>
      <c r="P33" s="58">
        <f t="shared" si="4"/>
        <v>0</v>
      </c>
      <c r="Q33" s="61"/>
      <c r="R33" s="61"/>
      <c r="S33" s="61"/>
      <c r="T33" s="58"/>
      <c r="U33" s="62"/>
    </row>
    <row r="34" spans="1:21" s="9" customFormat="1" ht="101.25" customHeight="1">
      <c r="A34" s="60" t="s">
        <v>36</v>
      </c>
      <c r="B34" s="55">
        <v>758</v>
      </c>
      <c r="C34" s="55"/>
      <c r="D34" s="55"/>
      <c r="E34" s="55">
        <v>75814</v>
      </c>
      <c r="F34" s="55">
        <v>6680</v>
      </c>
      <c r="G34" s="45" t="s">
        <v>62</v>
      </c>
      <c r="H34" s="63"/>
      <c r="I34" s="42"/>
      <c r="J34" s="42"/>
      <c r="K34" s="57">
        <v>0</v>
      </c>
      <c r="L34" s="57">
        <v>0</v>
      </c>
      <c r="M34" s="57">
        <v>0</v>
      </c>
      <c r="N34" s="57">
        <v>100368</v>
      </c>
      <c r="O34" s="57">
        <v>0</v>
      </c>
      <c r="P34" s="57">
        <v>100368</v>
      </c>
      <c r="Q34" s="61"/>
      <c r="R34" s="61"/>
      <c r="S34" s="61"/>
      <c r="T34" s="58"/>
      <c r="U34" s="62"/>
    </row>
    <row r="35" spans="1:21" s="9" customFormat="1" ht="79.5" customHeight="1">
      <c r="A35" s="60" t="s">
        <v>37</v>
      </c>
      <c r="B35" s="55">
        <v>758</v>
      </c>
      <c r="C35" s="55"/>
      <c r="D35" s="55"/>
      <c r="E35" s="55">
        <v>75814</v>
      </c>
      <c r="F35" s="55">
        <v>6680</v>
      </c>
      <c r="G35" s="45" t="s">
        <v>63</v>
      </c>
      <c r="H35" s="63"/>
      <c r="I35" s="42"/>
      <c r="J35" s="42"/>
      <c r="K35" s="57">
        <v>0</v>
      </c>
      <c r="L35" s="57">
        <v>0</v>
      </c>
      <c r="M35" s="57">
        <v>0</v>
      </c>
      <c r="N35" s="57">
        <v>65805</v>
      </c>
      <c r="O35" s="57">
        <v>0</v>
      </c>
      <c r="P35" s="57">
        <v>65805</v>
      </c>
      <c r="Q35" s="61"/>
      <c r="R35" s="61"/>
      <c r="S35" s="61"/>
      <c r="T35" s="58"/>
      <c r="U35" s="62"/>
    </row>
    <row r="36" spans="1:21" s="9" customFormat="1" ht="79.5" customHeight="1">
      <c r="A36" s="60" t="s">
        <v>45</v>
      </c>
      <c r="B36" s="55">
        <v>758</v>
      </c>
      <c r="C36" s="55"/>
      <c r="D36" s="55"/>
      <c r="E36" s="55">
        <v>75814</v>
      </c>
      <c r="F36" s="55">
        <v>6680</v>
      </c>
      <c r="G36" s="45" t="s">
        <v>63</v>
      </c>
      <c r="H36" s="63"/>
      <c r="I36" s="42"/>
      <c r="J36" s="42"/>
      <c r="K36" s="57">
        <v>0</v>
      </c>
      <c r="L36" s="57">
        <v>0</v>
      </c>
      <c r="M36" s="57">
        <v>0</v>
      </c>
      <c r="N36" s="57">
        <v>119721.55</v>
      </c>
      <c r="O36" s="57">
        <v>0</v>
      </c>
      <c r="P36" s="57">
        <v>119721.55</v>
      </c>
      <c r="Q36" s="61"/>
      <c r="R36" s="61"/>
      <c r="S36" s="61"/>
      <c r="T36" s="58"/>
      <c r="U36" s="62"/>
    </row>
    <row r="37" spans="1:21" s="9" customFormat="1" ht="22.5" customHeight="1">
      <c r="A37" s="70" t="s">
        <v>64</v>
      </c>
      <c r="B37" s="71"/>
      <c r="C37" s="71"/>
      <c r="D37" s="71"/>
      <c r="E37" s="71"/>
      <c r="F37" s="71"/>
      <c r="G37" s="71"/>
      <c r="H37" s="65"/>
      <c r="I37" s="41"/>
      <c r="J37" s="41"/>
      <c r="K37" s="58">
        <f aca="true" t="shared" si="5" ref="K37:P37">SUM(K34:K36)</f>
        <v>0</v>
      </c>
      <c r="L37" s="58">
        <f t="shared" si="5"/>
        <v>0</v>
      </c>
      <c r="M37" s="58">
        <f t="shared" si="5"/>
        <v>0</v>
      </c>
      <c r="N37" s="58">
        <f t="shared" si="5"/>
        <v>285894.55</v>
      </c>
      <c r="O37" s="58">
        <f t="shared" si="5"/>
        <v>0</v>
      </c>
      <c r="P37" s="58">
        <f t="shared" si="5"/>
        <v>285894.55</v>
      </c>
      <c r="Q37" s="61"/>
      <c r="R37" s="61"/>
      <c r="S37" s="61"/>
      <c r="T37" s="58"/>
      <c r="U37" s="62"/>
    </row>
    <row r="38" spans="1:21" s="9" customFormat="1" ht="56.25" customHeight="1">
      <c r="A38" s="60" t="s">
        <v>36</v>
      </c>
      <c r="B38" s="55">
        <v>900</v>
      </c>
      <c r="C38" s="55"/>
      <c r="D38" s="55"/>
      <c r="E38" s="55">
        <v>90003</v>
      </c>
      <c r="F38" s="60" t="s">
        <v>28</v>
      </c>
      <c r="G38" s="45" t="s">
        <v>65</v>
      </c>
      <c r="H38" s="42"/>
      <c r="I38" s="42"/>
      <c r="J38" s="42"/>
      <c r="K38" s="57">
        <v>0</v>
      </c>
      <c r="L38" s="57">
        <v>0</v>
      </c>
      <c r="M38" s="57">
        <v>0</v>
      </c>
      <c r="N38" s="57">
        <v>19600</v>
      </c>
      <c r="O38" s="57">
        <v>19600</v>
      </c>
      <c r="P38" s="57">
        <v>0</v>
      </c>
      <c r="Q38" s="61"/>
      <c r="R38" s="61"/>
      <c r="S38" s="61"/>
      <c r="T38" s="58"/>
      <c r="U38" s="62"/>
    </row>
    <row r="39" spans="1:21" s="9" customFormat="1" ht="42.75" customHeight="1">
      <c r="A39" s="60" t="s">
        <v>37</v>
      </c>
      <c r="B39" s="55">
        <v>900</v>
      </c>
      <c r="C39" s="55"/>
      <c r="D39" s="55"/>
      <c r="E39" s="55">
        <v>90015</v>
      </c>
      <c r="F39" s="60" t="s">
        <v>28</v>
      </c>
      <c r="G39" s="45" t="s">
        <v>66</v>
      </c>
      <c r="H39" s="42"/>
      <c r="I39" s="42"/>
      <c r="J39" s="42"/>
      <c r="K39" s="57">
        <v>0</v>
      </c>
      <c r="L39" s="57">
        <v>0</v>
      </c>
      <c r="M39" s="57">
        <v>0</v>
      </c>
      <c r="N39" s="57">
        <v>61</v>
      </c>
      <c r="O39" s="57">
        <v>61</v>
      </c>
      <c r="P39" s="57">
        <v>0</v>
      </c>
      <c r="Q39" s="61"/>
      <c r="R39" s="61"/>
      <c r="S39" s="61"/>
      <c r="T39" s="58"/>
      <c r="U39" s="62"/>
    </row>
    <row r="40" spans="1:21" s="9" customFormat="1" ht="43.5" customHeight="1">
      <c r="A40" s="60" t="s">
        <v>45</v>
      </c>
      <c r="B40" s="55">
        <v>900</v>
      </c>
      <c r="C40" s="55"/>
      <c r="D40" s="55"/>
      <c r="E40" s="55">
        <v>90019</v>
      </c>
      <c r="F40" s="60" t="s">
        <v>28</v>
      </c>
      <c r="G40" s="45" t="s">
        <v>67</v>
      </c>
      <c r="H40" s="42"/>
      <c r="I40" s="42"/>
      <c r="J40" s="42"/>
      <c r="K40" s="57">
        <v>0</v>
      </c>
      <c r="L40" s="57">
        <v>0</v>
      </c>
      <c r="M40" s="57">
        <v>0</v>
      </c>
      <c r="N40" s="57">
        <v>449497</v>
      </c>
      <c r="O40" s="57">
        <v>449497</v>
      </c>
      <c r="P40" s="57">
        <v>0</v>
      </c>
      <c r="Q40" s="61"/>
      <c r="R40" s="61"/>
      <c r="S40" s="61"/>
      <c r="T40" s="58"/>
      <c r="U40" s="62"/>
    </row>
    <row r="41" spans="1:21" s="9" customFormat="1" ht="17.25" customHeight="1">
      <c r="A41" s="60" t="s">
        <v>33</v>
      </c>
      <c r="B41" s="55">
        <v>900</v>
      </c>
      <c r="C41" s="55"/>
      <c r="D41" s="55"/>
      <c r="E41" s="55">
        <v>90019</v>
      </c>
      <c r="F41" s="60" t="s">
        <v>59</v>
      </c>
      <c r="G41" s="55" t="s">
        <v>68</v>
      </c>
      <c r="H41" s="42"/>
      <c r="I41" s="42"/>
      <c r="J41" s="42"/>
      <c r="K41" s="57">
        <v>0</v>
      </c>
      <c r="L41" s="57">
        <v>0</v>
      </c>
      <c r="M41" s="57">
        <v>0</v>
      </c>
      <c r="N41" s="57">
        <v>26231</v>
      </c>
      <c r="O41" s="57">
        <v>26231</v>
      </c>
      <c r="P41" s="57">
        <v>0</v>
      </c>
      <c r="Q41" s="61"/>
      <c r="R41" s="61"/>
      <c r="S41" s="61"/>
      <c r="T41" s="58"/>
      <c r="U41" s="62"/>
    </row>
    <row r="42" spans="1:21" s="9" customFormat="1" ht="22.5" customHeight="1">
      <c r="A42" s="72" t="s">
        <v>69</v>
      </c>
      <c r="B42" s="73"/>
      <c r="C42" s="73"/>
      <c r="D42" s="73"/>
      <c r="E42" s="73"/>
      <c r="F42" s="73"/>
      <c r="G42" s="74"/>
      <c r="H42" s="42"/>
      <c r="I42" s="42"/>
      <c r="J42" s="42"/>
      <c r="K42" s="58">
        <f aca="true" t="shared" si="6" ref="K42:P42">SUM(K38:K41)</f>
        <v>0</v>
      </c>
      <c r="L42" s="58">
        <f t="shared" si="6"/>
        <v>0</v>
      </c>
      <c r="M42" s="58">
        <f t="shared" si="6"/>
        <v>0</v>
      </c>
      <c r="N42" s="58">
        <f t="shared" si="6"/>
        <v>495389</v>
      </c>
      <c r="O42" s="58">
        <f t="shared" si="6"/>
        <v>495389</v>
      </c>
      <c r="P42" s="58">
        <f t="shared" si="6"/>
        <v>0</v>
      </c>
      <c r="Q42" s="61"/>
      <c r="R42" s="61"/>
      <c r="S42" s="61"/>
      <c r="T42" s="58"/>
      <c r="U42" s="66"/>
    </row>
    <row r="43" spans="1:21" s="9" customFormat="1" ht="123.75">
      <c r="A43" s="60" t="s">
        <v>36</v>
      </c>
      <c r="B43" s="55">
        <v>921</v>
      </c>
      <c r="C43" s="55"/>
      <c r="D43" s="55"/>
      <c r="E43" s="55">
        <v>92116</v>
      </c>
      <c r="F43" s="60" t="s">
        <v>70</v>
      </c>
      <c r="G43" s="45" t="s">
        <v>71</v>
      </c>
      <c r="H43" s="42"/>
      <c r="I43" s="42"/>
      <c r="J43" s="42"/>
      <c r="K43" s="57">
        <v>0</v>
      </c>
      <c r="L43" s="57">
        <v>0</v>
      </c>
      <c r="M43" s="57">
        <v>0</v>
      </c>
      <c r="N43" s="57">
        <v>567.49</v>
      </c>
      <c r="O43" s="57">
        <v>567.49</v>
      </c>
      <c r="P43" s="57">
        <v>0</v>
      </c>
      <c r="Q43" s="61"/>
      <c r="R43" s="61"/>
      <c r="S43" s="61"/>
      <c r="T43" s="58"/>
      <c r="U43" s="62"/>
    </row>
    <row r="44" spans="1:21" s="9" customFormat="1" ht="21" customHeight="1">
      <c r="A44" s="72" t="s">
        <v>72</v>
      </c>
      <c r="B44" s="73"/>
      <c r="C44" s="73"/>
      <c r="D44" s="73"/>
      <c r="E44" s="73"/>
      <c r="F44" s="73"/>
      <c r="G44" s="74"/>
      <c r="H44" s="41"/>
      <c r="I44" s="41"/>
      <c r="J44" s="41"/>
      <c r="K44" s="58">
        <f aca="true" t="shared" si="7" ref="K44:P44">SUM(K43)</f>
        <v>0</v>
      </c>
      <c r="L44" s="58">
        <f t="shared" si="7"/>
        <v>0</v>
      </c>
      <c r="M44" s="58">
        <f t="shared" si="7"/>
        <v>0</v>
      </c>
      <c r="N44" s="58">
        <f t="shared" si="7"/>
        <v>567.49</v>
      </c>
      <c r="O44" s="58">
        <f t="shared" si="7"/>
        <v>567.49</v>
      </c>
      <c r="P44" s="58">
        <f t="shared" si="7"/>
        <v>0</v>
      </c>
      <c r="Q44" s="61"/>
      <c r="R44" s="61"/>
      <c r="S44" s="61"/>
      <c r="T44" s="58"/>
      <c r="U44" s="62"/>
    </row>
    <row r="45" spans="1:21" s="9" customFormat="1" ht="39.75" customHeight="1">
      <c r="A45" s="67" t="s">
        <v>36</v>
      </c>
      <c r="B45" s="68">
        <v>926</v>
      </c>
      <c r="C45" s="68"/>
      <c r="D45" s="68"/>
      <c r="E45" s="68">
        <v>92601</v>
      </c>
      <c r="F45" s="69" t="s">
        <v>28</v>
      </c>
      <c r="G45" s="45" t="s">
        <v>66</v>
      </c>
      <c r="H45" s="41"/>
      <c r="I45" s="41"/>
      <c r="J45" s="41"/>
      <c r="K45" s="57">
        <v>0</v>
      </c>
      <c r="L45" s="57">
        <v>0</v>
      </c>
      <c r="M45" s="57">
        <v>0</v>
      </c>
      <c r="N45" s="57">
        <v>1200</v>
      </c>
      <c r="O45" s="57">
        <v>1200</v>
      </c>
      <c r="P45" s="57">
        <v>0</v>
      </c>
      <c r="Q45" s="61"/>
      <c r="R45" s="61"/>
      <c r="S45" s="61"/>
      <c r="T45" s="58"/>
      <c r="U45" s="62"/>
    </row>
    <row r="46" spans="1:21" s="9" customFormat="1" ht="18.75" customHeight="1">
      <c r="A46" s="60" t="s">
        <v>37</v>
      </c>
      <c r="B46" s="55">
        <v>926</v>
      </c>
      <c r="C46" s="55"/>
      <c r="D46" s="55"/>
      <c r="E46" s="55">
        <v>92601</v>
      </c>
      <c r="F46" s="60" t="s">
        <v>41</v>
      </c>
      <c r="G46" s="55" t="s">
        <v>73</v>
      </c>
      <c r="H46" s="42"/>
      <c r="I46" s="42"/>
      <c r="J46" s="42"/>
      <c r="K46" s="57">
        <v>0</v>
      </c>
      <c r="L46" s="57">
        <v>0</v>
      </c>
      <c r="M46" s="57">
        <v>0</v>
      </c>
      <c r="N46" s="57">
        <v>7621.46</v>
      </c>
      <c r="O46" s="57">
        <v>7621.46</v>
      </c>
      <c r="P46" s="57">
        <v>0</v>
      </c>
      <c r="Q46" s="61"/>
      <c r="R46" s="61"/>
      <c r="S46" s="61"/>
      <c r="T46" s="58"/>
      <c r="U46" s="62"/>
    </row>
    <row r="47" spans="1:21" s="9" customFormat="1" ht="32.25" customHeight="1">
      <c r="A47" s="60" t="s">
        <v>45</v>
      </c>
      <c r="B47" s="55">
        <v>926</v>
      </c>
      <c r="C47" s="55"/>
      <c r="D47" s="55"/>
      <c r="E47" s="55">
        <v>92601</v>
      </c>
      <c r="F47" s="60" t="s">
        <v>46</v>
      </c>
      <c r="G47" s="45" t="s">
        <v>74</v>
      </c>
      <c r="H47" s="42"/>
      <c r="I47" s="42"/>
      <c r="J47" s="42"/>
      <c r="K47" s="57">
        <v>0</v>
      </c>
      <c r="L47" s="57">
        <v>0</v>
      </c>
      <c r="M47" s="57">
        <v>0</v>
      </c>
      <c r="N47" s="57">
        <v>88002</v>
      </c>
      <c r="O47" s="57">
        <v>88002</v>
      </c>
      <c r="P47" s="57">
        <v>0</v>
      </c>
      <c r="Q47" s="61"/>
      <c r="R47" s="61"/>
      <c r="S47" s="61"/>
      <c r="T47" s="58"/>
      <c r="U47" s="62"/>
    </row>
    <row r="48" spans="1:21" s="9" customFormat="1" ht="31.5" customHeight="1">
      <c r="A48" s="60" t="s">
        <v>33</v>
      </c>
      <c r="B48" s="55">
        <v>926</v>
      </c>
      <c r="C48" s="55"/>
      <c r="D48" s="55"/>
      <c r="E48" s="55">
        <v>92605</v>
      </c>
      <c r="F48" s="60" t="s">
        <v>46</v>
      </c>
      <c r="G48" s="45" t="s">
        <v>74</v>
      </c>
      <c r="H48" s="42"/>
      <c r="I48" s="42"/>
      <c r="J48" s="42"/>
      <c r="K48" s="57">
        <v>0</v>
      </c>
      <c r="L48" s="57">
        <v>0</v>
      </c>
      <c r="M48" s="57">
        <v>0</v>
      </c>
      <c r="N48" s="57">
        <v>6394.43</v>
      </c>
      <c r="O48" s="57">
        <v>6394.43</v>
      </c>
      <c r="P48" s="57">
        <v>0</v>
      </c>
      <c r="Q48" s="61"/>
      <c r="R48" s="61"/>
      <c r="S48" s="61"/>
      <c r="T48" s="58"/>
      <c r="U48" s="62"/>
    </row>
    <row r="49" spans="1:21" s="9" customFormat="1" ht="17.25" customHeight="1">
      <c r="A49" s="80" t="s">
        <v>75</v>
      </c>
      <c r="B49" s="81"/>
      <c r="C49" s="81"/>
      <c r="D49" s="81"/>
      <c r="E49" s="81"/>
      <c r="F49" s="81"/>
      <c r="G49" s="82"/>
      <c r="H49" s="42"/>
      <c r="I49" s="42"/>
      <c r="J49" s="42"/>
      <c r="K49" s="58">
        <f>SUM(K45:K48)</f>
        <v>0</v>
      </c>
      <c r="L49" s="58">
        <f>SUM(L45:L48)</f>
        <v>0</v>
      </c>
      <c r="M49" s="58">
        <f>SUM(M14:M48)</f>
        <v>0</v>
      </c>
      <c r="N49" s="58">
        <f>SUM(N45:N48)</f>
        <v>103217.88999999998</v>
      </c>
      <c r="O49" s="58">
        <f>SUM(O45:O48)</f>
        <v>103217.88999999998</v>
      </c>
      <c r="P49" s="58">
        <f>SUM(P45:P48)</f>
        <v>0</v>
      </c>
      <c r="Q49" s="13"/>
      <c r="R49" s="13"/>
      <c r="S49" s="13"/>
      <c r="T49" s="11"/>
      <c r="U49" s="16"/>
    </row>
    <row r="50" spans="1:20" ht="39" customHeight="1" hidden="1">
      <c r="A50" s="47">
        <v>1</v>
      </c>
      <c r="B50" s="38">
        <v>854</v>
      </c>
      <c r="C50" s="37">
        <v>85415</v>
      </c>
      <c r="D50" s="37">
        <v>2030</v>
      </c>
      <c r="E50" s="37"/>
      <c r="F50" s="37"/>
      <c r="G50" s="48" t="s">
        <v>5</v>
      </c>
      <c r="H50" s="41">
        <f>SUM(I50+J50)</f>
        <v>5135</v>
      </c>
      <c r="I50" s="43">
        <v>5135</v>
      </c>
      <c r="J50" s="43">
        <v>0</v>
      </c>
      <c r="K50" s="49"/>
      <c r="L50" s="50"/>
      <c r="M50" s="50"/>
      <c r="N50" s="51">
        <f>SUM(O50+P50)</f>
        <v>0</v>
      </c>
      <c r="O50" s="51"/>
      <c r="P50" s="50">
        <v>0</v>
      </c>
      <c r="Q50" s="10">
        <v>5135</v>
      </c>
      <c r="R50" s="10">
        <v>5135</v>
      </c>
      <c r="S50" s="10"/>
      <c r="T50" s="11">
        <f>SUM(N50/H50)*100</f>
        <v>0</v>
      </c>
    </row>
    <row r="51" spans="1:21" s="9" customFormat="1" ht="15.75" customHeight="1" hidden="1">
      <c r="A51" s="80" t="s">
        <v>4</v>
      </c>
      <c r="B51" s="81"/>
      <c r="C51" s="81"/>
      <c r="D51" s="81"/>
      <c r="E51" s="81"/>
      <c r="F51" s="81"/>
      <c r="G51" s="82"/>
      <c r="H51" s="44">
        <f>SUM(I51+J51)</f>
        <v>5135</v>
      </c>
      <c r="I51" s="43">
        <f>SUM(I50:I50)</f>
        <v>5135</v>
      </c>
      <c r="J51" s="43">
        <v>0</v>
      </c>
      <c r="K51" s="49"/>
      <c r="L51" s="50"/>
      <c r="M51" s="50"/>
      <c r="N51" s="51">
        <f>SUM(O51+P51)</f>
        <v>0</v>
      </c>
      <c r="O51" s="46"/>
      <c r="P51" s="50">
        <f>SUM(P50:P50)</f>
        <v>0</v>
      </c>
      <c r="Q51" s="13">
        <f>SUM(Q50:Q50)</f>
        <v>5135</v>
      </c>
      <c r="R51" s="13">
        <f>SUM(R50:R50)</f>
        <v>5135</v>
      </c>
      <c r="S51" s="15">
        <v>0</v>
      </c>
      <c r="T51" s="11">
        <f>SUM(N51/H51)*100</f>
        <v>0</v>
      </c>
      <c r="U51" s="16"/>
    </row>
    <row r="52" spans="1:20" ht="23.25" customHeight="1">
      <c r="A52" s="77" t="s">
        <v>9</v>
      </c>
      <c r="B52" s="78"/>
      <c r="C52" s="78"/>
      <c r="D52" s="78"/>
      <c r="E52" s="78"/>
      <c r="F52" s="78"/>
      <c r="G52" s="79"/>
      <c r="H52" s="52" t="e">
        <f>SUM(J52+I52)</f>
        <v>#REF!</v>
      </c>
      <c r="I52" s="52" t="e">
        <f>SUM(#REF!+#REF!+#REF!+#REF!+#REF!+#REF!+#REF!+#REF!+I13+#REF!+I51+#REF!)</f>
        <v>#REF!</v>
      </c>
      <c r="J52" s="52" t="e">
        <f>SUM(#REF!+#REF!+#REF!+#REF!+#REF!+#REF!+#REF!+#REF!+J13+#REF!+J51+#REF!)</f>
        <v>#REF!</v>
      </c>
      <c r="K52" s="59">
        <f>SUM(K49,K44,K42,K37,K33,K30,K25,K21,K18)</f>
        <v>0</v>
      </c>
      <c r="L52" s="59">
        <f>SUM(L49)</f>
        <v>0</v>
      </c>
      <c r="M52" s="59">
        <v>0</v>
      </c>
      <c r="N52" s="59">
        <f>SUM(N18+N21+N30+N33+N37+N42+N44+N49+N25)</f>
        <v>1067498.42</v>
      </c>
      <c r="O52" s="59">
        <f>SUM(O18+O21+O30+O33+O37+O42+O44+O49+O25)</f>
        <v>620603.87</v>
      </c>
      <c r="P52" s="59">
        <f>SUM(P18+P21+P30+P33+P37+P42+P44+P49+P25)</f>
        <v>446894.55</v>
      </c>
      <c r="Q52" s="14" t="e">
        <f>SUM(#REF!+#REF!+#REF!+#REF!+#REF!+#REF!+#REF!+#REF!+Q13+#REF!+Q51+#REF!+#REF!)</f>
        <v>#REF!</v>
      </c>
      <c r="R52" s="14" t="e">
        <f>SUM(#REF!+#REF!+#REF!+#REF!+#REF!+#REF!+#REF!+#REF!+R13+#REF!+R51+#REF!)</f>
        <v>#REF!</v>
      </c>
      <c r="S52" s="14" t="e">
        <f>SUM(#REF!+#REF!)</f>
        <v>#REF!</v>
      </c>
      <c r="T52" s="11" t="e">
        <f>SUM(N52/H52)*100</f>
        <v>#REF!</v>
      </c>
    </row>
    <row r="53" spans="1:16" ht="12">
      <c r="A53" s="53"/>
      <c r="B53" s="53"/>
      <c r="C53" s="5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21" s="9" customFormat="1" ht="12">
      <c r="A54" s="75"/>
      <c r="B54" s="76"/>
      <c r="C54" s="76"/>
      <c r="D54" s="76"/>
      <c r="E54" s="76"/>
      <c r="F54" s="76"/>
      <c r="G54" s="76"/>
      <c r="H54" s="54"/>
      <c r="I54" s="54"/>
      <c r="J54" s="54"/>
      <c r="K54" s="54"/>
      <c r="L54" s="54"/>
      <c r="M54" s="54"/>
      <c r="N54" s="54"/>
      <c r="O54" s="54"/>
      <c r="P54" s="54"/>
      <c r="U54" s="16"/>
    </row>
    <row r="55" spans="1:16" ht="12">
      <c r="A55" s="53"/>
      <c r="B55" s="53"/>
      <c r="C55" s="5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">
      <c r="A56" s="53"/>
      <c r="B56" s="53"/>
      <c r="C56" s="5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>
      <c r="A57" s="53"/>
      <c r="B57" s="53"/>
      <c r="C57" s="53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>
      <c r="A58" s="53"/>
      <c r="B58" s="53"/>
      <c r="C58" s="5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">
      <c r="A59" s="53"/>
      <c r="B59" s="53"/>
      <c r="C59" s="53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5"/>
      <c r="B116" s="5"/>
      <c r="C116" s="5"/>
    </row>
    <row r="117" spans="1:3" ht="12">
      <c r="A117" s="5"/>
      <c r="B117" s="5"/>
      <c r="C117" s="5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3" ht="12">
      <c r="A121" s="7"/>
      <c r="B121" s="7"/>
      <c r="C121" s="7"/>
    </row>
    <row r="122" spans="1:3" ht="12">
      <c r="A122" s="7"/>
      <c r="B122" s="7"/>
      <c r="C122" s="7"/>
    </row>
    <row r="123" spans="1:3" ht="12">
      <c r="A123" s="7"/>
      <c r="B123" s="7"/>
      <c r="C123" s="7"/>
    </row>
    <row r="124" spans="1:3" ht="12">
      <c r="A124" s="7"/>
      <c r="B124" s="7"/>
      <c r="C124" s="7"/>
    </row>
    <row r="125" spans="1:3" ht="12">
      <c r="A125" s="7"/>
      <c r="B125" s="7"/>
      <c r="C125" s="7"/>
    </row>
    <row r="126" spans="1:3" ht="12">
      <c r="A126" s="7"/>
      <c r="B126" s="7"/>
      <c r="C126" s="7"/>
    </row>
    <row r="127" spans="1:3" ht="12">
      <c r="A127" s="8"/>
      <c r="B127" s="8"/>
      <c r="C127" s="8"/>
    </row>
  </sheetData>
  <mergeCells count="23">
    <mergeCell ref="A6:P6"/>
    <mergeCell ref="G8:G10"/>
    <mergeCell ref="B8:B10"/>
    <mergeCell ref="A8:A10"/>
    <mergeCell ref="K8:K10"/>
    <mergeCell ref="E8:E10"/>
    <mergeCell ref="F8:F10"/>
    <mergeCell ref="L8:M9"/>
    <mergeCell ref="N8:N10"/>
    <mergeCell ref="O8:P9"/>
    <mergeCell ref="A13:G13"/>
    <mergeCell ref="A49:G49"/>
    <mergeCell ref="A18:G18"/>
    <mergeCell ref="A21:G21"/>
    <mergeCell ref="A25:G25"/>
    <mergeCell ref="A33:G33"/>
    <mergeCell ref="A30:G30"/>
    <mergeCell ref="A37:G37"/>
    <mergeCell ref="A42:G42"/>
    <mergeCell ref="A44:G44"/>
    <mergeCell ref="A54:G54"/>
    <mergeCell ref="A52:G52"/>
    <mergeCell ref="A51:G51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2012-07-19T06:33:50Z</cp:lastPrinted>
  <dcterms:created xsi:type="dcterms:W3CDTF">2001-09-07T12:46:35Z</dcterms:created>
  <dcterms:modified xsi:type="dcterms:W3CDTF">2012-07-19T06:33:53Z</dcterms:modified>
  <cp:category/>
  <cp:version/>
  <cp:contentType/>
  <cp:contentStatus/>
</cp:coreProperties>
</file>