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comments1.xml><?xml version="1.0" encoding="utf-8"?>
<comments xmlns="http://schemas.openxmlformats.org/spreadsheetml/2006/main">
  <authors>
    <author>UGM</author>
  </authors>
  <commentList>
    <comment ref="G16" authorId="0">
      <text>
        <r>
          <rPr>
            <b/>
            <sz val="8"/>
            <rFont val="Tahoma"/>
            <family val="0"/>
          </rPr>
          <t>UGM: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<sst xmlns="http://schemas.openxmlformats.org/spreadsheetml/2006/main" count="151" uniqueCount="119">
  <si>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</si>
  <si>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</si>
  <si>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</si>
  <si>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</si>
  <si>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</si>
  <si>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</si>
  <si>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</si>
  <si>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</si>
  <si>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</si>
  <si>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L.p</t>
  </si>
  <si>
    <t xml:space="preserve">Zmniejszenia ogółem </t>
  </si>
  <si>
    <t>w tym:</t>
  </si>
  <si>
    <t xml:space="preserve">Zwiększenia ogółem </t>
  </si>
  <si>
    <t>(w złotych)</t>
  </si>
  <si>
    <t xml:space="preserve">Wójta Gminy Michałowice </t>
  </si>
  <si>
    <t>Rozdz.</t>
  </si>
  <si>
    <t>§</t>
  </si>
  <si>
    <t>Wydatki ogółem, w tym:</t>
  </si>
  <si>
    <t>bieżące</t>
  </si>
  <si>
    <t>Zadanie</t>
  </si>
  <si>
    <t>Różne jednostki obsługi gospodarki mieszkaniowej</t>
  </si>
  <si>
    <t>Gospodarka gruntami i nieruchomościami</t>
  </si>
  <si>
    <t>Zakup usług pozostałych</t>
  </si>
  <si>
    <t>Dział 700 Gospodarka mieszkaniowa</t>
  </si>
  <si>
    <t>Załącznik Nr 2</t>
  </si>
  <si>
    <t>Dokonać zmian w planie wydatków- zadań własnych  gminy na rok 2012 stanowiącym załacznik nr 2 do Zarządzenia  Nr 250/2011 z dnia          28 grudnia 2011 r. w sposób następujący:</t>
  </si>
  <si>
    <t>do Zarządzenia Nr 126/2012</t>
  </si>
  <si>
    <t xml:space="preserve">z dnia  5 lipca  2012r.  </t>
  </si>
  <si>
    <t>010</t>
  </si>
  <si>
    <t>01010</t>
  </si>
  <si>
    <t>Infrastruktura wodociągowa i sanitacyjna wsi</t>
  </si>
  <si>
    <t>Wydatki inwestycyjne jednostek budżetowych</t>
  </si>
  <si>
    <t>Budowa kanalizacji sanitarnej w ul. Sosnowej, Badylarskiej, Środkowej, Górenej, Bez Nazwy (od ul. Środkowej do Al..Jerozolimskich) w Opaczy Kol.</t>
  </si>
  <si>
    <t xml:space="preserve">Budowa przykanalików sanitarnych i odcinków sieci kanalizacyjnej w ulicy gdzie kanalizacja sanitarna została wybudowana w latach ubiegłych </t>
  </si>
  <si>
    <r>
      <t xml:space="preserve">Budowa kanalizacji sanitarnej w ul. Wandy, Sportowej, dopisać </t>
    </r>
    <r>
      <rPr>
        <i/>
        <sz val="8"/>
        <color indexed="8"/>
        <rFont val="Times New Roman"/>
        <family val="1"/>
      </rPr>
      <t>i Stokrotek w Nowej Wsi</t>
    </r>
  </si>
  <si>
    <t>Budowa sieci kanalizacyjnej na terenie Gminy, w tym ul. Dębowa (dok.) Cisowej, Cyprysowa, Lawendowa, Dziewanny (dok.), Kubusia Pucharka, ul. Starego Dębu w Komorowie Wsi, ul.Leśna w Pęcicach Małych, ul. Topolowa (dok.) w Michałowicach ul. Piachy i Sokołowska w Pęcicach</t>
  </si>
  <si>
    <r>
      <t xml:space="preserve">Budowa kanalizacji sanitarnej w ul. Zgody w Michałowicach Wsi </t>
    </r>
    <r>
      <rPr>
        <i/>
        <sz val="8"/>
        <color indexed="8"/>
        <rFont val="Times New Roman"/>
        <family val="1"/>
      </rPr>
      <t>(zadanie jednoroczne)</t>
    </r>
  </si>
  <si>
    <r>
      <t xml:space="preserve">Budow asieci wodociągowej w ul. Stokrotek, Tulipanów, Sasanek (dok.), Sportowej w Nowej Wsi </t>
    </r>
    <r>
      <rPr>
        <i/>
        <sz val="8"/>
        <color indexed="8"/>
        <rFont val="Times New Roman"/>
        <family val="1"/>
      </rPr>
      <t>(zadanie jednoroczne)</t>
    </r>
  </si>
  <si>
    <t>Sieć wodociągowa na terenie Gminy (obsługa geodezyjna, wyk. Przyłączy do posesji, opracowanie dok.proj.)</t>
  </si>
  <si>
    <t>Budowa sieci wodociągowej na terenie gminy</t>
  </si>
  <si>
    <t>Dział 010 Rolnictwo i łowiectwo</t>
  </si>
  <si>
    <t>Lokalny transport zbiorowy</t>
  </si>
  <si>
    <t>Dotacje celowe otrzymane z gminy na zadania bieżące realizowane na podstawie porozumień ( umów) między jst</t>
  </si>
  <si>
    <t>Usługi transportowe -linia autobusowa Pruszków -Komorów Wieś</t>
  </si>
  <si>
    <t>Usługi transportowe - Sokołów, Pęcice Małe i Reguły</t>
  </si>
  <si>
    <t>Drogi publiczne powiatowe</t>
  </si>
  <si>
    <t>Przebudoowa ul. Brzozowej i Al. Marii Dąbrowskiej w Komorowie</t>
  </si>
  <si>
    <t>Dotacja celowa na pomoc finansową udzielaną między jst na dofinansowanie własnych zadań inwestycyjnych i zakupów inwestycyjnych</t>
  </si>
  <si>
    <t>Droogi publiczne gminne</t>
  </si>
  <si>
    <t>Przebudowa ul. Makowej, Studziennej, Jasnej, Grabowej, Ewy Malinowej, Willowej w Opaczy Kol.</t>
  </si>
  <si>
    <t>Przebudowa ul. 3 Maja, Mickiewicza, Kościuszki, Partyzantów, Wojska Polskiego, Rumuńskiej, Żytniej, Ks. Popiełuszki, Raszyńskiej, Lotniczej, Kwiatowej w M-cach</t>
  </si>
  <si>
    <t>Przebudowa ul. Orzeszkowej, Danilowskiego, Baczyńskiego, Działkowej i Żytniej w Regułach</t>
  </si>
  <si>
    <t>Budowa ciągu pieszo-rowerowego Reguły-Pęcice ul. Powstańców Warszawy</t>
  </si>
  <si>
    <t>Przebudowa ul. Środkowej w Opaczy Kol.</t>
  </si>
  <si>
    <r>
      <t xml:space="preserve">Przebudowa ul. Kurpińskiego, Sobieskiego, Wiejskiej, Kotońskiego, Moniuszki, Poniatowskiego, Kraszewskiego, Mazurskiej, 3 Maja (dok.)Kredytowej (dok.) , Kujawskiej (dok.) w Komorowie </t>
    </r>
    <r>
      <rPr>
        <i/>
        <sz val="8"/>
        <color indexed="8"/>
        <rFont val="Times New Roman"/>
        <family val="1"/>
      </rPr>
      <t>dopisać ul. Żwirową (dok.)</t>
    </r>
  </si>
  <si>
    <t>Przebudowa ul. Warszawskiej (strona północna i południowa), Poprzecznej, Piaskowej, Debowej (dok.), Kochanowskiego (dok.), Skośnej (dok.), Sabały (dok.) i Okręznej (dok.) w Granicy</t>
  </si>
  <si>
    <t>Zagospodarowanie Pl.Paderewskiego w Komorowie</t>
  </si>
  <si>
    <t>Przebudowa ul. Akacjowej, Klonowej, Lipowej i Żwirowej w Komorowie (dok.)</t>
  </si>
  <si>
    <t>Przebudowa ul. Sportowej, Konopnickiej, Prusa na odc. Od Słowackiego do Nadarzyńskiej i Żeromskiego w Komorowie (dok.)</t>
  </si>
  <si>
    <r>
      <t>Przebudowa ul. B.Prusa wraz z budową parkingu w Komorowie (od Wiejskiej do Słowackiego)</t>
    </r>
    <r>
      <rPr>
        <i/>
        <sz val="8"/>
        <color indexed="8"/>
        <rFont val="Times New Roman"/>
        <family val="1"/>
      </rPr>
      <t xml:space="preserve"> (zadanie jednoroczne)</t>
    </r>
  </si>
  <si>
    <r>
      <t xml:space="preserve">Budowa chodnika w ul. Sokołowskiej w Sokołowie </t>
    </r>
    <r>
      <rPr>
        <i/>
        <sz val="8"/>
        <color indexed="8"/>
        <rFont val="Times New Roman"/>
        <family val="1"/>
      </rPr>
      <t>(zadanie jednoroczne)</t>
    </r>
  </si>
  <si>
    <t>Dział 600 Transport i łączność</t>
  </si>
  <si>
    <t>Pozostała działalność</t>
  </si>
  <si>
    <t>Budowa odwodnienia w Michałowicach Wsi</t>
  </si>
  <si>
    <t>Przebudowa rowu U-1 odwadniającego wraz z budową zbiornika retencyjnego w dolinie rzeki Raszynki</t>
  </si>
  <si>
    <t>Odwodnienie na terenie Gminy (dok..proj.wyk.)</t>
  </si>
  <si>
    <t>Odwodnienie Pęcic Małych</t>
  </si>
  <si>
    <t>Zakup usług remontowych</t>
  </si>
  <si>
    <t>Powierzchniowe utrwalanie istniejącej nawierzchni emulsją asfaltową i grysami</t>
  </si>
  <si>
    <t>Remont tłuczniem betonowym, korą asfaltową oraz destruktem bitumicznym</t>
  </si>
  <si>
    <t>Remont cząstkowy dróg o nawierz.bitumicz. na terenie gminy</t>
  </si>
  <si>
    <t xml:space="preserve">Zakup usług pozostałych </t>
  </si>
  <si>
    <t>Zagospodarowanie terenu przy budynku z lokalami komunalnymi w Opaczy Kolonii</t>
  </si>
  <si>
    <t>Modernizacja budynku przy ul. Ryżowej 90 w Opaczy Kol. Wraz z zagospodarowaniem terenu przyległego (zadanie jednoroczne)</t>
  </si>
  <si>
    <t>Zakupy mienia komunalnego</t>
  </si>
  <si>
    <t>Zakup mienia komunalnego</t>
  </si>
  <si>
    <t>Urzędy gmin</t>
  </si>
  <si>
    <t>Budowa budynku Urzędy Gminy wraz z infrastrukturą techniczną (koncepcja, dok.proj.i wyk.)</t>
  </si>
  <si>
    <t>Wydatki na zakupy inwestycyjne jednostek budżetowych</t>
  </si>
  <si>
    <t>Zakupy inwestycyjne Urzędu Gminy (zakup oprogramowania, sprzętu biurowego)</t>
  </si>
  <si>
    <t>Zakupy inwestycyjne (zadanie jednoroczne)</t>
  </si>
  <si>
    <t>Dział 750 Administracja publiczna</t>
  </si>
  <si>
    <t>Modernizacja budynku przedszkola wraz z modernizacją placu zabaw w Nowej Wsi</t>
  </si>
  <si>
    <t>Szkoły podstawowe</t>
  </si>
  <si>
    <t>Rozbudowa szkoły w Komorowie wraz z wykonaniem lodowiska i zadaszeniem boiska</t>
  </si>
  <si>
    <t>Przedszkola (publiczne niepubliczne)</t>
  </si>
  <si>
    <t>Dzial 801 Óświata i wychowanie</t>
  </si>
  <si>
    <t>Utrzymanie zieleniw miastach i gminach</t>
  </si>
  <si>
    <t>Utzrymanie i konserwacja drzewostanu w parku w Regułach</t>
  </si>
  <si>
    <t>Nasadzenie drzew i krzewów na terenie gminy</t>
  </si>
  <si>
    <t>Wykonanie ogrodzenia w parku w Regułach</t>
  </si>
  <si>
    <t>Oświetlenie ulic, placów i dróg</t>
  </si>
  <si>
    <t>Wymiana, remont i uzupełnienie punktów świetlnych na terenie Gminy</t>
  </si>
  <si>
    <t>Modernizacja oświetlenia ulicznego na terenie gminy (dok. I wyk.)</t>
  </si>
  <si>
    <t>Usuwanie wyrobów zawierających azbest</t>
  </si>
  <si>
    <t>Gospodarka odpadami</t>
  </si>
  <si>
    <t>Dział 900 Gospodarka komunalna i ochrona środowiska</t>
  </si>
  <si>
    <t>Domy i ośrodki kultury, świetlice i kluby</t>
  </si>
  <si>
    <t>Budowa świetlicy w Komorowie Wsi</t>
  </si>
  <si>
    <t>Projekt adaptacji (przebudowy) starego budynku Urzędu Gminy Michałowice</t>
  </si>
  <si>
    <t>Dział 921 Kultura i ochrona dziedzictwa nardowego</t>
  </si>
  <si>
    <t>Obiekty sportowe</t>
  </si>
  <si>
    <t>Zakup materiałów i wyposażenia</t>
  </si>
  <si>
    <t>Zakup zabawek na placach zabaw w Regułach i Sokołowie</t>
  </si>
  <si>
    <t>Utrzymanie rezultatów projektu na strefach rekreacji</t>
  </si>
  <si>
    <t>Budowa boisk w Pęcicach Małych</t>
  </si>
  <si>
    <t>Dział 926 Kultura fizyczna</t>
  </si>
  <si>
    <t>Świadczenia rodzinne, świadczenia z funduszu alimentacyjnego oraz składki na ubezpieczenia emerytalne i rentowe z ubezpieczenia społecznego</t>
  </si>
  <si>
    <t>Zwrot dotacji oraz płatności , w tym wykorzystanych niezgodnie z przeznaczeniem lub wykorzystanych z naruszeniem procedur, o których mowa w art.. 184 ustawy, pobranych nienależnie lub w nadmiernej wysokości</t>
  </si>
  <si>
    <t>Odsetki od dotacji oraz płatności: wykorzystanych niezgodnie z przeznaczeniem lub wykorzystanych z naruszeniem procedur, o których mowa w art.. 184 ustawy, pobranych nienależnie lub w nadmiernej wysokości</t>
  </si>
  <si>
    <t>Dział 852 Pomoc społeczna</t>
  </si>
  <si>
    <t xml:space="preserve">Zakup materiałów i wyposażenia </t>
  </si>
  <si>
    <t>Zakup energii</t>
  </si>
  <si>
    <t>Opłaty pocztowe,konserwacja sprzętu gaśn.,serwis BIP Maxus,wywóz nieczystości,usługi drukarskie,usł. dot. ogłoszeń, opłata za studia w zakresie dokształcania kadr,monitoring budynku,konserwacja systemu</t>
  </si>
  <si>
    <t>Wpłaty jednostek na państwowy fundusz celowy na finansowanie lub dofinansowanie zadań inwestycyjnych</t>
  </si>
  <si>
    <t>Dotacje celowe z budżetu na finansowanie  lub dofinansowanie kosztów realizacji inwestycji i zakupów inwestycyjnych jednostek niezaliczonych do sektora finansów publicznych</t>
  </si>
  <si>
    <t>Dział 754 Bezpieczeństwo publiczne i ochrona przeciwpożarowa</t>
  </si>
  <si>
    <t>Komendy wojewódzkie Państwowej Straży Pożarnej</t>
  </si>
  <si>
    <t>Pchotnicze Straże Pożarne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</si>
</sst>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10"/>
      <name val="Arial CE"/>
      <family val="0"/>
    </font>
    <font>
      <b/>
      <sz val="8"/>
      <color indexed="10"/>
      <name val="Times New Roman"/>
      <family val="1"/>
    </font>
    <font>
      <sz val="10"/>
      <color indexed="10"/>
      <name val="Arial CE"/>
      <family val="0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9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6" xfId="0" applyFont="1" applyBorder="1" applyAlignment="1">
      <alignment/>
    </xf>
    <xf numFmtId="0" fontId="24" fillId="0" borderId="1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4" fontId="20" fillId="0" borderId="1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17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4" fontId="29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2"/>
  <sheetViews>
    <sheetView tabSelected="1" workbookViewId="0" topLeftCell="A133">
      <selection activeCell="A6" sqref="A6:P141"/>
    </sheetView>
  </sheetViews>
  <sheetFormatPr defaultColWidth="9.00390625" defaultRowHeight="12.75"/>
  <cols>
    <col min="1" max="1" width="3.37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5.875" style="1" customWidth="1"/>
    <col min="6" max="6" width="5.00390625" style="1" bestFit="1" customWidth="1"/>
    <col min="7" max="7" width="14.1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75390625" style="1" customWidth="1"/>
    <col min="12" max="12" width="9.75390625" style="1" customWidth="1"/>
    <col min="13" max="13" width="9.25390625" style="1" customWidth="1"/>
    <col min="14" max="15" width="10.25390625" style="1" customWidth="1"/>
    <col min="16" max="16" width="10.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30"/>
      <c r="B1" s="30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1" t="s">
        <v>24</v>
      </c>
      <c r="O1" s="31"/>
      <c r="P1" s="31"/>
    </row>
    <row r="2" spans="1:16" ht="12">
      <c r="A2" s="30"/>
      <c r="B2" s="30"/>
      <c r="C2" s="30"/>
      <c r="D2" s="30"/>
      <c r="E2" s="30"/>
      <c r="F2" s="30"/>
      <c r="G2" s="31"/>
      <c r="H2" s="31"/>
      <c r="I2" s="30"/>
      <c r="J2" s="30"/>
      <c r="K2" s="30"/>
      <c r="L2" s="30"/>
      <c r="M2" s="30"/>
      <c r="N2" s="31" t="s">
        <v>26</v>
      </c>
      <c r="O2" s="31"/>
      <c r="P2" s="31"/>
    </row>
    <row r="3" spans="1:16" ht="12">
      <c r="A3" s="30"/>
      <c r="B3" s="30"/>
      <c r="C3" s="30"/>
      <c r="D3" s="30"/>
      <c r="E3" s="30"/>
      <c r="F3" s="30"/>
      <c r="G3" s="31"/>
      <c r="H3" s="31"/>
      <c r="I3" s="30"/>
      <c r="J3" s="30"/>
      <c r="K3" s="30"/>
      <c r="L3" s="30"/>
      <c r="M3" s="30"/>
      <c r="N3" s="31" t="s">
        <v>14</v>
      </c>
      <c r="O3" s="31"/>
      <c r="P3" s="31"/>
    </row>
    <row r="4" spans="1:16" ht="12">
      <c r="A4" s="30"/>
      <c r="B4" s="30"/>
      <c r="C4" s="30"/>
      <c r="D4" s="30"/>
      <c r="E4" s="30"/>
      <c r="F4" s="30"/>
      <c r="G4" s="31"/>
      <c r="H4" s="31"/>
      <c r="I4" s="30"/>
      <c r="J4" s="30"/>
      <c r="K4" s="30"/>
      <c r="L4" s="30"/>
      <c r="M4" s="30"/>
      <c r="N4" s="97" t="s">
        <v>27</v>
      </c>
      <c r="O4" s="98"/>
      <c r="P4" s="98"/>
    </row>
    <row r="5" spans="1:16" ht="12">
      <c r="A5" s="30"/>
      <c r="B5" s="30"/>
      <c r="C5" s="30"/>
      <c r="D5" s="30"/>
      <c r="E5" s="30"/>
      <c r="F5" s="30"/>
      <c r="G5" s="31"/>
      <c r="H5" s="31"/>
      <c r="I5" s="30"/>
      <c r="J5" s="30"/>
      <c r="K5" s="30"/>
      <c r="L5" s="30"/>
      <c r="M5" s="30"/>
      <c r="N5" s="31"/>
      <c r="O5" s="31"/>
      <c r="P5" s="31"/>
    </row>
    <row r="6" spans="1:16" ht="28.5" customHeight="1">
      <c r="A6" s="110" t="s">
        <v>25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20" ht="11.25" customHeight="1">
      <c r="A7" s="32"/>
      <c r="B7" s="32"/>
      <c r="C7" s="32"/>
      <c r="D7" s="33"/>
      <c r="E7" s="33"/>
      <c r="F7" s="33"/>
      <c r="G7" s="33"/>
      <c r="H7" s="30"/>
      <c r="I7" s="30" t="s">
        <v>6</v>
      </c>
      <c r="J7" s="30"/>
      <c r="K7" s="30"/>
      <c r="L7" s="30"/>
      <c r="M7" s="30"/>
      <c r="N7" s="30"/>
      <c r="O7" s="34" t="s">
        <v>13</v>
      </c>
      <c r="P7" s="30"/>
      <c r="Q7" s="2"/>
      <c r="R7" s="2"/>
      <c r="S7" s="2"/>
      <c r="T7" s="3"/>
    </row>
    <row r="8" spans="1:20" ht="12.75" customHeight="1">
      <c r="A8" s="81" t="s">
        <v>9</v>
      </c>
      <c r="B8" s="81" t="s">
        <v>2</v>
      </c>
      <c r="C8" s="25"/>
      <c r="D8" s="26"/>
      <c r="E8" s="81" t="s">
        <v>15</v>
      </c>
      <c r="F8" s="81" t="s">
        <v>16</v>
      </c>
      <c r="G8" s="111" t="s">
        <v>19</v>
      </c>
      <c r="H8" s="20"/>
      <c r="I8" s="20"/>
      <c r="J8" s="20"/>
      <c r="K8" s="84" t="s">
        <v>10</v>
      </c>
      <c r="L8" s="87" t="s">
        <v>11</v>
      </c>
      <c r="M8" s="88"/>
      <c r="N8" s="84" t="s">
        <v>12</v>
      </c>
      <c r="O8" s="87" t="s">
        <v>11</v>
      </c>
      <c r="P8" s="88"/>
      <c r="Q8" s="2"/>
      <c r="R8" s="2"/>
      <c r="S8" s="2"/>
      <c r="T8" s="3"/>
    </row>
    <row r="9" spans="1:20" ht="14.25" customHeight="1">
      <c r="A9" s="95"/>
      <c r="B9" s="82"/>
      <c r="C9" s="27"/>
      <c r="D9" s="28"/>
      <c r="E9" s="91"/>
      <c r="F9" s="93"/>
      <c r="G9" s="112"/>
      <c r="H9" s="21"/>
      <c r="I9" s="21"/>
      <c r="J9" s="21"/>
      <c r="K9" s="85"/>
      <c r="L9" s="89"/>
      <c r="M9" s="90"/>
      <c r="N9" s="85"/>
      <c r="O9" s="89"/>
      <c r="P9" s="90"/>
      <c r="Q9" s="2"/>
      <c r="R9" s="2"/>
      <c r="S9" s="2"/>
      <c r="T9" s="3"/>
    </row>
    <row r="10" spans="1:20" ht="51.75" customHeight="1">
      <c r="A10" s="96"/>
      <c r="B10" s="83"/>
      <c r="C10" s="29"/>
      <c r="D10" s="22"/>
      <c r="E10" s="92"/>
      <c r="F10" s="94"/>
      <c r="G10" s="113"/>
      <c r="H10" s="23"/>
      <c r="I10" s="24" t="s">
        <v>0</v>
      </c>
      <c r="J10" s="22" t="s">
        <v>1</v>
      </c>
      <c r="K10" s="86"/>
      <c r="L10" s="24" t="s">
        <v>18</v>
      </c>
      <c r="M10" s="24" t="s">
        <v>1</v>
      </c>
      <c r="N10" s="86"/>
      <c r="O10" s="24" t="s">
        <v>18</v>
      </c>
      <c r="P10" s="24" t="s">
        <v>1</v>
      </c>
      <c r="Q10" s="18"/>
      <c r="R10" s="19"/>
      <c r="S10" s="19"/>
      <c r="T10" s="17"/>
    </row>
    <row r="11" spans="1:20" ht="12">
      <c r="A11" s="35">
        <v>1</v>
      </c>
      <c r="B11" s="35">
        <v>2</v>
      </c>
      <c r="C11" s="35">
        <v>3</v>
      </c>
      <c r="D11" s="36">
        <v>4</v>
      </c>
      <c r="E11" s="37">
        <v>3</v>
      </c>
      <c r="F11" s="37">
        <v>4</v>
      </c>
      <c r="G11" s="36">
        <v>5</v>
      </c>
      <c r="H11" s="35">
        <v>6</v>
      </c>
      <c r="I11" s="35">
        <v>7</v>
      </c>
      <c r="J11" s="35">
        <v>8</v>
      </c>
      <c r="K11" s="35">
        <v>6</v>
      </c>
      <c r="L11" s="35">
        <v>7</v>
      </c>
      <c r="M11" s="35">
        <v>8</v>
      </c>
      <c r="N11" s="35">
        <v>9</v>
      </c>
      <c r="O11" s="35">
        <v>10</v>
      </c>
      <c r="P11" s="35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8">
        <v>1</v>
      </c>
      <c r="B12" s="39">
        <v>851</v>
      </c>
      <c r="C12" s="38">
        <v>85195</v>
      </c>
      <c r="D12" s="40" t="s">
        <v>3</v>
      </c>
      <c r="E12" s="40"/>
      <c r="F12" s="40"/>
      <c r="G12" s="41" t="s">
        <v>7</v>
      </c>
      <c r="H12" s="42">
        <f>SUM(I12+J12)</f>
        <v>120</v>
      </c>
      <c r="I12" s="43">
        <v>120</v>
      </c>
      <c r="J12" s="44">
        <v>0</v>
      </c>
      <c r="K12" s="45"/>
      <c r="L12" s="44"/>
      <c r="M12" s="44"/>
      <c r="N12" s="42" t="e">
        <f>SUM(P12+#REF!)</f>
        <v>#REF!</v>
      </c>
      <c r="O12" s="42"/>
      <c r="P12" s="43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107" t="s">
        <v>8</v>
      </c>
      <c r="B13" s="108"/>
      <c r="C13" s="108"/>
      <c r="D13" s="108"/>
      <c r="E13" s="108"/>
      <c r="F13" s="108"/>
      <c r="G13" s="109"/>
      <c r="H13" s="45">
        <f>SUM(I13+J13)</f>
        <v>120</v>
      </c>
      <c r="I13" s="44">
        <f>SUM(I12)</f>
        <v>120</v>
      </c>
      <c r="J13" s="45">
        <v>0</v>
      </c>
      <c r="K13" s="45"/>
      <c r="L13" s="45"/>
      <c r="M13" s="45"/>
      <c r="N13" s="45" t="e">
        <f>SUM(P13+#REF!)</f>
        <v>#REF!</v>
      </c>
      <c r="O13" s="45"/>
      <c r="P13" s="44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0" ht="39" customHeight="1" hidden="1">
      <c r="A14" s="54">
        <v>1</v>
      </c>
      <c r="B14" s="55">
        <v>854</v>
      </c>
      <c r="C14" s="56">
        <v>85415</v>
      </c>
      <c r="D14" s="56">
        <v>2030</v>
      </c>
      <c r="E14" s="56"/>
      <c r="F14" s="56"/>
      <c r="G14" s="57" t="s">
        <v>5</v>
      </c>
      <c r="H14" s="58">
        <f>SUM(I14+J14)</f>
        <v>5135</v>
      </c>
      <c r="I14" s="51">
        <v>5135</v>
      </c>
      <c r="J14" s="51">
        <v>0</v>
      </c>
      <c r="K14" s="53"/>
      <c r="L14" s="59"/>
      <c r="M14" s="59"/>
      <c r="N14" s="60">
        <f>SUM(O14+P14)</f>
        <v>0</v>
      </c>
      <c r="O14" s="60"/>
      <c r="P14" s="59">
        <v>0</v>
      </c>
      <c r="Q14" s="10">
        <v>5135</v>
      </c>
      <c r="R14" s="10">
        <v>5135</v>
      </c>
      <c r="S14" s="10"/>
      <c r="T14" s="11">
        <f>SUM(N14/H14)*100</f>
        <v>0</v>
      </c>
    </row>
    <row r="15" spans="1:21" s="9" customFormat="1" ht="15.75" customHeight="1" hidden="1">
      <c r="A15" s="104" t="s">
        <v>4</v>
      </c>
      <c r="B15" s="105"/>
      <c r="C15" s="105"/>
      <c r="D15" s="105"/>
      <c r="E15" s="105"/>
      <c r="F15" s="105"/>
      <c r="G15" s="106"/>
      <c r="H15" s="50">
        <f>SUM(I15+J15)</f>
        <v>5135</v>
      </c>
      <c r="I15" s="51">
        <f>SUM(I14:I14)</f>
        <v>5135</v>
      </c>
      <c r="J15" s="51">
        <v>0</v>
      </c>
      <c r="K15" s="53"/>
      <c r="L15" s="59"/>
      <c r="M15" s="59"/>
      <c r="N15" s="60">
        <f>SUM(O15+P15)</f>
        <v>0</v>
      </c>
      <c r="O15" s="53"/>
      <c r="P15" s="59">
        <f>SUM(P14:P14)</f>
        <v>0</v>
      </c>
      <c r="Q15" s="13">
        <f>SUM(Q14:Q14)</f>
        <v>5135</v>
      </c>
      <c r="R15" s="13">
        <f>SUM(R14:R14)</f>
        <v>5135</v>
      </c>
      <c r="S15" s="15">
        <v>0</v>
      </c>
      <c r="T15" s="11">
        <f>SUM(N15/H15)*100</f>
        <v>0</v>
      </c>
      <c r="U15" s="16"/>
    </row>
    <row r="16" spans="1:21" s="9" customFormat="1" ht="34.5" customHeight="1">
      <c r="A16" s="49">
        <v>1</v>
      </c>
      <c r="B16" s="64" t="s">
        <v>28</v>
      </c>
      <c r="C16" s="64"/>
      <c r="D16" s="64"/>
      <c r="E16" s="64" t="s">
        <v>29</v>
      </c>
      <c r="F16" s="49"/>
      <c r="G16" s="52" t="s">
        <v>30</v>
      </c>
      <c r="H16" s="62"/>
      <c r="I16" s="62"/>
      <c r="J16" s="62"/>
      <c r="K16" s="65">
        <f>SUM(K17)</f>
        <v>0</v>
      </c>
      <c r="L16" s="65">
        <f>SUM(L17)</f>
        <v>0</v>
      </c>
      <c r="M16" s="65">
        <f>SUM(M17)</f>
        <v>0</v>
      </c>
      <c r="N16" s="65">
        <f>SUM(N18:N25)</f>
        <v>1315122</v>
      </c>
      <c r="O16" s="65">
        <f>SUM(O17)</f>
        <v>0</v>
      </c>
      <c r="P16" s="65">
        <f>SUM(P17)</f>
        <v>1315122</v>
      </c>
      <c r="Q16" s="13"/>
      <c r="R16" s="13"/>
      <c r="S16" s="15"/>
      <c r="T16" s="63"/>
      <c r="U16" s="16"/>
    </row>
    <row r="17" spans="1:21" s="9" customFormat="1" ht="42" customHeight="1">
      <c r="A17" s="49">
        <v>2</v>
      </c>
      <c r="B17" s="49"/>
      <c r="C17" s="49"/>
      <c r="D17" s="49"/>
      <c r="E17" s="49"/>
      <c r="F17" s="49">
        <v>6050</v>
      </c>
      <c r="G17" s="52" t="s">
        <v>31</v>
      </c>
      <c r="H17" s="62"/>
      <c r="I17" s="62"/>
      <c r="J17" s="62"/>
      <c r="K17" s="66">
        <f>SUM(K18)</f>
        <v>0</v>
      </c>
      <c r="L17" s="66">
        <f>SUM(L18:L21)</f>
        <v>0</v>
      </c>
      <c r="M17" s="66">
        <f>SUM(M18:M19)</f>
        <v>0</v>
      </c>
      <c r="N17" s="66">
        <f>SUM(N16)</f>
        <v>1315122</v>
      </c>
      <c r="O17" s="66">
        <v>0</v>
      </c>
      <c r="P17" s="66">
        <f>SUM(P18:P25)</f>
        <v>1315122</v>
      </c>
      <c r="Q17" s="13"/>
      <c r="R17" s="13"/>
      <c r="S17" s="15"/>
      <c r="T17" s="63"/>
      <c r="U17" s="16"/>
    </row>
    <row r="18" spans="1:21" s="9" customFormat="1" ht="97.5" customHeight="1">
      <c r="A18" s="49">
        <v>3</v>
      </c>
      <c r="B18" s="49"/>
      <c r="C18" s="49"/>
      <c r="D18" s="49"/>
      <c r="E18" s="49"/>
      <c r="F18" s="49"/>
      <c r="G18" s="52" t="s">
        <v>32</v>
      </c>
      <c r="H18" s="62"/>
      <c r="I18" s="62"/>
      <c r="J18" s="62"/>
      <c r="K18" s="66">
        <v>0</v>
      </c>
      <c r="L18" s="66">
        <v>0</v>
      </c>
      <c r="M18" s="66">
        <v>0</v>
      </c>
      <c r="N18" s="66">
        <v>65190</v>
      </c>
      <c r="O18" s="66">
        <v>0</v>
      </c>
      <c r="P18" s="66">
        <v>65190</v>
      </c>
      <c r="Q18" s="13"/>
      <c r="R18" s="13"/>
      <c r="S18" s="15"/>
      <c r="T18" s="63"/>
      <c r="U18" s="16"/>
    </row>
    <row r="19" spans="1:21" s="9" customFormat="1" ht="113.25" customHeight="1">
      <c r="A19" s="49">
        <v>4</v>
      </c>
      <c r="B19" s="49"/>
      <c r="C19" s="49"/>
      <c r="D19" s="49"/>
      <c r="E19" s="49"/>
      <c r="F19" s="49"/>
      <c r="G19" s="52" t="s">
        <v>33</v>
      </c>
      <c r="H19" s="62"/>
      <c r="I19" s="62"/>
      <c r="J19" s="62"/>
      <c r="K19" s="66">
        <v>0</v>
      </c>
      <c r="L19" s="66">
        <v>0</v>
      </c>
      <c r="M19" s="66">
        <v>0</v>
      </c>
      <c r="N19" s="66">
        <v>190000</v>
      </c>
      <c r="O19" s="66">
        <v>0</v>
      </c>
      <c r="P19" s="66">
        <v>190000</v>
      </c>
      <c r="Q19" s="13"/>
      <c r="R19" s="13"/>
      <c r="S19" s="15"/>
      <c r="T19" s="63"/>
      <c r="U19" s="16"/>
    </row>
    <row r="20" spans="1:21" s="9" customFormat="1" ht="54" customHeight="1">
      <c r="A20" s="49">
        <v>5</v>
      </c>
      <c r="B20" s="49"/>
      <c r="C20" s="49"/>
      <c r="D20" s="49"/>
      <c r="E20" s="49"/>
      <c r="F20" s="49"/>
      <c r="G20" s="52" t="s">
        <v>34</v>
      </c>
      <c r="H20" s="62"/>
      <c r="I20" s="62"/>
      <c r="J20" s="62"/>
      <c r="K20" s="66">
        <v>0</v>
      </c>
      <c r="L20" s="66">
        <v>0</v>
      </c>
      <c r="M20" s="66">
        <v>0</v>
      </c>
      <c r="N20" s="66">
        <v>220000</v>
      </c>
      <c r="O20" s="66">
        <v>0</v>
      </c>
      <c r="P20" s="66">
        <v>220000</v>
      </c>
      <c r="Q20" s="13"/>
      <c r="R20" s="13"/>
      <c r="S20" s="15"/>
      <c r="T20" s="63"/>
      <c r="U20" s="16"/>
    </row>
    <row r="21" spans="1:21" s="9" customFormat="1" ht="201.75" customHeight="1">
      <c r="A21" s="49">
        <v>6</v>
      </c>
      <c r="B21" s="49"/>
      <c r="C21" s="49"/>
      <c r="D21" s="49"/>
      <c r="E21" s="49"/>
      <c r="F21" s="49"/>
      <c r="G21" s="52" t="s">
        <v>35</v>
      </c>
      <c r="H21" s="62"/>
      <c r="I21" s="62"/>
      <c r="J21" s="62"/>
      <c r="K21" s="66">
        <v>0</v>
      </c>
      <c r="L21" s="66">
        <v>0</v>
      </c>
      <c r="M21" s="66">
        <v>0</v>
      </c>
      <c r="N21" s="66">
        <v>64932</v>
      </c>
      <c r="O21" s="66">
        <v>0</v>
      </c>
      <c r="P21" s="66">
        <v>64932</v>
      </c>
      <c r="Q21" s="13"/>
      <c r="R21" s="13"/>
      <c r="S21" s="15"/>
      <c r="T21" s="63"/>
      <c r="U21" s="16"/>
    </row>
    <row r="22" spans="1:21" s="9" customFormat="1" ht="63.75" customHeight="1">
      <c r="A22" s="49">
        <v>7</v>
      </c>
      <c r="B22" s="49"/>
      <c r="C22" s="49"/>
      <c r="D22" s="49"/>
      <c r="E22" s="49"/>
      <c r="F22" s="49"/>
      <c r="G22" s="52" t="s">
        <v>36</v>
      </c>
      <c r="H22" s="62"/>
      <c r="I22" s="62"/>
      <c r="J22" s="62"/>
      <c r="K22" s="66">
        <v>0</v>
      </c>
      <c r="L22" s="66">
        <v>0</v>
      </c>
      <c r="M22" s="66">
        <v>0</v>
      </c>
      <c r="N22" s="66">
        <v>575000</v>
      </c>
      <c r="O22" s="66">
        <v>0</v>
      </c>
      <c r="P22" s="66">
        <v>575000</v>
      </c>
      <c r="Q22" s="13"/>
      <c r="R22" s="13"/>
      <c r="S22" s="15"/>
      <c r="T22" s="63"/>
      <c r="U22" s="16"/>
    </row>
    <row r="23" spans="1:21" s="9" customFormat="1" ht="86.25" customHeight="1">
      <c r="A23" s="49">
        <v>8</v>
      </c>
      <c r="B23" s="49"/>
      <c r="C23" s="49"/>
      <c r="D23" s="49"/>
      <c r="E23" s="49"/>
      <c r="F23" s="49"/>
      <c r="G23" s="52" t="s">
        <v>37</v>
      </c>
      <c r="H23" s="62"/>
      <c r="I23" s="62"/>
      <c r="J23" s="62"/>
      <c r="K23" s="66">
        <v>0</v>
      </c>
      <c r="L23" s="66">
        <v>0</v>
      </c>
      <c r="M23" s="66">
        <v>0</v>
      </c>
      <c r="N23" s="66">
        <v>150000</v>
      </c>
      <c r="O23" s="66">
        <v>0</v>
      </c>
      <c r="P23" s="66">
        <v>150000</v>
      </c>
      <c r="Q23" s="13"/>
      <c r="R23" s="13"/>
      <c r="S23" s="15"/>
      <c r="T23" s="63"/>
      <c r="U23" s="16"/>
    </row>
    <row r="24" spans="1:21" s="9" customFormat="1" ht="76.5" customHeight="1">
      <c r="A24" s="49">
        <v>9</v>
      </c>
      <c r="B24" s="49"/>
      <c r="C24" s="49"/>
      <c r="D24" s="49"/>
      <c r="E24" s="49"/>
      <c r="F24" s="49"/>
      <c r="G24" s="52" t="s">
        <v>38</v>
      </c>
      <c r="H24" s="62"/>
      <c r="I24" s="62"/>
      <c r="J24" s="62"/>
      <c r="K24" s="66">
        <v>0</v>
      </c>
      <c r="L24" s="66">
        <v>0</v>
      </c>
      <c r="M24" s="66">
        <v>0</v>
      </c>
      <c r="N24" s="66">
        <v>20000</v>
      </c>
      <c r="O24" s="66">
        <v>0</v>
      </c>
      <c r="P24" s="66">
        <v>20000</v>
      </c>
      <c r="Q24" s="13"/>
      <c r="R24" s="13"/>
      <c r="S24" s="15"/>
      <c r="T24" s="63"/>
      <c r="U24" s="16"/>
    </row>
    <row r="25" spans="1:21" s="9" customFormat="1" ht="31.5" customHeight="1">
      <c r="A25" s="49">
        <v>10</v>
      </c>
      <c r="B25" s="49"/>
      <c r="C25" s="49"/>
      <c r="D25" s="49"/>
      <c r="E25" s="49"/>
      <c r="F25" s="49"/>
      <c r="G25" s="52" t="s">
        <v>39</v>
      </c>
      <c r="H25" s="62"/>
      <c r="I25" s="62"/>
      <c r="J25" s="62"/>
      <c r="K25" s="66">
        <v>0</v>
      </c>
      <c r="L25" s="66">
        <v>0</v>
      </c>
      <c r="M25" s="66">
        <v>0</v>
      </c>
      <c r="N25" s="66">
        <v>30000</v>
      </c>
      <c r="O25" s="66">
        <v>0</v>
      </c>
      <c r="P25" s="66">
        <v>30000</v>
      </c>
      <c r="Q25" s="13"/>
      <c r="R25" s="13"/>
      <c r="S25" s="15"/>
      <c r="T25" s="63"/>
      <c r="U25" s="16"/>
    </row>
    <row r="26" spans="1:21" s="9" customFormat="1" ht="17.25" customHeight="1">
      <c r="A26" s="116" t="s">
        <v>40</v>
      </c>
      <c r="B26" s="117"/>
      <c r="C26" s="117"/>
      <c r="D26" s="117"/>
      <c r="E26" s="117"/>
      <c r="F26" s="117"/>
      <c r="G26" s="118"/>
      <c r="H26" s="76"/>
      <c r="I26" s="76"/>
      <c r="J26" s="76"/>
      <c r="K26" s="119">
        <f>SUM(K16:K25)</f>
        <v>0</v>
      </c>
      <c r="L26" s="119">
        <f>SUM(L16:L25)</f>
        <v>0</v>
      </c>
      <c r="M26" s="119">
        <f>SUM(M16:M25)</f>
        <v>0</v>
      </c>
      <c r="N26" s="119">
        <f>SUM(N16)</f>
        <v>1315122</v>
      </c>
      <c r="O26" s="119">
        <f>SUM(O16)</f>
        <v>0</v>
      </c>
      <c r="P26" s="119">
        <f>SUM(P16)</f>
        <v>1315122</v>
      </c>
      <c r="Q26" s="13"/>
      <c r="R26" s="13"/>
      <c r="S26" s="15"/>
      <c r="T26" s="63"/>
      <c r="U26" s="16"/>
    </row>
    <row r="27" spans="1:21" s="9" customFormat="1" ht="20.25" customHeight="1">
      <c r="A27" s="49">
        <v>1</v>
      </c>
      <c r="B27" s="49">
        <v>600</v>
      </c>
      <c r="C27" s="49"/>
      <c r="D27" s="49"/>
      <c r="E27" s="49">
        <v>60004</v>
      </c>
      <c r="F27" s="49"/>
      <c r="G27" s="52" t="s">
        <v>41</v>
      </c>
      <c r="H27" s="62"/>
      <c r="I27" s="62"/>
      <c r="J27" s="62"/>
      <c r="K27" s="65">
        <f>SUM(K28)</f>
        <v>145000</v>
      </c>
      <c r="L27" s="65">
        <f>SUM(L28)</f>
        <v>145000</v>
      </c>
      <c r="M27" s="65">
        <f>SUM(M28)</f>
        <v>0</v>
      </c>
      <c r="N27" s="65">
        <f>SUM(N31)</f>
        <v>145000</v>
      </c>
      <c r="O27" s="65">
        <f>SUM(O31)</f>
        <v>145000</v>
      </c>
      <c r="P27" s="65">
        <f>SUM(P28)</f>
        <v>0</v>
      </c>
      <c r="Q27" s="13"/>
      <c r="R27" s="13"/>
      <c r="S27" s="15"/>
      <c r="T27" s="63"/>
      <c r="U27" s="16"/>
    </row>
    <row r="28" spans="1:21" s="9" customFormat="1" ht="78" customHeight="1">
      <c r="A28" s="49">
        <v>2</v>
      </c>
      <c r="B28" s="49"/>
      <c r="C28" s="49"/>
      <c r="D28" s="49"/>
      <c r="E28" s="49"/>
      <c r="F28" s="49">
        <v>2310</v>
      </c>
      <c r="G28" s="52" t="s">
        <v>42</v>
      </c>
      <c r="H28" s="62"/>
      <c r="I28" s="62"/>
      <c r="J28" s="62"/>
      <c r="K28" s="66">
        <f aca="true" t="shared" si="0" ref="K28:P28">SUM(K29:K30)</f>
        <v>145000</v>
      </c>
      <c r="L28" s="66">
        <f t="shared" si="0"/>
        <v>145000</v>
      </c>
      <c r="M28" s="66">
        <f t="shared" si="0"/>
        <v>0</v>
      </c>
      <c r="N28" s="66">
        <f t="shared" si="0"/>
        <v>0</v>
      </c>
      <c r="O28" s="66">
        <f t="shared" si="0"/>
        <v>0</v>
      </c>
      <c r="P28" s="66">
        <f t="shared" si="0"/>
        <v>0</v>
      </c>
      <c r="Q28" s="70"/>
      <c r="R28" s="70"/>
      <c r="S28" s="71"/>
      <c r="T28" s="72"/>
      <c r="U28" s="16"/>
    </row>
    <row r="29" spans="1:21" s="9" customFormat="1" ht="44.25" customHeight="1">
      <c r="A29" s="49">
        <v>3</v>
      </c>
      <c r="B29" s="49"/>
      <c r="C29" s="49"/>
      <c r="D29" s="49"/>
      <c r="E29" s="49"/>
      <c r="F29" s="49"/>
      <c r="G29" s="52" t="s">
        <v>43</v>
      </c>
      <c r="H29" s="62"/>
      <c r="I29" s="62"/>
      <c r="J29" s="62"/>
      <c r="K29" s="66">
        <v>25000</v>
      </c>
      <c r="L29" s="66">
        <v>25000</v>
      </c>
      <c r="M29" s="66">
        <v>0</v>
      </c>
      <c r="N29" s="66">
        <v>0</v>
      </c>
      <c r="O29" s="66">
        <v>0</v>
      </c>
      <c r="P29" s="66">
        <v>0</v>
      </c>
      <c r="Q29" s="13"/>
      <c r="R29" s="13"/>
      <c r="S29" s="15"/>
      <c r="T29" s="63"/>
      <c r="U29" s="16"/>
    </row>
    <row r="30" spans="1:21" s="9" customFormat="1" ht="30.75" customHeight="1">
      <c r="A30" s="49">
        <v>4</v>
      </c>
      <c r="B30" s="49"/>
      <c r="C30" s="49"/>
      <c r="D30" s="49"/>
      <c r="E30" s="49"/>
      <c r="F30" s="49"/>
      <c r="G30" s="52" t="s">
        <v>44</v>
      </c>
      <c r="H30" s="62"/>
      <c r="I30" s="62"/>
      <c r="J30" s="62"/>
      <c r="K30" s="66">
        <v>120000</v>
      </c>
      <c r="L30" s="66">
        <v>120000</v>
      </c>
      <c r="M30" s="66">
        <v>0</v>
      </c>
      <c r="N30" s="66">
        <v>0</v>
      </c>
      <c r="O30" s="66">
        <v>0</v>
      </c>
      <c r="P30" s="66">
        <v>0</v>
      </c>
      <c r="Q30" s="13"/>
      <c r="R30" s="13"/>
      <c r="S30" s="15"/>
      <c r="T30" s="63"/>
      <c r="U30" s="16"/>
    </row>
    <row r="31" spans="1:21" s="9" customFormat="1" ht="24.75" customHeight="1">
      <c r="A31" s="49">
        <v>5</v>
      </c>
      <c r="B31" s="49"/>
      <c r="C31" s="49"/>
      <c r="D31" s="49"/>
      <c r="E31" s="49"/>
      <c r="F31" s="49">
        <v>4300</v>
      </c>
      <c r="G31" s="52" t="s">
        <v>22</v>
      </c>
      <c r="H31" s="62"/>
      <c r="I31" s="62"/>
      <c r="J31" s="62"/>
      <c r="K31" s="66">
        <f aca="true" t="shared" si="1" ref="K31:P31">SUM(K32:K33)</f>
        <v>0</v>
      </c>
      <c r="L31" s="66">
        <f t="shared" si="1"/>
        <v>0</v>
      </c>
      <c r="M31" s="66">
        <f t="shared" si="1"/>
        <v>0</v>
      </c>
      <c r="N31" s="66">
        <f t="shared" si="1"/>
        <v>145000</v>
      </c>
      <c r="O31" s="66">
        <f t="shared" si="1"/>
        <v>145000</v>
      </c>
      <c r="P31" s="66">
        <f t="shared" si="1"/>
        <v>0</v>
      </c>
      <c r="Q31" s="70"/>
      <c r="R31" s="70"/>
      <c r="S31" s="71"/>
      <c r="T31" s="72"/>
      <c r="U31" s="16"/>
    </row>
    <row r="32" spans="1:21" s="9" customFormat="1" ht="43.5" customHeight="1">
      <c r="A32" s="49">
        <v>6</v>
      </c>
      <c r="B32" s="49"/>
      <c r="C32" s="49"/>
      <c r="D32" s="49"/>
      <c r="E32" s="49"/>
      <c r="F32" s="49"/>
      <c r="G32" s="52" t="s">
        <v>43</v>
      </c>
      <c r="H32" s="62"/>
      <c r="I32" s="62"/>
      <c r="J32" s="62"/>
      <c r="K32" s="66">
        <v>0</v>
      </c>
      <c r="L32" s="66">
        <v>0</v>
      </c>
      <c r="M32" s="66">
        <v>0</v>
      </c>
      <c r="N32" s="66">
        <v>25000</v>
      </c>
      <c r="O32" s="66">
        <v>25000</v>
      </c>
      <c r="P32" s="66">
        <v>0</v>
      </c>
      <c r="Q32" s="13"/>
      <c r="R32" s="13"/>
      <c r="S32" s="15"/>
      <c r="T32" s="63"/>
      <c r="U32" s="16"/>
    </row>
    <row r="33" spans="1:21" s="9" customFormat="1" ht="33" customHeight="1">
      <c r="A33" s="49">
        <v>7</v>
      </c>
      <c r="B33" s="49"/>
      <c r="C33" s="49"/>
      <c r="D33" s="49"/>
      <c r="E33" s="49"/>
      <c r="F33" s="49"/>
      <c r="G33" s="52" t="s">
        <v>44</v>
      </c>
      <c r="H33" s="62"/>
      <c r="I33" s="62"/>
      <c r="J33" s="62"/>
      <c r="K33" s="66">
        <v>0</v>
      </c>
      <c r="L33" s="66">
        <v>0</v>
      </c>
      <c r="M33" s="66">
        <v>0</v>
      </c>
      <c r="N33" s="66">
        <v>120000</v>
      </c>
      <c r="O33" s="66">
        <v>120000</v>
      </c>
      <c r="P33" s="66">
        <v>0</v>
      </c>
      <c r="Q33" s="13"/>
      <c r="R33" s="13"/>
      <c r="S33" s="15"/>
      <c r="T33" s="63"/>
      <c r="U33" s="16"/>
    </row>
    <row r="34" spans="1:21" s="9" customFormat="1" ht="21" customHeight="1">
      <c r="A34" s="49">
        <v>8</v>
      </c>
      <c r="B34" s="49"/>
      <c r="C34" s="49"/>
      <c r="D34" s="49"/>
      <c r="E34" s="49">
        <v>60014</v>
      </c>
      <c r="F34" s="49"/>
      <c r="G34" s="52" t="s">
        <v>45</v>
      </c>
      <c r="H34" s="62"/>
      <c r="I34" s="62"/>
      <c r="J34" s="62"/>
      <c r="K34" s="65">
        <f aca="true" t="shared" si="2" ref="K34:P35">SUM(K35)</f>
        <v>0</v>
      </c>
      <c r="L34" s="65">
        <f t="shared" si="2"/>
        <v>0</v>
      </c>
      <c r="M34" s="65">
        <f t="shared" si="2"/>
        <v>0</v>
      </c>
      <c r="N34" s="65">
        <f t="shared" si="2"/>
        <v>285805</v>
      </c>
      <c r="O34" s="65">
        <f t="shared" si="2"/>
        <v>0</v>
      </c>
      <c r="P34" s="65">
        <f t="shared" si="2"/>
        <v>285805</v>
      </c>
      <c r="Q34" s="13"/>
      <c r="R34" s="13"/>
      <c r="S34" s="15"/>
      <c r="T34" s="63"/>
      <c r="U34" s="16"/>
    </row>
    <row r="35" spans="1:21" s="9" customFormat="1" ht="90.75" customHeight="1">
      <c r="A35" s="49">
        <v>9</v>
      </c>
      <c r="B35" s="49"/>
      <c r="C35" s="49"/>
      <c r="D35" s="49"/>
      <c r="E35" s="49"/>
      <c r="F35" s="49">
        <v>6300</v>
      </c>
      <c r="G35" s="52" t="s">
        <v>47</v>
      </c>
      <c r="H35" s="62"/>
      <c r="I35" s="62"/>
      <c r="J35" s="62"/>
      <c r="K35" s="66">
        <f t="shared" si="2"/>
        <v>0</v>
      </c>
      <c r="L35" s="66">
        <f t="shared" si="2"/>
        <v>0</v>
      </c>
      <c r="M35" s="66">
        <f t="shared" si="2"/>
        <v>0</v>
      </c>
      <c r="N35" s="66">
        <f t="shared" si="2"/>
        <v>285805</v>
      </c>
      <c r="O35" s="66">
        <f t="shared" si="2"/>
        <v>0</v>
      </c>
      <c r="P35" s="66">
        <f t="shared" si="2"/>
        <v>285805</v>
      </c>
      <c r="Q35" s="13"/>
      <c r="R35" s="13"/>
      <c r="S35" s="15"/>
      <c r="T35" s="63"/>
      <c r="U35" s="16"/>
    </row>
    <row r="36" spans="1:21" s="9" customFormat="1" ht="49.5" customHeight="1">
      <c r="A36" s="49">
        <v>10</v>
      </c>
      <c r="B36" s="49"/>
      <c r="C36" s="49"/>
      <c r="D36" s="49"/>
      <c r="E36" s="49"/>
      <c r="F36" s="49"/>
      <c r="G36" s="52" t="s">
        <v>46</v>
      </c>
      <c r="H36" s="62"/>
      <c r="I36" s="62"/>
      <c r="J36" s="62"/>
      <c r="K36" s="66">
        <v>0</v>
      </c>
      <c r="L36" s="66">
        <v>0</v>
      </c>
      <c r="M36" s="66">
        <v>0</v>
      </c>
      <c r="N36" s="66">
        <v>285805</v>
      </c>
      <c r="O36" s="66">
        <v>0</v>
      </c>
      <c r="P36" s="66">
        <v>285805</v>
      </c>
      <c r="Q36" s="13"/>
      <c r="R36" s="13"/>
      <c r="S36" s="15"/>
      <c r="T36" s="63"/>
      <c r="U36" s="16"/>
    </row>
    <row r="37" spans="1:21" s="9" customFormat="1" ht="24" customHeight="1">
      <c r="A37" s="49">
        <v>11</v>
      </c>
      <c r="B37" s="49"/>
      <c r="C37" s="49"/>
      <c r="D37" s="49"/>
      <c r="E37" s="49">
        <v>60016</v>
      </c>
      <c r="F37" s="49"/>
      <c r="G37" s="52" t="s">
        <v>48</v>
      </c>
      <c r="H37" s="62"/>
      <c r="I37" s="62"/>
      <c r="J37" s="62"/>
      <c r="K37" s="65">
        <f>SUM(K42)</f>
        <v>168000</v>
      </c>
      <c r="L37" s="65">
        <f>SUM(L42)</f>
        <v>0</v>
      </c>
      <c r="M37" s="65">
        <f>SUM(M42)</f>
        <v>168000</v>
      </c>
      <c r="N37" s="65">
        <f>SUM(N42+N38)</f>
        <v>2074721.55</v>
      </c>
      <c r="O37" s="65">
        <f>SUM(O38)</f>
        <v>300000</v>
      </c>
      <c r="P37" s="65">
        <f>SUM(P42)</f>
        <v>1774721.55</v>
      </c>
      <c r="Q37" s="13"/>
      <c r="R37" s="13"/>
      <c r="S37" s="15"/>
      <c r="T37" s="63"/>
      <c r="U37" s="69"/>
    </row>
    <row r="38" spans="1:21" s="9" customFormat="1" ht="24" customHeight="1">
      <c r="A38" s="49">
        <v>12</v>
      </c>
      <c r="B38" s="49"/>
      <c r="C38" s="49"/>
      <c r="D38" s="49"/>
      <c r="E38" s="49"/>
      <c r="F38" s="49">
        <v>4270</v>
      </c>
      <c r="G38" s="52" t="s">
        <v>67</v>
      </c>
      <c r="H38" s="62"/>
      <c r="I38" s="62"/>
      <c r="J38" s="62"/>
      <c r="K38" s="66">
        <f>SUM(K39:K41)</f>
        <v>0</v>
      </c>
      <c r="L38" s="66">
        <f>SUM(L39:L41)</f>
        <v>0</v>
      </c>
      <c r="M38" s="66">
        <f>SUM(M39:M41)</f>
        <v>0</v>
      </c>
      <c r="N38" s="66">
        <v>300000</v>
      </c>
      <c r="O38" s="66">
        <f>SUM(O39:O41)</f>
        <v>300000</v>
      </c>
      <c r="P38" s="66">
        <f>SUM(P39:P41)</f>
        <v>0</v>
      </c>
      <c r="Q38" s="13"/>
      <c r="R38" s="13"/>
      <c r="S38" s="15"/>
      <c r="T38" s="63"/>
      <c r="U38" s="69"/>
    </row>
    <row r="39" spans="1:21" s="9" customFormat="1" ht="54.75" customHeight="1">
      <c r="A39" s="49">
        <v>13</v>
      </c>
      <c r="B39" s="49"/>
      <c r="C39" s="49"/>
      <c r="D39" s="49"/>
      <c r="E39" s="49"/>
      <c r="F39" s="49"/>
      <c r="G39" s="52" t="s">
        <v>68</v>
      </c>
      <c r="H39" s="62"/>
      <c r="I39" s="62"/>
      <c r="J39" s="62"/>
      <c r="K39" s="66">
        <v>0</v>
      </c>
      <c r="L39" s="66">
        <v>0</v>
      </c>
      <c r="M39" s="66">
        <v>0</v>
      </c>
      <c r="N39" s="66">
        <v>100000</v>
      </c>
      <c r="O39" s="66">
        <v>100000</v>
      </c>
      <c r="P39" s="66">
        <v>0</v>
      </c>
      <c r="Q39" s="13"/>
      <c r="R39" s="13"/>
      <c r="S39" s="15"/>
      <c r="T39" s="63"/>
      <c r="U39" s="69"/>
    </row>
    <row r="40" spans="1:21" s="9" customFormat="1" ht="52.5" customHeight="1">
      <c r="A40" s="49">
        <v>14</v>
      </c>
      <c r="B40" s="49"/>
      <c r="C40" s="49"/>
      <c r="D40" s="49"/>
      <c r="E40" s="49"/>
      <c r="F40" s="49"/>
      <c r="G40" s="52" t="s">
        <v>69</v>
      </c>
      <c r="H40" s="62"/>
      <c r="I40" s="62"/>
      <c r="J40" s="62"/>
      <c r="K40" s="66">
        <v>0</v>
      </c>
      <c r="L40" s="66">
        <v>0</v>
      </c>
      <c r="M40" s="66">
        <v>0</v>
      </c>
      <c r="N40" s="66">
        <v>100000</v>
      </c>
      <c r="O40" s="66">
        <v>100000</v>
      </c>
      <c r="P40" s="66">
        <v>0</v>
      </c>
      <c r="Q40" s="13"/>
      <c r="R40" s="13"/>
      <c r="S40" s="15"/>
      <c r="T40" s="63"/>
      <c r="U40" s="69"/>
    </row>
    <row r="41" spans="1:21" s="9" customFormat="1" ht="47.25" customHeight="1">
      <c r="A41" s="49">
        <v>15</v>
      </c>
      <c r="B41" s="49"/>
      <c r="C41" s="49"/>
      <c r="D41" s="49"/>
      <c r="E41" s="49"/>
      <c r="F41" s="49"/>
      <c r="G41" s="52" t="s">
        <v>70</v>
      </c>
      <c r="H41" s="62"/>
      <c r="I41" s="62"/>
      <c r="J41" s="62"/>
      <c r="K41" s="66">
        <v>0</v>
      </c>
      <c r="L41" s="66">
        <v>0</v>
      </c>
      <c r="M41" s="66">
        <v>0</v>
      </c>
      <c r="N41" s="66">
        <v>100000</v>
      </c>
      <c r="O41" s="66">
        <v>100000</v>
      </c>
      <c r="P41" s="66">
        <v>0</v>
      </c>
      <c r="Q41" s="13"/>
      <c r="R41" s="13"/>
      <c r="S41" s="15"/>
      <c r="T41" s="63"/>
      <c r="U41" s="69"/>
    </row>
    <row r="42" spans="1:21" s="9" customFormat="1" ht="41.25" customHeight="1">
      <c r="A42" s="49">
        <v>16</v>
      </c>
      <c r="B42" s="49"/>
      <c r="C42" s="49"/>
      <c r="D42" s="49"/>
      <c r="E42" s="49"/>
      <c r="F42" s="49">
        <v>6050</v>
      </c>
      <c r="G42" s="52" t="s">
        <v>31</v>
      </c>
      <c r="H42" s="62"/>
      <c r="I42" s="62"/>
      <c r="J42" s="62"/>
      <c r="K42" s="66">
        <f>SUM(K43:K54)</f>
        <v>168000</v>
      </c>
      <c r="L42" s="66">
        <f>SUM(L47:L54)</f>
        <v>0</v>
      </c>
      <c r="M42" s="66">
        <f>SUM(M43:M54)</f>
        <v>168000</v>
      </c>
      <c r="N42" s="66">
        <f>SUM(N43:N54)</f>
        <v>1774721.55</v>
      </c>
      <c r="O42" s="66">
        <f>SUM(O44)</f>
        <v>0</v>
      </c>
      <c r="P42" s="66">
        <f>SUM(P43:P54)</f>
        <v>1774721.55</v>
      </c>
      <c r="Q42" s="13"/>
      <c r="R42" s="13"/>
      <c r="S42" s="15"/>
      <c r="T42" s="63"/>
      <c r="U42" s="16"/>
    </row>
    <row r="43" spans="1:21" s="9" customFormat="1" ht="77.25" customHeight="1">
      <c r="A43" s="49">
        <v>17</v>
      </c>
      <c r="B43" s="49"/>
      <c r="C43" s="49"/>
      <c r="D43" s="49"/>
      <c r="E43" s="49"/>
      <c r="F43" s="49"/>
      <c r="G43" s="52" t="s">
        <v>49</v>
      </c>
      <c r="H43" s="62"/>
      <c r="I43" s="62"/>
      <c r="J43" s="62"/>
      <c r="K43" s="66">
        <v>0</v>
      </c>
      <c r="L43" s="66">
        <v>0</v>
      </c>
      <c r="M43" s="66">
        <v>0</v>
      </c>
      <c r="N43" s="66">
        <v>180000</v>
      </c>
      <c r="O43" s="66">
        <v>0</v>
      </c>
      <c r="P43" s="66">
        <v>180000</v>
      </c>
      <c r="Q43" s="13"/>
      <c r="R43" s="13"/>
      <c r="S43" s="15"/>
      <c r="T43" s="63"/>
      <c r="U43" s="16"/>
    </row>
    <row r="44" spans="1:21" s="9" customFormat="1" ht="130.5" customHeight="1">
      <c r="A44" s="49">
        <v>18</v>
      </c>
      <c r="B44" s="49"/>
      <c r="C44" s="49"/>
      <c r="D44" s="49"/>
      <c r="E44" s="49"/>
      <c r="F44" s="49"/>
      <c r="G44" s="52" t="s">
        <v>50</v>
      </c>
      <c r="H44" s="62"/>
      <c r="I44" s="62"/>
      <c r="J44" s="62"/>
      <c r="K44" s="66">
        <v>0</v>
      </c>
      <c r="L44" s="66">
        <v>0</v>
      </c>
      <c r="M44" s="66">
        <v>0</v>
      </c>
      <c r="N44" s="66">
        <v>480000</v>
      </c>
      <c r="O44" s="66">
        <v>0</v>
      </c>
      <c r="P44" s="66">
        <v>480000</v>
      </c>
      <c r="Q44" s="13"/>
      <c r="R44" s="13"/>
      <c r="S44" s="15"/>
      <c r="T44" s="63"/>
      <c r="U44" s="16"/>
    </row>
    <row r="45" spans="1:21" s="9" customFormat="1" ht="66.75" customHeight="1">
      <c r="A45" s="49">
        <v>19</v>
      </c>
      <c r="B45" s="49"/>
      <c r="C45" s="49"/>
      <c r="D45" s="49"/>
      <c r="E45" s="49"/>
      <c r="F45" s="49"/>
      <c r="G45" s="52" t="s">
        <v>51</v>
      </c>
      <c r="H45" s="62"/>
      <c r="I45" s="62"/>
      <c r="J45" s="62"/>
      <c r="K45" s="66">
        <v>0</v>
      </c>
      <c r="L45" s="66">
        <v>0</v>
      </c>
      <c r="M45" s="66">
        <v>0</v>
      </c>
      <c r="N45" s="66">
        <v>163083.26</v>
      </c>
      <c r="O45" s="66">
        <v>0</v>
      </c>
      <c r="P45" s="66">
        <v>163083.26</v>
      </c>
      <c r="Q45" s="13"/>
      <c r="R45" s="13"/>
      <c r="S45" s="15"/>
      <c r="T45" s="63"/>
      <c r="U45" s="16"/>
    </row>
    <row r="46" spans="1:21" s="9" customFormat="1" ht="52.5" customHeight="1">
      <c r="A46" s="49">
        <v>20</v>
      </c>
      <c r="B46" s="49"/>
      <c r="C46" s="49"/>
      <c r="D46" s="49"/>
      <c r="E46" s="49"/>
      <c r="F46" s="49"/>
      <c r="G46" s="52" t="s">
        <v>52</v>
      </c>
      <c r="H46" s="62"/>
      <c r="I46" s="62"/>
      <c r="J46" s="62"/>
      <c r="K46" s="66">
        <v>0</v>
      </c>
      <c r="L46" s="66">
        <v>0</v>
      </c>
      <c r="M46" s="66">
        <v>0</v>
      </c>
      <c r="N46" s="66">
        <v>30750</v>
      </c>
      <c r="O46" s="66">
        <v>0</v>
      </c>
      <c r="P46" s="66">
        <v>30750</v>
      </c>
      <c r="Q46" s="13"/>
      <c r="R46" s="13"/>
      <c r="S46" s="15"/>
      <c r="T46" s="63"/>
      <c r="U46" s="16"/>
    </row>
    <row r="47" spans="1:21" s="9" customFormat="1" ht="31.5" customHeight="1">
      <c r="A47" s="49">
        <v>21</v>
      </c>
      <c r="B47" s="49"/>
      <c r="C47" s="49"/>
      <c r="D47" s="49"/>
      <c r="E47" s="49"/>
      <c r="F47" s="49"/>
      <c r="G47" s="52" t="s">
        <v>53</v>
      </c>
      <c r="H47" s="62"/>
      <c r="I47" s="62"/>
      <c r="J47" s="62"/>
      <c r="K47" s="66">
        <v>0</v>
      </c>
      <c r="L47" s="66">
        <v>0</v>
      </c>
      <c r="M47" s="66">
        <v>0</v>
      </c>
      <c r="N47" s="66">
        <v>50000</v>
      </c>
      <c r="O47" s="66">
        <v>0</v>
      </c>
      <c r="P47" s="66">
        <v>50000</v>
      </c>
      <c r="Q47" s="13"/>
      <c r="R47" s="13"/>
      <c r="S47" s="15"/>
      <c r="T47" s="63"/>
      <c r="U47" s="16"/>
    </row>
    <row r="48" spans="1:21" s="9" customFormat="1" ht="167.25" customHeight="1">
      <c r="A48" s="49">
        <v>22</v>
      </c>
      <c r="B48" s="49"/>
      <c r="C48" s="49"/>
      <c r="D48" s="49"/>
      <c r="E48" s="49"/>
      <c r="F48" s="49"/>
      <c r="G48" s="52" t="s">
        <v>54</v>
      </c>
      <c r="H48" s="62"/>
      <c r="I48" s="62"/>
      <c r="J48" s="62"/>
      <c r="K48" s="66">
        <v>20000</v>
      </c>
      <c r="L48" s="66">
        <v>0</v>
      </c>
      <c r="M48" s="66">
        <v>20000</v>
      </c>
      <c r="N48" s="66">
        <v>200000</v>
      </c>
      <c r="O48" s="66">
        <v>0</v>
      </c>
      <c r="P48" s="66">
        <v>200000</v>
      </c>
      <c r="Q48" s="13"/>
      <c r="R48" s="13"/>
      <c r="S48" s="15"/>
      <c r="T48" s="63"/>
      <c r="U48" s="16"/>
    </row>
    <row r="49" spans="1:21" s="9" customFormat="1" ht="132.75" customHeight="1">
      <c r="A49" s="49">
        <v>23</v>
      </c>
      <c r="B49" s="49"/>
      <c r="C49" s="49"/>
      <c r="D49" s="49"/>
      <c r="E49" s="49"/>
      <c r="F49" s="49"/>
      <c r="G49" s="52" t="s">
        <v>55</v>
      </c>
      <c r="H49" s="62"/>
      <c r="I49" s="62"/>
      <c r="J49" s="62"/>
      <c r="K49" s="66">
        <v>0</v>
      </c>
      <c r="L49" s="66">
        <v>0</v>
      </c>
      <c r="M49" s="66">
        <v>0</v>
      </c>
      <c r="N49" s="66">
        <v>275888.29</v>
      </c>
      <c r="O49" s="66">
        <v>0</v>
      </c>
      <c r="P49" s="66">
        <v>275888.29</v>
      </c>
      <c r="Q49" s="13"/>
      <c r="R49" s="13"/>
      <c r="S49" s="15"/>
      <c r="T49" s="63"/>
      <c r="U49" s="16"/>
    </row>
    <row r="50" spans="1:21" s="9" customFormat="1" ht="31.5" customHeight="1">
      <c r="A50" s="49">
        <v>24</v>
      </c>
      <c r="B50" s="49"/>
      <c r="C50" s="49"/>
      <c r="D50" s="49"/>
      <c r="E50" s="49"/>
      <c r="F50" s="49"/>
      <c r="G50" s="52" t="s">
        <v>56</v>
      </c>
      <c r="H50" s="62"/>
      <c r="I50" s="62"/>
      <c r="J50" s="62"/>
      <c r="K50" s="66">
        <v>0</v>
      </c>
      <c r="L50" s="66">
        <v>0</v>
      </c>
      <c r="M50" s="66">
        <v>0</v>
      </c>
      <c r="N50" s="66">
        <v>200000</v>
      </c>
      <c r="O50" s="66">
        <v>0</v>
      </c>
      <c r="P50" s="66">
        <v>200000</v>
      </c>
      <c r="Q50" s="13"/>
      <c r="R50" s="13"/>
      <c r="S50" s="15"/>
      <c r="T50" s="63"/>
      <c r="U50" s="16"/>
    </row>
    <row r="51" spans="1:21" s="9" customFormat="1" ht="53.25" customHeight="1">
      <c r="A51" s="49">
        <v>25</v>
      </c>
      <c r="B51" s="49"/>
      <c r="C51" s="49"/>
      <c r="D51" s="49"/>
      <c r="E51" s="49"/>
      <c r="F51" s="49"/>
      <c r="G51" s="52" t="s">
        <v>57</v>
      </c>
      <c r="H51" s="62"/>
      <c r="I51" s="62"/>
      <c r="J51" s="62"/>
      <c r="K51" s="66">
        <v>0</v>
      </c>
      <c r="L51" s="66">
        <v>0</v>
      </c>
      <c r="M51" s="66">
        <v>0</v>
      </c>
      <c r="N51" s="66">
        <v>45000</v>
      </c>
      <c r="O51" s="66">
        <v>0</v>
      </c>
      <c r="P51" s="66">
        <v>45000</v>
      </c>
      <c r="Q51" s="13"/>
      <c r="R51" s="13"/>
      <c r="S51" s="15"/>
      <c r="T51" s="63"/>
      <c r="U51" s="16"/>
    </row>
    <row r="52" spans="1:21" s="9" customFormat="1" ht="87.75" customHeight="1">
      <c r="A52" s="49">
        <v>26</v>
      </c>
      <c r="B52" s="49"/>
      <c r="C52" s="49"/>
      <c r="D52" s="49"/>
      <c r="E52" s="49"/>
      <c r="F52" s="49"/>
      <c r="G52" s="52" t="s">
        <v>58</v>
      </c>
      <c r="H52" s="62"/>
      <c r="I52" s="62"/>
      <c r="J52" s="62"/>
      <c r="K52" s="66">
        <v>0</v>
      </c>
      <c r="L52" s="66">
        <v>0</v>
      </c>
      <c r="M52" s="66">
        <v>0</v>
      </c>
      <c r="N52" s="66">
        <v>150000</v>
      </c>
      <c r="O52" s="66">
        <v>0</v>
      </c>
      <c r="P52" s="66">
        <v>150000</v>
      </c>
      <c r="Q52" s="13"/>
      <c r="R52" s="13"/>
      <c r="S52" s="15"/>
      <c r="T52" s="63"/>
      <c r="U52" s="16"/>
    </row>
    <row r="53" spans="1:21" s="9" customFormat="1" ht="86.25" customHeight="1">
      <c r="A53" s="49">
        <v>27</v>
      </c>
      <c r="B53" s="49"/>
      <c r="C53" s="49"/>
      <c r="D53" s="49"/>
      <c r="E53" s="49"/>
      <c r="F53" s="49"/>
      <c r="G53" s="52" t="s">
        <v>59</v>
      </c>
      <c r="H53" s="62"/>
      <c r="I53" s="62"/>
      <c r="J53" s="62"/>
      <c r="K53" s="66">
        <v>140000</v>
      </c>
      <c r="L53" s="66">
        <v>0</v>
      </c>
      <c r="M53" s="66">
        <v>140000</v>
      </c>
      <c r="N53" s="66">
        <v>0</v>
      </c>
      <c r="O53" s="66">
        <v>0</v>
      </c>
      <c r="P53" s="66">
        <v>0</v>
      </c>
      <c r="Q53" s="13"/>
      <c r="R53" s="13"/>
      <c r="S53" s="15"/>
      <c r="T53" s="63"/>
      <c r="U53" s="16"/>
    </row>
    <row r="54" spans="1:21" s="9" customFormat="1" ht="43.5" customHeight="1">
      <c r="A54" s="49">
        <v>28</v>
      </c>
      <c r="B54" s="49"/>
      <c r="C54" s="49"/>
      <c r="D54" s="49"/>
      <c r="E54" s="49"/>
      <c r="F54" s="49"/>
      <c r="G54" s="52" t="s">
        <v>60</v>
      </c>
      <c r="H54" s="62"/>
      <c r="I54" s="62"/>
      <c r="J54" s="62"/>
      <c r="K54" s="66">
        <v>8000</v>
      </c>
      <c r="L54" s="66">
        <v>0</v>
      </c>
      <c r="M54" s="66">
        <v>8000</v>
      </c>
      <c r="N54" s="66">
        <v>0</v>
      </c>
      <c r="O54" s="66">
        <v>0</v>
      </c>
      <c r="P54" s="66">
        <v>0</v>
      </c>
      <c r="Q54" s="13"/>
      <c r="R54" s="13"/>
      <c r="S54" s="15"/>
      <c r="T54" s="63"/>
      <c r="U54" s="16"/>
    </row>
    <row r="55" spans="1:21" s="9" customFormat="1" ht="22.5" customHeight="1">
      <c r="A55" s="49">
        <v>29</v>
      </c>
      <c r="B55" s="49"/>
      <c r="C55" s="49"/>
      <c r="D55" s="49"/>
      <c r="E55" s="49">
        <v>60095</v>
      </c>
      <c r="F55" s="49"/>
      <c r="G55" s="52" t="s">
        <v>62</v>
      </c>
      <c r="H55" s="62"/>
      <c r="I55" s="62"/>
      <c r="J55" s="62"/>
      <c r="K55" s="65">
        <f aca="true" t="shared" si="3" ref="K55:P55">SUM(K56)</f>
        <v>0</v>
      </c>
      <c r="L55" s="65">
        <f t="shared" si="3"/>
        <v>0</v>
      </c>
      <c r="M55" s="65">
        <f t="shared" si="3"/>
        <v>0</v>
      </c>
      <c r="N55" s="65">
        <f t="shared" si="3"/>
        <v>1240000</v>
      </c>
      <c r="O55" s="65">
        <f t="shared" si="3"/>
        <v>0</v>
      </c>
      <c r="P55" s="65">
        <f t="shared" si="3"/>
        <v>1240000</v>
      </c>
      <c r="Q55" s="13"/>
      <c r="R55" s="13"/>
      <c r="S55" s="15"/>
      <c r="T55" s="63"/>
      <c r="U55" s="16"/>
    </row>
    <row r="56" spans="1:21" s="9" customFormat="1" ht="41.25" customHeight="1">
      <c r="A56" s="49">
        <v>30</v>
      </c>
      <c r="B56" s="49"/>
      <c r="C56" s="49"/>
      <c r="D56" s="49"/>
      <c r="E56" s="49"/>
      <c r="F56" s="49">
        <v>6050</v>
      </c>
      <c r="G56" s="52" t="s">
        <v>31</v>
      </c>
      <c r="H56" s="62"/>
      <c r="I56" s="62"/>
      <c r="J56" s="62"/>
      <c r="K56" s="66">
        <f aca="true" t="shared" si="4" ref="K56:P56">SUM(K57:K60)</f>
        <v>0</v>
      </c>
      <c r="L56" s="66">
        <f t="shared" si="4"/>
        <v>0</v>
      </c>
      <c r="M56" s="66">
        <f t="shared" si="4"/>
        <v>0</v>
      </c>
      <c r="N56" s="66">
        <f t="shared" si="4"/>
        <v>1240000</v>
      </c>
      <c r="O56" s="66">
        <f t="shared" si="4"/>
        <v>0</v>
      </c>
      <c r="P56" s="66">
        <f t="shared" si="4"/>
        <v>1240000</v>
      </c>
      <c r="Q56" s="13"/>
      <c r="R56" s="13"/>
      <c r="S56" s="15"/>
      <c r="T56" s="63"/>
      <c r="U56" s="16"/>
    </row>
    <row r="57" spans="1:21" s="9" customFormat="1" ht="32.25" customHeight="1">
      <c r="A57" s="49">
        <v>31</v>
      </c>
      <c r="B57" s="49"/>
      <c r="C57" s="49"/>
      <c r="D57" s="49"/>
      <c r="E57" s="49"/>
      <c r="F57" s="49"/>
      <c r="G57" s="52" t="s">
        <v>63</v>
      </c>
      <c r="H57" s="62"/>
      <c r="I57" s="62"/>
      <c r="J57" s="62"/>
      <c r="K57" s="66">
        <v>0</v>
      </c>
      <c r="L57" s="66">
        <v>0</v>
      </c>
      <c r="M57" s="66">
        <v>0</v>
      </c>
      <c r="N57" s="66">
        <v>500000</v>
      </c>
      <c r="O57" s="66">
        <v>0</v>
      </c>
      <c r="P57" s="66">
        <v>500000</v>
      </c>
      <c r="Q57" s="13"/>
      <c r="R57" s="13"/>
      <c r="S57" s="15"/>
      <c r="T57" s="63"/>
      <c r="U57" s="16"/>
    </row>
    <row r="58" spans="1:21" s="9" customFormat="1" ht="84.75" customHeight="1">
      <c r="A58" s="49">
        <v>32</v>
      </c>
      <c r="B58" s="49"/>
      <c r="C58" s="49"/>
      <c r="D58" s="49"/>
      <c r="E58" s="49"/>
      <c r="F58" s="49"/>
      <c r="G58" s="52" t="s">
        <v>64</v>
      </c>
      <c r="H58" s="62"/>
      <c r="I58" s="62"/>
      <c r="J58" s="62"/>
      <c r="K58" s="66">
        <v>0</v>
      </c>
      <c r="L58" s="66">
        <v>0</v>
      </c>
      <c r="M58" s="66">
        <v>0</v>
      </c>
      <c r="N58" s="66">
        <v>365000</v>
      </c>
      <c r="O58" s="66">
        <v>0</v>
      </c>
      <c r="P58" s="66">
        <v>365000</v>
      </c>
      <c r="Q58" s="13"/>
      <c r="R58" s="13"/>
      <c r="S58" s="15"/>
      <c r="T58" s="63"/>
      <c r="U58" s="16"/>
    </row>
    <row r="59" spans="1:21" s="9" customFormat="1" ht="33.75">
      <c r="A59" s="49">
        <v>33</v>
      </c>
      <c r="B59" s="49"/>
      <c r="C59" s="49"/>
      <c r="D59" s="49"/>
      <c r="E59" s="49"/>
      <c r="F59" s="49"/>
      <c r="G59" s="52" t="s">
        <v>65</v>
      </c>
      <c r="H59" s="62"/>
      <c r="I59" s="62"/>
      <c r="J59" s="62"/>
      <c r="K59" s="66">
        <v>0</v>
      </c>
      <c r="L59" s="66">
        <v>0</v>
      </c>
      <c r="M59" s="66">
        <v>0</v>
      </c>
      <c r="N59" s="66">
        <v>310000</v>
      </c>
      <c r="O59" s="66">
        <v>0</v>
      </c>
      <c r="P59" s="66">
        <v>310000</v>
      </c>
      <c r="Q59" s="13"/>
      <c r="R59" s="13"/>
      <c r="S59" s="15"/>
      <c r="T59" s="63"/>
      <c r="U59" s="16"/>
    </row>
    <row r="60" spans="1:21" s="9" customFormat="1" ht="24" customHeight="1">
      <c r="A60" s="49">
        <v>34</v>
      </c>
      <c r="B60" s="49"/>
      <c r="C60" s="49"/>
      <c r="D60" s="49"/>
      <c r="E60" s="49"/>
      <c r="F60" s="49"/>
      <c r="G60" s="52" t="s">
        <v>66</v>
      </c>
      <c r="H60" s="62"/>
      <c r="I60" s="62"/>
      <c r="J60" s="62"/>
      <c r="K60" s="66">
        <v>0</v>
      </c>
      <c r="L60" s="66">
        <v>0</v>
      </c>
      <c r="M60" s="66">
        <v>0</v>
      </c>
      <c r="N60" s="66">
        <v>65000</v>
      </c>
      <c r="O60" s="66">
        <v>0</v>
      </c>
      <c r="P60" s="66">
        <v>65000</v>
      </c>
      <c r="Q60" s="13"/>
      <c r="R60" s="13"/>
      <c r="S60" s="15"/>
      <c r="T60" s="63"/>
      <c r="U60" s="16"/>
    </row>
    <row r="61" spans="1:21" s="9" customFormat="1" ht="18.75" customHeight="1">
      <c r="A61" s="116" t="s">
        <v>61</v>
      </c>
      <c r="B61" s="117"/>
      <c r="C61" s="117"/>
      <c r="D61" s="117"/>
      <c r="E61" s="117"/>
      <c r="F61" s="117"/>
      <c r="G61" s="118"/>
      <c r="H61" s="76"/>
      <c r="I61" s="76"/>
      <c r="J61" s="76"/>
      <c r="K61" s="120">
        <f>SUM(K55+K37+K34+K27)</f>
        <v>313000</v>
      </c>
      <c r="L61" s="120">
        <f>SUM(L27)</f>
        <v>145000</v>
      </c>
      <c r="M61" s="120">
        <f>SUM(M55+M37+M34+M27)</f>
        <v>168000</v>
      </c>
      <c r="N61" s="120">
        <f>SUM(N55+N37+N34+N27)</f>
        <v>3745526.55</v>
      </c>
      <c r="O61" s="120">
        <f>SUM(O55+O37+O34+O27)</f>
        <v>445000</v>
      </c>
      <c r="P61" s="120">
        <f>SUM(P55+P37+P34)</f>
        <v>3300526.55</v>
      </c>
      <c r="Q61" s="13"/>
      <c r="R61" s="13"/>
      <c r="S61" s="15"/>
      <c r="T61" s="63"/>
      <c r="U61" s="16"/>
    </row>
    <row r="62" spans="1:21" s="9" customFormat="1" ht="37.5" customHeight="1">
      <c r="A62" s="49">
        <v>1</v>
      </c>
      <c r="B62" s="73">
        <v>700</v>
      </c>
      <c r="C62" s="73"/>
      <c r="D62" s="73"/>
      <c r="E62" s="73">
        <v>70004</v>
      </c>
      <c r="F62" s="73"/>
      <c r="G62" s="74" t="s">
        <v>20</v>
      </c>
      <c r="H62" s="62"/>
      <c r="I62" s="62"/>
      <c r="J62" s="62"/>
      <c r="K62" s="65">
        <f aca="true" t="shared" si="5" ref="K62:M63">SUM(K63)</f>
        <v>0</v>
      </c>
      <c r="L62" s="65">
        <f t="shared" si="5"/>
        <v>0</v>
      </c>
      <c r="M62" s="65">
        <f t="shared" si="5"/>
        <v>0</v>
      </c>
      <c r="N62" s="65">
        <f>SUM(N63+N65)</f>
        <v>80000</v>
      </c>
      <c r="O62" s="65">
        <f>SUM(O63+O65)</f>
        <v>40000</v>
      </c>
      <c r="P62" s="65">
        <f>SUM(P65)</f>
        <v>40000</v>
      </c>
      <c r="Q62" s="13"/>
      <c r="R62" s="13"/>
      <c r="S62" s="15"/>
      <c r="T62" s="63"/>
      <c r="U62" s="16"/>
    </row>
    <row r="63" spans="1:21" s="9" customFormat="1" ht="24" customHeight="1">
      <c r="A63" s="49">
        <v>2</v>
      </c>
      <c r="B63" s="73"/>
      <c r="C63" s="73"/>
      <c r="D63" s="73"/>
      <c r="E63" s="73"/>
      <c r="F63" s="73">
        <v>4300</v>
      </c>
      <c r="G63" s="74" t="s">
        <v>71</v>
      </c>
      <c r="H63" s="62"/>
      <c r="I63" s="62"/>
      <c r="J63" s="62"/>
      <c r="K63" s="66">
        <f t="shared" si="5"/>
        <v>0</v>
      </c>
      <c r="L63" s="66">
        <f t="shared" si="5"/>
        <v>0</v>
      </c>
      <c r="M63" s="66">
        <f t="shared" si="5"/>
        <v>0</v>
      </c>
      <c r="N63" s="66">
        <f>SUM(N64)</f>
        <v>40000</v>
      </c>
      <c r="O63" s="66">
        <f>SUM(O64)</f>
        <v>40000</v>
      </c>
      <c r="P63" s="66">
        <f>SUM(P64)</f>
        <v>0</v>
      </c>
      <c r="Q63" s="13"/>
      <c r="R63" s="13"/>
      <c r="S63" s="15"/>
      <c r="T63" s="63"/>
      <c r="U63" s="16"/>
    </row>
    <row r="64" spans="1:21" s="9" customFormat="1" ht="44.25" customHeight="1">
      <c r="A64" s="49">
        <v>3</v>
      </c>
      <c r="B64" s="73"/>
      <c r="C64" s="73"/>
      <c r="D64" s="73"/>
      <c r="E64" s="73"/>
      <c r="F64" s="73"/>
      <c r="G64" s="74" t="s">
        <v>72</v>
      </c>
      <c r="H64" s="62"/>
      <c r="I64" s="62"/>
      <c r="J64" s="62"/>
      <c r="K64" s="66">
        <v>0</v>
      </c>
      <c r="L64" s="66">
        <v>0</v>
      </c>
      <c r="M64" s="66">
        <v>0</v>
      </c>
      <c r="N64" s="66">
        <v>40000</v>
      </c>
      <c r="O64" s="66">
        <v>40000</v>
      </c>
      <c r="P64" s="66">
        <v>0</v>
      </c>
      <c r="Q64" s="70"/>
      <c r="R64" s="70"/>
      <c r="S64" s="71"/>
      <c r="T64" s="72"/>
      <c r="U64" s="16"/>
    </row>
    <row r="65" spans="1:21" s="9" customFormat="1" ht="45.75" customHeight="1">
      <c r="A65" s="49">
        <v>4</v>
      </c>
      <c r="B65" s="73"/>
      <c r="C65" s="73"/>
      <c r="D65" s="73"/>
      <c r="E65" s="73"/>
      <c r="F65" s="73">
        <v>6050</v>
      </c>
      <c r="G65" s="74" t="s">
        <v>31</v>
      </c>
      <c r="H65" s="62"/>
      <c r="I65" s="62"/>
      <c r="J65" s="62"/>
      <c r="K65" s="66">
        <f aca="true" t="shared" si="6" ref="K65:P65">SUM(K66)</f>
        <v>0</v>
      </c>
      <c r="L65" s="66">
        <f t="shared" si="6"/>
        <v>0</v>
      </c>
      <c r="M65" s="66">
        <f t="shared" si="6"/>
        <v>0</v>
      </c>
      <c r="N65" s="66">
        <f t="shared" si="6"/>
        <v>40000</v>
      </c>
      <c r="O65" s="66">
        <f t="shared" si="6"/>
        <v>0</v>
      </c>
      <c r="P65" s="66">
        <f t="shared" si="6"/>
        <v>40000</v>
      </c>
      <c r="Q65" s="13"/>
      <c r="R65" s="13"/>
      <c r="S65" s="15"/>
      <c r="T65" s="63"/>
      <c r="U65" s="16"/>
    </row>
    <row r="66" spans="1:21" s="9" customFormat="1" ht="90" customHeight="1">
      <c r="A66" s="49">
        <v>5</v>
      </c>
      <c r="B66" s="73"/>
      <c r="C66" s="73"/>
      <c r="D66" s="73"/>
      <c r="E66" s="73"/>
      <c r="F66" s="73"/>
      <c r="G66" s="74" t="s">
        <v>73</v>
      </c>
      <c r="H66" s="62"/>
      <c r="I66" s="62"/>
      <c r="J66" s="62"/>
      <c r="K66" s="66">
        <v>0</v>
      </c>
      <c r="L66" s="66">
        <v>0</v>
      </c>
      <c r="M66" s="66">
        <v>0</v>
      </c>
      <c r="N66" s="66">
        <v>40000</v>
      </c>
      <c r="O66" s="66">
        <v>0</v>
      </c>
      <c r="P66" s="66">
        <v>40000</v>
      </c>
      <c r="Q66" s="70"/>
      <c r="R66" s="70"/>
      <c r="S66" s="71"/>
      <c r="T66" s="72"/>
      <c r="U66" s="16"/>
    </row>
    <row r="67" spans="1:21" s="9" customFormat="1" ht="30" customHeight="1">
      <c r="A67" s="49">
        <v>6</v>
      </c>
      <c r="B67" s="73"/>
      <c r="C67" s="73"/>
      <c r="D67" s="73"/>
      <c r="E67" s="73">
        <v>70005</v>
      </c>
      <c r="F67" s="73"/>
      <c r="G67" s="74" t="s">
        <v>21</v>
      </c>
      <c r="H67" s="62"/>
      <c r="I67" s="62"/>
      <c r="J67" s="62"/>
      <c r="K67" s="65">
        <f aca="true" t="shared" si="7" ref="K67:P68">SUM(K68)</f>
        <v>0</v>
      </c>
      <c r="L67" s="65">
        <f t="shared" si="7"/>
        <v>0</v>
      </c>
      <c r="M67" s="65">
        <f t="shared" si="7"/>
        <v>0</v>
      </c>
      <c r="N67" s="65">
        <f t="shared" si="7"/>
        <v>200000</v>
      </c>
      <c r="O67" s="65">
        <f t="shared" si="7"/>
        <v>0</v>
      </c>
      <c r="P67" s="65">
        <f t="shared" si="7"/>
        <v>200000</v>
      </c>
      <c r="Q67" s="70"/>
      <c r="R67" s="70"/>
      <c r="S67" s="71"/>
      <c r="T67" s="72"/>
      <c r="U67" s="16"/>
    </row>
    <row r="68" spans="1:21" s="9" customFormat="1" ht="22.5" customHeight="1">
      <c r="A68" s="49">
        <v>7</v>
      </c>
      <c r="B68" s="73"/>
      <c r="C68" s="73"/>
      <c r="D68" s="73"/>
      <c r="E68" s="73"/>
      <c r="F68" s="73">
        <v>6060</v>
      </c>
      <c r="G68" s="74" t="s">
        <v>74</v>
      </c>
      <c r="H68" s="62"/>
      <c r="I68" s="62"/>
      <c r="J68" s="62"/>
      <c r="K68" s="66">
        <f t="shared" si="7"/>
        <v>0</v>
      </c>
      <c r="L68" s="66">
        <f t="shared" si="7"/>
        <v>0</v>
      </c>
      <c r="M68" s="66">
        <f t="shared" si="7"/>
        <v>0</v>
      </c>
      <c r="N68" s="66">
        <f t="shared" si="7"/>
        <v>200000</v>
      </c>
      <c r="O68" s="66">
        <f t="shared" si="7"/>
        <v>0</v>
      </c>
      <c r="P68" s="66">
        <f t="shared" si="7"/>
        <v>200000</v>
      </c>
      <c r="Q68" s="70"/>
      <c r="R68" s="70"/>
      <c r="S68" s="71"/>
      <c r="T68" s="72"/>
      <c r="U68" s="16"/>
    </row>
    <row r="69" spans="1:21" s="9" customFormat="1" ht="22.5" customHeight="1">
      <c r="A69" s="49">
        <v>8</v>
      </c>
      <c r="B69" s="73"/>
      <c r="C69" s="73"/>
      <c r="D69" s="73"/>
      <c r="E69" s="73"/>
      <c r="F69" s="73"/>
      <c r="G69" s="74" t="s">
        <v>75</v>
      </c>
      <c r="H69" s="62"/>
      <c r="I69" s="62"/>
      <c r="J69" s="62"/>
      <c r="K69" s="66">
        <v>0</v>
      </c>
      <c r="L69" s="66">
        <v>0</v>
      </c>
      <c r="M69" s="66">
        <v>0</v>
      </c>
      <c r="N69" s="66">
        <v>200000</v>
      </c>
      <c r="O69" s="66">
        <v>0</v>
      </c>
      <c r="P69" s="66">
        <v>200000</v>
      </c>
      <c r="Q69" s="70"/>
      <c r="R69" s="70"/>
      <c r="S69" s="71"/>
      <c r="T69" s="72"/>
      <c r="U69" s="16"/>
    </row>
    <row r="70" spans="1:21" s="9" customFormat="1" ht="15.75" customHeight="1">
      <c r="A70" s="116" t="s">
        <v>23</v>
      </c>
      <c r="B70" s="117"/>
      <c r="C70" s="117"/>
      <c r="D70" s="117"/>
      <c r="E70" s="117"/>
      <c r="F70" s="117"/>
      <c r="G70" s="118"/>
      <c r="H70" s="76"/>
      <c r="I70" s="76"/>
      <c r="J70" s="76"/>
      <c r="K70" s="120">
        <f>SUM(K67+K62)</f>
        <v>0</v>
      </c>
      <c r="L70" s="120">
        <f>SUM(L62)</f>
        <v>0</v>
      </c>
      <c r="M70" s="120">
        <f>SUM(M62)</f>
        <v>0</v>
      </c>
      <c r="N70" s="120">
        <f>SUM(N62)</f>
        <v>80000</v>
      </c>
      <c r="O70" s="120">
        <f>SUM(O62)</f>
        <v>40000</v>
      </c>
      <c r="P70" s="120">
        <f>SUM(P62)</f>
        <v>40000</v>
      </c>
      <c r="Q70" s="70"/>
      <c r="R70" s="70"/>
      <c r="S70" s="71"/>
      <c r="T70" s="72"/>
      <c r="U70" s="16"/>
    </row>
    <row r="71" spans="1:21" s="9" customFormat="1" ht="18" customHeight="1">
      <c r="A71" s="49">
        <v>1</v>
      </c>
      <c r="B71" s="73">
        <v>750</v>
      </c>
      <c r="C71" s="73"/>
      <c r="D71" s="73"/>
      <c r="E71" s="73">
        <v>75023</v>
      </c>
      <c r="F71" s="73"/>
      <c r="G71" s="73" t="s">
        <v>76</v>
      </c>
      <c r="H71" s="62"/>
      <c r="I71" s="62"/>
      <c r="J71" s="62"/>
      <c r="K71" s="65">
        <f>SUM(K80)</f>
        <v>205000</v>
      </c>
      <c r="L71" s="65">
        <f>SUM(L80)</f>
        <v>0</v>
      </c>
      <c r="M71" s="65">
        <f>SUM(M80)</f>
        <v>205000</v>
      </c>
      <c r="N71" s="65">
        <f>SUM(N72+N74+N76+N78)</f>
        <v>590000</v>
      </c>
      <c r="O71" s="65">
        <f>SUM(O72+O74+O76)</f>
        <v>565000</v>
      </c>
      <c r="P71" s="65">
        <f>SUM(P78)</f>
        <v>25000</v>
      </c>
      <c r="Q71" s="70"/>
      <c r="R71" s="70"/>
      <c r="S71" s="71"/>
      <c r="T71" s="72"/>
      <c r="U71" s="16"/>
    </row>
    <row r="72" spans="1:21" s="9" customFormat="1" ht="21" customHeight="1">
      <c r="A72" s="49">
        <v>2</v>
      </c>
      <c r="B72" s="75"/>
      <c r="C72" s="75"/>
      <c r="D72" s="75"/>
      <c r="E72" s="75"/>
      <c r="F72" s="49">
        <v>4210</v>
      </c>
      <c r="G72" s="52" t="s">
        <v>102</v>
      </c>
      <c r="H72" s="62"/>
      <c r="I72" s="62"/>
      <c r="J72" s="62"/>
      <c r="K72" s="65">
        <v>0</v>
      </c>
      <c r="L72" s="65">
        <v>0</v>
      </c>
      <c r="M72" s="65">
        <v>0</v>
      </c>
      <c r="N72" s="65">
        <f>SUM(N73)</f>
        <v>175000</v>
      </c>
      <c r="O72" s="65">
        <f>SUM(O73)</f>
        <v>175000</v>
      </c>
      <c r="P72" s="65">
        <v>0</v>
      </c>
      <c r="Q72" s="70"/>
      <c r="R72" s="70"/>
      <c r="S72" s="71"/>
      <c r="T72" s="72"/>
      <c r="U72" s="16"/>
    </row>
    <row r="73" spans="1:21" s="9" customFormat="1" ht="27" customHeight="1">
      <c r="A73" s="49">
        <v>3</v>
      </c>
      <c r="B73" s="75"/>
      <c r="C73" s="75"/>
      <c r="D73" s="75"/>
      <c r="E73" s="75"/>
      <c r="F73" s="49"/>
      <c r="G73" s="52" t="s">
        <v>111</v>
      </c>
      <c r="H73" s="62"/>
      <c r="I73" s="62"/>
      <c r="J73" s="62"/>
      <c r="K73" s="66">
        <v>0</v>
      </c>
      <c r="L73" s="66">
        <v>0</v>
      </c>
      <c r="M73" s="66">
        <v>0</v>
      </c>
      <c r="N73" s="66">
        <v>175000</v>
      </c>
      <c r="O73" s="66">
        <v>175000</v>
      </c>
      <c r="P73" s="66">
        <v>0</v>
      </c>
      <c r="Q73" s="70"/>
      <c r="R73" s="70"/>
      <c r="S73" s="71"/>
      <c r="T73" s="72"/>
      <c r="U73" s="16"/>
    </row>
    <row r="74" spans="1:21" s="9" customFormat="1" ht="15.75" customHeight="1">
      <c r="A74" s="49">
        <v>4</v>
      </c>
      <c r="B74" s="75"/>
      <c r="C74" s="75"/>
      <c r="D74" s="75"/>
      <c r="E74" s="75"/>
      <c r="F74" s="49">
        <v>4260</v>
      </c>
      <c r="G74" s="49" t="s">
        <v>112</v>
      </c>
      <c r="H74" s="62"/>
      <c r="I74" s="62"/>
      <c r="J74" s="62"/>
      <c r="K74" s="65">
        <v>0</v>
      </c>
      <c r="L74" s="65">
        <v>0</v>
      </c>
      <c r="M74" s="65">
        <v>0</v>
      </c>
      <c r="N74" s="65">
        <f>SUM(N75)</f>
        <v>200000</v>
      </c>
      <c r="O74" s="65">
        <f>SUM(O75)</f>
        <v>200000</v>
      </c>
      <c r="P74" s="65">
        <f>SUM(P75)</f>
        <v>0</v>
      </c>
      <c r="Q74" s="70"/>
      <c r="R74" s="70"/>
      <c r="S74" s="71"/>
      <c r="T74" s="72"/>
      <c r="U74" s="16"/>
    </row>
    <row r="75" spans="1:21" s="9" customFormat="1" ht="15.75" customHeight="1">
      <c r="A75" s="49">
        <v>5</v>
      </c>
      <c r="B75" s="75"/>
      <c r="C75" s="75"/>
      <c r="D75" s="75"/>
      <c r="E75" s="75"/>
      <c r="F75" s="49"/>
      <c r="G75" s="49" t="s">
        <v>112</v>
      </c>
      <c r="H75" s="62"/>
      <c r="I75" s="62"/>
      <c r="J75" s="62"/>
      <c r="K75" s="66">
        <v>0</v>
      </c>
      <c r="L75" s="66">
        <v>0</v>
      </c>
      <c r="M75" s="66">
        <v>0</v>
      </c>
      <c r="N75" s="66">
        <v>200000</v>
      </c>
      <c r="O75" s="66">
        <v>200000</v>
      </c>
      <c r="P75" s="66">
        <v>0</v>
      </c>
      <c r="Q75" s="70"/>
      <c r="R75" s="70"/>
      <c r="S75" s="71"/>
      <c r="T75" s="72"/>
      <c r="U75" s="16"/>
    </row>
    <row r="76" spans="1:21" s="9" customFormat="1" ht="20.25" customHeight="1">
      <c r="A76" s="49">
        <v>6</v>
      </c>
      <c r="B76" s="75"/>
      <c r="C76" s="75"/>
      <c r="D76" s="75"/>
      <c r="E76" s="75"/>
      <c r="F76" s="49">
        <v>4300</v>
      </c>
      <c r="G76" s="52" t="s">
        <v>22</v>
      </c>
      <c r="H76" s="62"/>
      <c r="I76" s="62"/>
      <c r="J76" s="62"/>
      <c r="K76" s="65">
        <f aca="true" t="shared" si="8" ref="K76:P76">SUM(K77)</f>
        <v>0</v>
      </c>
      <c r="L76" s="65">
        <f t="shared" si="8"/>
        <v>0</v>
      </c>
      <c r="M76" s="65">
        <f t="shared" si="8"/>
        <v>0</v>
      </c>
      <c r="N76" s="65">
        <f t="shared" si="8"/>
        <v>190000</v>
      </c>
      <c r="O76" s="65">
        <f t="shared" si="8"/>
        <v>190000</v>
      </c>
      <c r="P76" s="65">
        <f t="shared" si="8"/>
        <v>0</v>
      </c>
      <c r="Q76" s="13"/>
      <c r="R76" s="13"/>
      <c r="S76" s="15"/>
      <c r="T76" s="63"/>
      <c r="U76" s="69"/>
    </row>
    <row r="77" spans="1:21" s="9" customFormat="1" ht="148.5" customHeight="1">
      <c r="A77" s="49">
        <v>7</v>
      </c>
      <c r="B77" s="75"/>
      <c r="C77" s="75"/>
      <c r="D77" s="75"/>
      <c r="E77" s="75"/>
      <c r="F77" s="75"/>
      <c r="G77" s="52" t="s">
        <v>113</v>
      </c>
      <c r="H77" s="62"/>
      <c r="I77" s="62"/>
      <c r="J77" s="62"/>
      <c r="K77" s="66">
        <v>0</v>
      </c>
      <c r="L77" s="66">
        <v>0</v>
      </c>
      <c r="M77" s="66">
        <v>0</v>
      </c>
      <c r="N77" s="66">
        <v>190000</v>
      </c>
      <c r="O77" s="66">
        <v>190000</v>
      </c>
      <c r="P77" s="66">
        <v>0</v>
      </c>
      <c r="Q77" s="70"/>
      <c r="R77" s="70"/>
      <c r="S77" s="71"/>
      <c r="T77" s="72"/>
      <c r="U77" s="16"/>
    </row>
    <row r="78" spans="1:21" s="9" customFormat="1" ht="45.75" customHeight="1">
      <c r="A78" s="49">
        <v>8</v>
      </c>
      <c r="B78" s="73"/>
      <c r="C78" s="73"/>
      <c r="D78" s="73"/>
      <c r="E78" s="73"/>
      <c r="F78" s="73">
        <v>6050</v>
      </c>
      <c r="G78" s="74" t="s">
        <v>31</v>
      </c>
      <c r="H78" s="62"/>
      <c r="I78" s="62"/>
      <c r="J78" s="62"/>
      <c r="K78" s="65">
        <f>SUM(K79)</f>
        <v>0</v>
      </c>
      <c r="L78" s="65">
        <f>SUM(K78)</f>
        <v>0</v>
      </c>
      <c r="M78" s="65">
        <f>SUM(M79)</f>
        <v>0</v>
      </c>
      <c r="N78" s="65">
        <f>SUM(N79)</f>
        <v>25000</v>
      </c>
      <c r="O78" s="65">
        <f>SUM(O79)</f>
        <v>0</v>
      </c>
      <c r="P78" s="65">
        <f>SUM(P79)</f>
        <v>25000</v>
      </c>
      <c r="Q78" s="70"/>
      <c r="R78" s="70"/>
      <c r="S78" s="71"/>
      <c r="T78" s="72"/>
      <c r="U78" s="16"/>
    </row>
    <row r="79" spans="1:21" s="9" customFormat="1" ht="66" customHeight="1">
      <c r="A79" s="49">
        <v>9</v>
      </c>
      <c r="B79" s="73"/>
      <c r="C79" s="73"/>
      <c r="D79" s="73"/>
      <c r="E79" s="73"/>
      <c r="F79" s="73"/>
      <c r="G79" s="74" t="s">
        <v>77</v>
      </c>
      <c r="H79" s="62"/>
      <c r="I79" s="62"/>
      <c r="J79" s="62"/>
      <c r="K79" s="66">
        <v>0</v>
      </c>
      <c r="L79" s="66">
        <v>0</v>
      </c>
      <c r="M79" s="66">
        <v>0</v>
      </c>
      <c r="N79" s="66">
        <v>25000</v>
      </c>
      <c r="O79" s="66">
        <v>0</v>
      </c>
      <c r="P79" s="66">
        <v>25000</v>
      </c>
      <c r="Q79" s="70"/>
      <c r="R79" s="70"/>
      <c r="S79" s="71"/>
      <c r="T79" s="72"/>
      <c r="U79" s="16"/>
    </row>
    <row r="80" spans="1:21" s="9" customFormat="1" ht="41.25" customHeight="1">
      <c r="A80" s="49">
        <v>10</v>
      </c>
      <c r="B80" s="73"/>
      <c r="C80" s="73"/>
      <c r="D80" s="73"/>
      <c r="E80" s="73"/>
      <c r="F80" s="73">
        <v>6060</v>
      </c>
      <c r="G80" s="74" t="s">
        <v>78</v>
      </c>
      <c r="H80" s="62"/>
      <c r="I80" s="62"/>
      <c r="J80" s="62"/>
      <c r="K80" s="65">
        <f aca="true" t="shared" si="9" ref="K80:P80">SUM(K81:K82)</f>
        <v>205000</v>
      </c>
      <c r="L80" s="65">
        <f t="shared" si="9"/>
        <v>0</v>
      </c>
      <c r="M80" s="65">
        <f t="shared" si="9"/>
        <v>205000</v>
      </c>
      <c r="N80" s="65">
        <f t="shared" si="9"/>
        <v>0</v>
      </c>
      <c r="O80" s="65">
        <f t="shared" si="9"/>
        <v>0</v>
      </c>
      <c r="P80" s="65">
        <f t="shared" si="9"/>
        <v>0</v>
      </c>
      <c r="Q80" s="70"/>
      <c r="R80" s="70"/>
      <c r="S80" s="71"/>
      <c r="T80" s="72"/>
      <c r="U80" s="16"/>
    </row>
    <row r="81" spans="1:21" s="9" customFormat="1" ht="67.5" customHeight="1">
      <c r="A81" s="49">
        <v>11</v>
      </c>
      <c r="B81" s="73"/>
      <c r="C81" s="73"/>
      <c r="D81" s="73"/>
      <c r="E81" s="73"/>
      <c r="F81" s="73"/>
      <c r="G81" s="74" t="s">
        <v>79</v>
      </c>
      <c r="H81" s="62"/>
      <c r="I81" s="62"/>
      <c r="J81" s="62"/>
      <c r="K81" s="66">
        <v>135000</v>
      </c>
      <c r="L81" s="66">
        <v>0</v>
      </c>
      <c r="M81" s="66">
        <v>135000</v>
      </c>
      <c r="N81" s="66">
        <v>0</v>
      </c>
      <c r="O81" s="66">
        <v>0</v>
      </c>
      <c r="P81" s="66">
        <v>0</v>
      </c>
      <c r="Q81" s="70"/>
      <c r="R81" s="70"/>
      <c r="S81" s="71"/>
      <c r="T81" s="72"/>
      <c r="U81" s="16"/>
    </row>
    <row r="82" spans="1:21" s="9" customFormat="1" ht="51.75" customHeight="1">
      <c r="A82" s="49">
        <v>12</v>
      </c>
      <c r="B82" s="73"/>
      <c r="C82" s="73"/>
      <c r="D82" s="73"/>
      <c r="E82" s="73"/>
      <c r="F82" s="73"/>
      <c r="G82" s="74" t="s">
        <v>80</v>
      </c>
      <c r="H82" s="62"/>
      <c r="I82" s="62"/>
      <c r="J82" s="62"/>
      <c r="K82" s="66">
        <v>70000</v>
      </c>
      <c r="L82" s="66">
        <v>0</v>
      </c>
      <c r="M82" s="66">
        <v>70000</v>
      </c>
      <c r="N82" s="66">
        <v>0</v>
      </c>
      <c r="O82" s="66">
        <v>0</v>
      </c>
      <c r="P82" s="66">
        <v>0</v>
      </c>
      <c r="Q82" s="70"/>
      <c r="R82" s="70"/>
      <c r="S82" s="71"/>
      <c r="T82" s="72"/>
      <c r="U82" s="16"/>
    </row>
    <row r="83" spans="1:21" s="9" customFormat="1" ht="18.75" customHeight="1">
      <c r="A83" s="121" t="s">
        <v>81</v>
      </c>
      <c r="B83" s="122"/>
      <c r="C83" s="122"/>
      <c r="D83" s="122"/>
      <c r="E83" s="122"/>
      <c r="F83" s="122"/>
      <c r="G83" s="122"/>
      <c r="H83" s="76"/>
      <c r="I83" s="76"/>
      <c r="J83" s="76"/>
      <c r="K83" s="120">
        <f aca="true" t="shared" si="10" ref="K83:P83">SUM(K71)</f>
        <v>205000</v>
      </c>
      <c r="L83" s="120">
        <f t="shared" si="10"/>
        <v>0</v>
      </c>
      <c r="M83" s="120">
        <f t="shared" si="10"/>
        <v>205000</v>
      </c>
      <c r="N83" s="120">
        <f t="shared" si="10"/>
        <v>590000</v>
      </c>
      <c r="O83" s="120">
        <f t="shared" si="10"/>
        <v>565000</v>
      </c>
      <c r="P83" s="120">
        <f t="shared" si="10"/>
        <v>25000</v>
      </c>
      <c r="Q83" s="77"/>
      <c r="R83" s="77"/>
      <c r="S83" s="78"/>
      <c r="T83" s="79"/>
      <c r="U83" s="80"/>
    </row>
    <row r="84" spans="1:21" s="9" customFormat="1" ht="46.5" customHeight="1">
      <c r="A84" s="49">
        <v>1</v>
      </c>
      <c r="B84" s="49">
        <v>754</v>
      </c>
      <c r="C84" s="49"/>
      <c r="D84" s="49"/>
      <c r="E84" s="49">
        <v>75410</v>
      </c>
      <c r="F84" s="49"/>
      <c r="G84" s="52" t="s">
        <v>117</v>
      </c>
      <c r="H84" s="76"/>
      <c r="I84" s="76"/>
      <c r="J84" s="76"/>
      <c r="K84" s="65">
        <f>SUM(K88)</f>
        <v>0</v>
      </c>
      <c r="L84" s="65">
        <f>SUM(L85)</f>
        <v>0</v>
      </c>
      <c r="M84" s="65">
        <f>SUM(M85)</f>
        <v>0</v>
      </c>
      <c r="N84" s="65">
        <f>SUM(N85)</f>
        <v>45000</v>
      </c>
      <c r="O84" s="65">
        <f>SUM(O85)</f>
        <v>0</v>
      </c>
      <c r="P84" s="65">
        <f>SUM(P85)</f>
        <v>45000</v>
      </c>
      <c r="Q84" s="77"/>
      <c r="R84" s="77"/>
      <c r="S84" s="78"/>
      <c r="T84" s="79"/>
      <c r="U84" s="80"/>
    </row>
    <row r="85" spans="1:21" s="9" customFormat="1" ht="78" customHeight="1">
      <c r="A85" s="49">
        <v>2</v>
      </c>
      <c r="B85" s="114"/>
      <c r="C85" s="114"/>
      <c r="D85" s="114"/>
      <c r="E85" s="114"/>
      <c r="F85" s="49">
        <v>6170</v>
      </c>
      <c r="G85" s="52" t="s">
        <v>114</v>
      </c>
      <c r="H85" s="76"/>
      <c r="I85" s="76"/>
      <c r="J85" s="76"/>
      <c r="K85" s="66">
        <f>SUM(K86)</f>
        <v>0</v>
      </c>
      <c r="L85" s="66">
        <f>SUM(L86)</f>
        <v>0</v>
      </c>
      <c r="M85" s="66">
        <f>SUM(M86)</f>
        <v>0</v>
      </c>
      <c r="N85" s="66">
        <f>SUM(N86)</f>
        <v>45000</v>
      </c>
      <c r="O85" s="66">
        <f>SUM(O86)</f>
        <v>0</v>
      </c>
      <c r="P85" s="66">
        <f>SUM(K85:O85)</f>
        <v>45000</v>
      </c>
      <c r="Q85" s="77"/>
      <c r="R85" s="77"/>
      <c r="S85" s="78"/>
      <c r="T85" s="79"/>
      <c r="U85" s="80"/>
    </row>
    <row r="86" spans="1:21" s="9" customFormat="1" ht="80.25" customHeight="1">
      <c r="A86" s="49">
        <v>3</v>
      </c>
      <c r="B86" s="114"/>
      <c r="C86" s="114"/>
      <c r="D86" s="114"/>
      <c r="E86" s="114"/>
      <c r="F86" s="49"/>
      <c r="G86" s="52" t="s">
        <v>114</v>
      </c>
      <c r="H86" s="76"/>
      <c r="I86" s="76"/>
      <c r="J86" s="76"/>
      <c r="K86" s="66">
        <v>0</v>
      </c>
      <c r="L86" s="66">
        <v>0</v>
      </c>
      <c r="M86" s="66">
        <v>0</v>
      </c>
      <c r="N86" s="66">
        <v>45000</v>
      </c>
      <c r="O86" s="66">
        <v>0</v>
      </c>
      <c r="P86" s="66">
        <v>45000</v>
      </c>
      <c r="Q86" s="77"/>
      <c r="R86" s="77"/>
      <c r="S86" s="78"/>
      <c r="T86" s="79"/>
      <c r="U86" s="115"/>
    </row>
    <row r="87" spans="1:21" s="9" customFormat="1" ht="26.25" customHeight="1">
      <c r="A87" s="49">
        <v>4</v>
      </c>
      <c r="B87" s="114">
        <v>754</v>
      </c>
      <c r="C87" s="114"/>
      <c r="D87" s="114"/>
      <c r="E87" s="114">
        <v>75412</v>
      </c>
      <c r="F87" s="49"/>
      <c r="G87" s="52" t="s">
        <v>118</v>
      </c>
      <c r="H87" s="76"/>
      <c r="I87" s="76"/>
      <c r="J87" s="76"/>
      <c r="K87" s="65">
        <f>SUM(K88)</f>
        <v>0</v>
      </c>
      <c r="L87" s="65">
        <f>SUM(L88)</f>
        <v>0</v>
      </c>
      <c r="M87" s="65">
        <f>SUM(M88)</f>
        <v>0</v>
      </c>
      <c r="N87" s="65">
        <f>SUM(N88)</f>
        <v>25000</v>
      </c>
      <c r="O87" s="65">
        <f>SUM(O88)</f>
        <v>0</v>
      </c>
      <c r="P87" s="65">
        <f>SUM(P88)</f>
        <v>25000</v>
      </c>
      <c r="Q87" s="77"/>
      <c r="R87" s="77"/>
      <c r="S87" s="78"/>
      <c r="T87" s="79"/>
      <c r="U87" s="115"/>
    </row>
    <row r="88" spans="1:21" s="9" customFormat="1" ht="137.25" customHeight="1">
      <c r="A88" s="49">
        <v>5</v>
      </c>
      <c r="B88" s="114"/>
      <c r="C88" s="114"/>
      <c r="D88" s="114"/>
      <c r="E88" s="114"/>
      <c r="F88" s="49">
        <v>6230</v>
      </c>
      <c r="G88" s="52" t="s">
        <v>115</v>
      </c>
      <c r="H88" s="76"/>
      <c r="I88" s="76"/>
      <c r="J88" s="76"/>
      <c r="K88" s="66">
        <f>SUM(K89)</f>
        <v>0</v>
      </c>
      <c r="L88" s="66">
        <f>SUM(L89)</f>
        <v>0</v>
      </c>
      <c r="M88" s="66">
        <f>SUM(M89)</f>
        <v>0</v>
      </c>
      <c r="N88" s="66">
        <f>SUM(N89)</f>
        <v>25000</v>
      </c>
      <c r="O88" s="66">
        <f>SUM(O89)</f>
        <v>0</v>
      </c>
      <c r="P88" s="66">
        <f>SUM(P89)</f>
        <v>25000</v>
      </c>
      <c r="Q88" s="77"/>
      <c r="R88" s="77"/>
      <c r="S88" s="78"/>
      <c r="T88" s="79"/>
      <c r="U88" s="80"/>
    </row>
    <row r="89" spans="1:21" s="9" customFormat="1" ht="136.5" customHeight="1">
      <c r="A89" s="49">
        <v>6</v>
      </c>
      <c r="B89" s="114"/>
      <c r="C89" s="114"/>
      <c r="D89" s="114"/>
      <c r="E89" s="114"/>
      <c r="F89" s="49"/>
      <c r="G89" s="52" t="s">
        <v>115</v>
      </c>
      <c r="H89" s="76"/>
      <c r="I89" s="76"/>
      <c r="J89" s="76"/>
      <c r="K89" s="66">
        <v>0</v>
      </c>
      <c r="L89" s="66">
        <v>0</v>
      </c>
      <c r="M89" s="66">
        <v>0</v>
      </c>
      <c r="N89" s="66">
        <v>25000</v>
      </c>
      <c r="O89" s="66">
        <v>0</v>
      </c>
      <c r="P89" s="66">
        <v>25000</v>
      </c>
      <c r="Q89" s="77"/>
      <c r="R89" s="77"/>
      <c r="S89" s="78"/>
      <c r="T89" s="79"/>
      <c r="U89" s="80"/>
    </row>
    <row r="90" spans="1:21" s="9" customFormat="1" ht="26.25" customHeight="1">
      <c r="A90" s="123" t="s">
        <v>116</v>
      </c>
      <c r="B90" s="124"/>
      <c r="C90" s="124"/>
      <c r="D90" s="124"/>
      <c r="E90" s="124"/>
      <c r="F90" s="124"/>
      <c r="G90" s="125"/>
      <c r="H90" s="76"/>
      <c r="I90" s="76"/>
      <c r="J90" s="76"/>
      <c r="K90" s="120">
        <f>SUM(K87)</f>
        <v>0</v>
      </c>
      <c r="L90" s="120">
        <f>SUM(L87)</f>
        <v>0</v>
      </c>
      <c r="M90" s="120">
        <f>SUM(M87)</f>
        <v>0</v>
      </c>
      <c r="N90" s="120">
        <f>SUM(N84+N87)</f>
        <v>70000</v>
      </c>
      <c r="O90" s="120">
        <f>SUM(O84+O87)</f>
        <v>0</v>
      </c>
      <c r="P90" s="120">
        <f>SUM(P84+P87)</f>
        <v>70000</v>
      </c>
      <c r="Q90" s="77"/>
      <c r="R90" s="77"/>
      <c r="S90" s="78"/>
      <c r="T90" s="79"/>
      <c r="U90" s="80"/>
    </row>
    <row r="91" spans="1:21" s="9" customFormat="1" ht="18.75" customHeight="1">
      <c r="A91" s="49">
        <v>1</v>
      </c>
      <c r="B91" s="73">
        <v>801</v>
      </c>
      <c r="C91" s="73"/>
      <c r="D91" s="73"/>
      <c r="E91" s="73">
        <v>80101</v>
      </c>
      <c r="F91" s="73"/>
      <c r="G91" s="74" t="s">
        <v>83</v>
      </c>
      <c r="H91" s="62"/>
      <c r="I91" s="62"/>
      <c r="J91" s="62"/>
      <c r="K91" s="65">
        <f aca="true" t="shared" si="11" ref="K91:P92">SUM(K92)</f>
        <v>0</v>
      </c>
      <c r="L91" s="65">
        <f t="shared" si="11"/>
        <v>0</v>
      </c>
      <c r="M91" s="65">
        <f t="shared" si="11"/>
        <v>0</v>
      </c>
      <c r="N91" s="65">
        <f t="shared" si="11"/>
        <v>168000</v>
      </c>
      <c r="O91" s="65">
        <f t="shared" si="11"/>
        <v>0</v>
      </c>
      <c r="P91" s="65">
        <f t="shared" si="11"/>
        <v>168000</v>
      </c>
      <c r="Q91" s="13"/>
      <c r="R91" s="13"/>
      <c r="S91" s="15"/>
      <c r="T91" s="63"/>
      <c r="U91" s="16"/>
    </row>
    <row r="92" spans="1:21" s="9" customFormat="1" ht="45.75" customHeight="1">
      <c r="A92" s="49">
        <v>2</v>
      </c>
      <c r="B92" s="73"/>
      <c r="C92" s="73"/>
      <c r="D92" s="73"/>
      <c r="E92" s="73"/>
      <c r="F92" s="73">
        <v>6050</v>
      </c>
      <c r="G92" s="74" t="s">
        <v>31</v>
      </c>
      <c r="H92" s="62"/>
      <c r="I92" s="62"/>
      <c r="J92" s="62"/>
      <c r="K92" s="66">
        <f t="shared" si="11"/>
        <v>0</v>
      </c>
      <c r="L92" s="66">
        <f t="shared" si="11"/>
        <v>0</v>
      </c>
      <c r="M92" s="66">
        <f t="shared" si="11"/>
        <v>0</v>
      </c>
      <c r="N92" s="66">
        <f t="shared" si="11"/>
        <v>168000</v>
      </c>
      <c r="O92" s="66">
        <f t="shared" si="11"/>
        <v>0</v>
      </c>
      <c r="P92" s="66">
        <f t="shared" si="11"/>
        <v>168000</v>
      </c>
      <c r="Q92" s="13"/>
      <c r="R92" s="13"/>
      <c r="S92" s="15"/>
      <c r="T92" s="63"/>
      <c r="U92" s="16"/>
    </row>
    <row r="93" spans="1:21" s="9" customFormat="1" ht="55.5" customHeight="1">
      <c r="A93" s="49">
        <v>3</v>
      </c>
      <c r="B93" s="73"/>
      <c r="C93" s="73"/>
      <c r="D93" s="73"/>
      <c r="E93" s="73"/>
      <c r="F93" s="73"/>
      <c r="G93" s="74" t="s">
        <v>84</v>
      </c>
      <c r="H93" s="62"/>
      <c r="I93" s="62"/>
      <c r="J93" s="62"/>
      <c r="K93" s="66">
        <v>0</v>
      </c>
      <c r="L93" s="66">
        <v>0</v>
      </c>
      <c r="M93" s="66">
        <v>0</v>
      </c>
      <c r="N93" s="66">
        <v>168000</v>
      </c>
      <c r="O93" s="66">
        <v>0</v>
      </c>
      <c r="P93" s="66">
        <v>168000</v>
      </c>
      <c r="Q93" s="13"/>
      <c r="R93" s="13"/>
      <c r="S93" s="15"/>
      <c r="T93" s="63"/>
      <c r="U93" s="16"/>
    </row>
    <row r="94" spans="1:21" s="9" customFormat="1" ht="31.5" customHeight="1">
      <c r="A94" s="49">
        <v>4</v>
      </c>
      <c r="B94" s="73"/>
      <c r="C94" s="73"/>
      <c r="D94" s="73"/>
      <c r="E94" s="73">
        <v>80104</v>
      </c>
      <c r="F94" s="73"/>
      <c r="G94" s="74" t="s">
        <v>85</v>
      </c>
      <c r="H94" s="62"/>
      <c r="I94" s="62"/>
      <c r="J94" s="62"/>
      <c r="K94" s="65">
        <f aca="true" t="shared" si="12" ref="K94:P95">SUM(K95)</f>
        <v>0</v>
      </c>
      <c r="L94" s="65">
        <f t="shared" si="12"/>
        <v>0</v>
      </c>
      <c r="M94" s="65">
        <f t="shared" si="12"/>
        <v>0</v>
      </c>
      <c r="N94" s="65">
        <f t="shared" si="12"/>
        <v>15000</v>
      </c>
      <c r="O94" s="65">
        <f t="shared" si="12"/>
        <v>0</v>
      </c>
      <c r="P94" s="65">
        <f t="shared" si="12"/>
        <v>15000</v>
      </c>
      <c r="Q94" s="13"/>
      <c r="R94" s="13"/>
      <c r="S94" s="15"/>
      <c r="T94" s="63"/>
      <c r="U94" s="16"/>
    </row>
    <row r="95" spans="1:21" s="9" customFormat="1" ht="42.75" customHeight="1">
      <c r="A95" s="49">
        <v>5</v>
      </c>
      <c r="B95" s="73"/>
      <c r="C95" s="73"/>
      <c r="D95" s="73"/>
      <c r="E95" s="73"/>
      <c r="F95" s="73">
        <v>6050</v>
      </c>
      <c r="G95" s="74" t="s">
        <v>31</v>
      </c>
      <c r="H95" s="62"/>
      <c r="I95" s="62"/>
      <c r="J95" s="62"/>
      <c r="K95" s="66">
        <f t="shared" si="12"/>
        <v>0</v>
      </c>
      <c r="L95" s="66">
        <f t="shared" si="12"/>
        <v>0</v>
      </c>
      <c r="M95" s="66">
        <f t="shared" si="12"/>
        <v>0</v>
      </c>
      <c r="N95" s="66">
        <f t="shared" si="12"/>
        <v>15000</v>
      </c>
      <c r="O95" s="66">
        <f t="shared" si="12"/>
        <v>0</v>
      </c>
      <c r="P95" s="66">
        <f t="shared" si="12"/>
        <v>15000</v>
      </c>
      <c r="Q95" s="13"/>
      <c r="R95" s="13"/>
      <c r="S95" s="15"/>
      <c r="T95" s="63"/>
      <c r="U95" s="16"/>
    </row>
    <row r="96" spans="1:21" s="9" customFormat="1" ht="56.25" customHeight="1">
      <c r="A96" s="49">
        <v>6</v>
      </c>
      <c r="B96" s="73"/>
      <c r="C96" s="73"/>
      <c r="D96" s="73"/>
      <c r="E96" s="73"/>
      <c r="F96" s="73"/>
      <c r="G96" s="74" t="s">
        <v>82</v>
      </c>
      <c r="H96" s="62"/>
      <c r="I96" s="62"/>
      <c r="J96" s="62"/>
      <c r="K96" s="66">
        <v>0</v>
      </c>
      <c r="L96" s="66">
        <v>0</v>
      </c>
      <c r="M96" s="66">
        <v>0</v>
      </c>
      <c r="N96" s="66">
        <v>15000</v>
      </c>
      <c r="O96" s="66">
        <v>0</v>
      </c>
      <c r="P96" s="66">
        <v>15000</v>
      </c>
      <c r="Q96" s="13"/>
      <c r="R96" s="13"/>
      <c r="S96" s="15"/>
      <c r="T96" s="63"/>
      <c r="U96" s="16"/>
    </row>
    <row r="97" spans="1:21" s="9" customFormat="1" ht="14.25" customHeight="1">
      <c r="A97" s="116" t="s">
        <v>86</v>
      </c>
      <c r="B97" s="117"/>
      <c r="C97" s="117"/>
      <c r="D97" s="117"/>
      <c r="E97" s="117"/>
      <c r="F97" s="117"/>
      <c r="G97" s="118"/>
      <c r="H97" s="76"/>
      <c r="I97" s="76"/>
      <c r="J97" s="76"/>
      <c r="K97" s="120">
        <f>SUM(K91)</f>
        <v>0</v>
      </c>
      <c r="L97" s="120">
        <f>SUM(L91)</f>
        <v>0</v>
      </c>
      <c r="M97" s="120">
        <f>SUM(M91)</f>
        <v>0</v>
      </c>
      <c r="N97" s="120">
        <f>SUM(N91+N94)</f>
        <v>183000</v>
      </c>
      <c r="O97" s="120">
        <f>SUM(O91)</f>
        <v>0</v>
      </c>
      <c r="P97" s="120">
        <f>SUM(P91+P94)</f>
        <v>183000</v>
      </c>
      <c r="Q97" s="13"/>
      <c r="R97" s="13"/>
      <c r="S97" s="15"/>
      <c r="T97" s="63"/>
      <c r="U97" s="16"/>
    </row>
    <row r="98" spans="1:21" s="9" customFormat="1" ht="122.25" customHeight="1">
      <c r="A98" s="49">
        <v>1</v>
      </c>
      <c r="B98" s="73">
        <v>852</v>
      </c>
      <c r="C98" s="73"/>
      <c r="D98" s="73"/>
      <c r="E98" s="73">
        <v>85212</v>
      </c>
      <c r="F98" s="73"/>
      <c r="G98" s="74" t="s">
        <v>107</v>
      </c>
      <c r="H98" s="62"/>
      <c r="I98" s="62"/>
      <c r="J98" s="62"/>
      <c r="K98" s="65">
        <f aca="true" t="shared" si="13" ref="K98:M99">SUM(K99)</f>
        <v>0</v>
      </c>
      <c r="L98" s="65">
        <f t="shared" si="13"/>
        <v>0</v>
      </c>
      <c r="M98" s="65">
        <f t="shared" si="13"/>
        <v>0</v>
      </c>
      <c r="N98" s="65">
        <f>SUM(N99+N101)</f>
        <v>43.12</v>
      </c>
      <c r="O98" s="65">
        <f>SUM(O99+O101)</f>
        <v>43.12</v>
      </c>
      <c r="P98" s="65">
        <f>SUM(P99)</f>
        <v>0</v>
      </c>
      <c r="Q98" s="13"/>
      <c r="R98" s="13"/>
      <c r="S98" s="15"/>
      <c r="T98" s="63"/>
      <c r="U98" s="16"/>
    </row>
    <row r="99" spans="1:21" s="9" customFormat="1" ht="146.25" customHeight="1">
      <c r="A99" s="49">
        <v>2</v>
      </c>
      <c r="B99" s="73"/>
      <c r="C99" s="73"/>
      <c r="D99" s="73"/>
      <c r="E99" s="73"/>
      <c r="F99" s="73">
        <v>2910</v>
      </c>
      <c r="G99" s="74" t="s">
        <v>108</v>
      </c>
      <c r="H99" s="62"/>
      <c r="I99" s="62"/>
      <c r="J99" s="62"/>
      <c r="K99" s="66">
        <f t="shared" si="13"/>
        <v>0</v>
      </c>
      <c r="L99" s="66">
        <f t="shared" si="13"/>
        <v>0</v>
      </c>
      <c r="M99" s="66">
        <f t="shared" si="13"/>
        <v>0</v>
      </c>
      <c r="N99" s="66">
        <f>SUM(N100)</f>
        <v>41.65</v>
      </c>
      <c r="O99" s="66">
        <f>SUM(O100)</f>
        <v>41.65</v>
      </c>
      <c r="P99" s="66">
        <f>SUM(P100)</f>
        <v>0</v>
      </c>
      <c r="Q99" s="70"/>
      <c r="R99" s="70"/>
      <c r="S99" s="71"/>
      <c r="T99" s="72"/>
      <c r="U99" s="16"/>
    </row>
    <row r="100" spans="1:21" s="9" customFormat="1" ht="144" customHeight="1">
      <c r="A100" s="49">
        <v>3</v>
      </c>
      <c r="B100" s="73"/>
      <c r="C100" s="73"/>
      <c r="D100" s="73"/>
      <c r="E100" s="73"/>
      <c r="F100" s="73"/>
      <c r="G100" s="74" t="s">
        <v>108</v>
      </c>
      <c r="H100" s="62"/>
      <c r="I100" s="62"/>
      <c r="J100" s="62"/>
      <c r="K100" s="66">
        <v>0</v>
      </c>
      <c r="L100" s="66">
        <v>0</v>
      </c>
      <c r="M100" s="66">
        <v>0</v>
      </c>
      <c r="N100" s="66">
        <v>41.65</v>
      </c>
      <c r="O100" s="66">
        <v>41.65</v>
      </c>
      <c r="P100" s="66">
        <v>0</v>
      </c>
      <c r="Q100" s="70"/>
      <c r="R100" s="70"/>
      <c r="S100" s="71"/>
      <c r="T100" s="72"/>
      <c r="U100" s="16"/>
    </row>
    <row r="101" spans="1:21" s="9" customFormat="1" ht="144.75" customHeight="1">
      <c r="A101" s="49">
        <v>4</v>
      </c>
      <c r="B101" s="73"/>
      <c r="C101" s="73"/>
      <c r="D101" s="73"/>
      <c r="E101" s="73"/>
      <c r="F101" s="73">
        <v>4560</v>
      </c>
      <c r="G101" s="74" t="s">
        <v>109</v>
      </c>
      <c r="H101" s="62"/>
      <c r="I101" s="62"/>
      <c r="J101" s="62"/>
      <c r="K101" s="66">
        <v>0</v>
      </c>
      <c r="L101" s="66">
        <v>0</v>
      </c>
      <c r="M101" s="66">
        <v>0</v>
      </c>
      <c r="N101" s="66">
        <v>1.47</v>
      </c>
      <c r="O101" s="66">
        <v>1.47</v>
      </c>
      <c r="P101" s="66">
        <v>0</v>
      </c>
      <c r="Q101" s="13"/>
      <c r="R101" s="13"/>
      <c r="S101" s="15"/>
      <c r="T101" s="63"/>
      <c r="U101" s="16"/>
    </row>
    <row r="102" spans="1:21" s="9" customFormat="1" ht="144.75" customHeight="1">
      <c r="A102" s="49">
        <v>5</v>
      </c>
      <c r="B102" s="73"/>
      <c r="C102" s="73"/>
      <c r="D102" s="73"/>
      <c r="E102" s="73"/>
      <c r="F102" s="73"/>
      <c r="G102" s="74" t="s">
        <v>109</v>
      </c>
      <c r="H102" s="62"/>
      <c r="I102" s="62"/>
      <c r="J102" s="62"/>
      <c r="K102" s="66">
        <v>0</v>
      </c>
      <c r="L102" s="66">
        <v>0</v>
      </c>
      <c r="M102" s="66">
        <v>0</v>
      </c>
      <c r="N102" s="66">
        <v>1.47</v>
      </c>
      <c r="O102" s="66">
        <v>1.47</v>
      </c>
      <c r="P102" s="66">
        <v>0</v>
      </c>
      <c r="Q102" s="70"/>
      <c r="R102" s="70"/>
      <c r="S102" s="71"/>
      <c r="T102" s="72"/>
      <c r="U102" s="16"/>
    </row>
    <row r="103" spans="1:21" s="9" customFormat="1" ht="14.25" customHeight="1">
      <c r="A103" s="49">
        <v>6</v>
      </c>
      <c r="B103" s="73"/>
      <c r="C103" s="73"/>
      <c r="D103" s="73"/>
      <c r="E103" s="73">
        <v>85295</v>
      </c>
      <c r="F103" s="73"/>
      <c r="G103" s="73" t="s">
        <v>62</v>
      </c>
      <c r="H103" s="62"/>
      <c r="I103" s="62"/>
      <c r="J103" s="62"/>
      <c r="K103" s="65">
        <f aca="true" t="shared" si="14" ref="K103:P104">SUM(K104)</f>
        <v>0</v>
      </c>
      <c r="L103" s="65">
        <f t="shared" si="14"/>
        <v>0</v>
      </c>
      <c r="M103" s="65">
        <f t="shared" si="14"/>
        <v>0</v>
      </c>
      <c r="N103" s="65">
        <f t="shared" si="14"/>
        <v>480</v>
      </c>
      <c r="O103" s="65">
        <f t="shared" si="14"/>
        <v>480</v>
      </c>
      <c r="P103" s="65">
        <f t="shared" si="14"/>
        <v>0</v>
      </c>
      <c r="Q103" s="13"/>
      <c r="R103" s="13"/>
      <c r="S103" s="15"/>
      <c r="T103" s="63"/>
      <c r="U103" s="16"/>
    </row>
    <row r="104" spans="1:21" s="9" customFormat="1" ht="148.5" customHeight="1">
      <c r="A104" s="49">
        <v>7</v>
      </c>
      <c r="B104" s="73"/>
      <c r="C104" s="73"/>
      <c r="D104" s="73"/>
      <c r="E104" s="73"/>
      <c r="F104" s="73">
        <v>2910</v>
      </c>
      <c r="G104" s="74" t="s">
        <v>108</v>
      </c>
      <c r="H104" s="62"/>
      <c r="I104" s="62"/>
      <c r="J104" s="62"/>
      <c r="K104" s="66">
        <f t="shared" si="14"/>
        <v>0</v>
      </c>
      <c r="L104" s="66">
        <f t="shared" si="14"/>
        <v>0</v>
      </c>
      <c r="M104" s="66">
        <f t="shared" si="14"/>
        <v>0</v>
      </c>
      <c r="N104" s="66">
        <f t="shared" si="14"/>
        <v>480</v>
      </c>
      <c r="O104" s="66">
        <f t="shared" si="14"/>
        <v>480</v>
      </c>
      <c r="P104" s="66">
        <f t="shared" si="14"/>
        <v>0</v>
      </c>
      <c r="Q104" s="13"/>
      <c r="R104" s="13"/>
      <c r="S104" s="15"/>
      <c r="T104" s="63"/>
      <c r="U104" s="16"/>
    </row>
    <row r="105" spans="1:21" s="9" customFormat="1" ht="149.25" customHeight="1">
      <c r="A105" s="49">
        <v>8</v>
      </c>
      <c r="B105" s="73"/>
      <c r="C105" s="73"/>
      <c r="D105" s="73"/>
      <c r="E105" s="73"/>
      <c r="F105" s="73"/>
      <c r="G105" s="74" t="s">
        <v>108</v>
      </c>
      <c r="H105" s="62"/>
      <c r="I105" s="62"/>
      <c r="J105" s="62"/>
      <c r="K105" s="66">
        <v>0</v>
      </c>
      <c r="L105" s="66">
        <v>0</v>
      </c>
      <c r="M105" s="66">
        <v>0</v>
      </c>
      <c r="N105" s="66">
        <v>480</v>
      </c>
      <c r="O105" s="66">
        <v>480</v>
      </c>
      <c r="P105" s="66">
        <v>0</v>
      </c>
      <c r="Q105" s="13"/>
      <c r="R105" s="13"/>
      <c r="S105" s="15"/>
      <c r="T105" s="63"/>
      <c r="U105" s="16"/>
    </row>
    <row r="106" spans="1:21" s="9" customFormat="1" ht="14.25" customHeight="1">
      <c r="A106" s="116" t="s">
        <v>110</v>
      </c>
      <c r="B106" s="126"/>
      <c r="C106" s="126"/>
      <c r="D106" s="126"/>
      <c r="E106" s="126"/>
      <c r="F106" s="126"/>
      <c r="G106" s="127"/>
      <c r="H106" s="76"/>
      <c r="I106" s="76"/>
      <c r="J106" s="76"/>
      <c r="K106" s="120">
        <f>SUM(K98+K103)</f>
        <v>0</v>
      </c>
      <c r="L106" s="120">
        <f>SUM(L98:L105)</f>
        <v>0</v>
      </c>
      <c r="M106" s="120">
        <f>SUM(M98:M105)</f>
        <v>0</v>
      </c>
      <c r="N106" s="120">
        <f>SUM(N103+N98)</f>
        <v>523.12</v>
      </c>
      <c r="O106" s="120">
        <f>SUM(O103+O98)</f>
        <v>523.12</v>
      </c>
      <c r="P106" s="120">
        <f>SUM(P103)</f>
        <v>0</v>
      </c>
      <c r="Q106" s="128"/>
      <c r="R106" s="128"/>
      <c r="S106" s="129"/>
      <c r="T106" s="130"/>
      <c r="U106" s="131"/>
    </row>
    <row r="107" spans="1:21" s="9" customFormat="1" ht="33.75" customHeight="1">
      <c r="A107" s="49">
        <v>1</v>
      </c>
      <c r="B107" s="73">
        <v>900</v>
      </c>
      <c r="C107" s="73"/>
      <c r="D107" s="73"/>
      <c r="E107" s="73">
        <v>90004</v>
      </c>
      <c r="F107" s="73"/>
      <c r="G107" s="74" t="s">
        <v>87</v>
      </c>
      <c r="H107" s="62"/>
      <c r="I107" s="62"/>
      <c r="J107" s="62"/>
      <c r="K107" s="65">
        <f aca="true" t="shared" si="15" ref="K107:P107">SUM(K108)</f>
        <v>0</v>
      </c>
      <c r="L107" s="65">
        <f t="shared" si="15"/>
        <v>0</v>
      </c>
      <c r="M107" s="65">
        <f t="shared" si="15"/>
        <v>0</v>
      </c>
      <c r="N107" s="65">
        <f t="shared" si="15"/>
        <v>160000</v>
      </c>
      <c r="O107" s="65">
        <f t="shared" si="15"/>
        <v>160000</v>
      </c>
      <c r="P107" s="65">
        <f t="shared" si="15"/>
        <v>0</v>
      </c>
      <c r="Q107" s="13"/>
      <c r="R107" s="13"/>
      <c r="S107" s="15"/>
      <c r="T107" s="63"/>
      <c r="U107" s="16"/>
    </row>
    <row r="108" spans="1:21" s="9" customFormat="1" ht="24.75" customHeight="1">
      <c r="A108" s="49">
        <v>2</v>
      </c>
      <c r="B108" s="73"/>
      <c r="C108" s="73"/>
      <c r="D108" s="73"/>
      <c r="E108" s="73"/>
      <c r="F108" s="73">
        <v>4300</v>
      </c>
      <c r="G108" s="74" t="s">
        <v>22</v>
      </c>
      <c r="H108" s="62"/>
      <c r="I108" s="62"/>
      <c r="J108" s="62"/>
      <c r="K108" s="66">
        <f aca="true" t="shared" si="16" ref="K108:P108">SUM(K109:K111)</f>
        <v>0</v>
      </c>
      <c r="L108" s="66">
        <f t="shared" si="16"/>
        <v>0</v>
      </c>
      <c r="M108" s="66">
        <f t="shared" si="16"/>
        <v>0</v>
      </c>
      <c r="N108" s="66">
        <f t="shared" si="16"/>
        <v>160000</v>
      </c>
      <c r="O108" s="66">
        <f t="shared" si="16"/>
        <v>160000</v>
      </c>
      <c r="P108" s="66">
        <f t="shared" si="16"/>
        <v>0</v>
      </c>
      <c r="Q108" s="13"/>
      <c r="R108" s="13"/>
      <c r="S108" s="15"/>
      <c r="T108" s="63"/>
      <c r="U108" s="16"/>
    </row>
    <row r="109" spans="1:21" s="9" customFormat="1" ht="45" customHeight="1">
      <c r="A109" s="49">
        <v>3</v>
      </c>
      <c r="B109" s="73"/>
      <c r="C109" s="73"/>
      <c r="D109" s="73"/>
      <c r="E109" s="73"/>
      <c r="F109" s="73"/>
      <c r="G109" s="74" t="s">
        <v>88</v>
      </c>
      <c r="H109" s="62"/>
      <c r="I109" s="62"/>
      <c r="J109" s="62"/>
      <c r="K109" s="66">
        <v>0</v>
      </c>
      <c r="L109" s="66">
        <v>0</v>
      </c>
      <c r="M109" s="66">
        <v>0</v>
      </c>
      <c r="N109" s="66">
        <v>40000</v>
      </c>
      <c r="O109" s="66">
        <v>40000</v>
      </c>
      <c r="P109" s="66">
        <v>0</v>
      </c>
      <c r="Q109" s="13"/>
      <c r="R109" s="13"/>
      <c r="S109" s="15"/>
      <c r="T109" s="63"/>
      <c r="U109" s="16"/>
    </row>
    <row r="110" spans="1:21" s="9" customFormat="1" ht="34.5" customHeight="1">
      <c r="A110" s="49">
        <v>4</v>
      </c>
      <c r="B110" s="73"/>
      <c r="C110" s="73"/>
      <c r="D110" s="73"/>
      <c r="E110" s="73"/>
      <c r="F110" s="73"/>
      <c r="G110" s="74" t="s">
        <v>89</v>
      </c>
      <c r="H110" s="62"/>
      <c r="I110" s="62"/>
      <c r="J110" s="62"/>
      <c r="K110" s="66">
        <v>0</v>
      </c>
      <c r="L110" s="66">
        <v>0</v>
      </c>
      <c r="M110" s="66">
        <v>0</v>
      </c>
      <c r="N110" s="66">
        <v>40000</v>
      </c>
      <c r="O110" s="66">
        <v>40000</v>
      </c>
      <c r="P110" s="66">
        <v>0</v>
      </c>
      <c r="Q110" s="70"/>
      <c r="R110" s="70"/>
      <c r="S110" s="71"/>
      <c r="T110" s="72"/>
      <c r="U110" s="16"/>
    </row>
    <row r="111" spans="1:21" s="9" customFormat="1" ht="33.75" customHeight="1">
      <c r="A111" s="49">
        <v>5</v>
      </c>
      <c r="B111" s="73"/>
      <c r="C111" s="73"/>
      <c r="D111" s="73"/>
      <c r="E111" s="73"/>
      <c r="F111" s="73"/>
      <c r="G111" s="74" t="s">
        <v>90</v>
      </c>
      <c r="H111" s="62"/>
      <c r="I111" s="62"/>
      <c r="J111" s="62"/>
      <c r="K111" s="66">
        <v>0</v>
      </c>
      <c r="L111" s="66">
        <v>0</v>
      </c>
      <c r="M111" s="66">
        <v>0</v>
      </c>
      <c r="N111" s="66">
        <v>80000</v>
      </c>
      <c r="O111" s="66">
        <v>80000</v>
      </c>
      <c r="P111" s="66">
        <v>0</v>
      </c>
      <c r="Q111" s="70"/>
      <c r="R111" s="70"/>
      <c r="S111" s="71"/>
      <c r="T111" s="72"/>
      <c r="U111" s="16"/>
    </row>
    <row r="112" spans="1:21" s="9" customFormat="1" ht="24" customHeight="1">
      <c r="A112" s="49">
        <v>6</v>
      </c>
      <c r="B112" s="73"/>
      <c r="C112" s="73"/>
      <c r="D112" s="73"/>
      <c r="E112" s="73">
        <v>90015</v>
      </c>
      <c r="F112" s="73"/>
      <c r="G112" s="74" t="s">
        <v>91</v>
      </c>
      <c r="H112" s="62"/>
      <c r="I112" s="62"/>
      <c r="J112" s="62"/>
      <c r="K112" s="65">
        <f aca="true" t="shared" si="17" ref="K112:M113">SUM(K113)</f>
        <v>0</v>
      </c>
      <c r="L112" s="65">
        <f t="shared" si="17"/>
        <v>0</v>
      </c>
      <c r="M112" s="65">
        <f t="shared" si="17"/>
        <v>0</v>
      </c>
      <c r="N112" s="65">
        <f>SUM(N113+N115)</f>
        <v>200000</v>
      </c>
      <c r="O112" s="65">
        <f>SUM(O113)</f>
        <v>150000</v>
      </c>
      <c r="P112" s="65">
        <f>SUM(P115)</f>
        <v>50000</v>
      </c>
      <c r="Q112" s="13"/>
      <c r="R112" s="13"/>
      <c r="S112" s="15"/>
      <c r="T112" s="63"/>
      <c r="U112" s="16"/>
    </row>
    <row r="113" spans="1:21" s="9" customFormat="1" ht="24" customHeight="1">
      <c r="A113" s="49">
        <v>7</v>
      </c>
      <c r="B113" s="73"/>
      <c r="C113" s="73"/>
      <c r="D113" s="73"/>
      <c r="E113" s="73"/>
      <c r="F113" s="73">
        <v>4270</v>
      </c>
      <c r="G113" s="74" t="s">
        <v>67</v>
      </c>
      <c r="H113" s="62"/>
      <c r="I113" s="62"/>
      <c r="J113" s="62"/>
      <c r="K113" s="66">
        <f t="shared" si="17"/>
        <v>0</v>
      </c>
      <c r="L113" s="66">
        <f t="shared" si="17"/>
        <v>0</v>
      </c>
      <c r="M113" s="66">
        <f t="shared" si="17"/>
        <v>0</v>
      </c>
      <c r="N113" s="66">
        <f>SUM(N114)</f>
        <v>150000</v>
      </c>
      <c r="O113" s="66">
        <f>SUM(O114)</f>
        <v>150000</v>
      </c>
      <c r="P113" s="66">
        <f>SUM(P114)</f>
        <v>0</v>
      </c>
      <c r="Q113" s="13"/>
      <c r="R113" s="13"/>
      <c r="S113" s="15"/>
      <c r="T113" s="63"/>
      <c r="U113" s="16"/>
    </row>
    <row r="114" spans="1:21" s="9" customFormat="1" ht="45" customHeight="1">
      <c r="A114" s="49">
        <v>8</v>
      </c>
      <c r="B114" s="73"/>
      <c r="C114" s="73"/>
      <c r="D114" s="73"/>
      <c r="E114" s="73"/>
      <c r="F114" s="73"/>
      <c r="G114" s="74" t="s">
        <v>92</v>
      </c>
      <c r="H114" s="62"/>
      <c r="I114" s="62"/>
      <c r="J114" s="62"/>
      <c r="K114" s="66">
        <v>0</v>
      </c>
      <c r="L114" s="66">
        <v>0</v>
      </c>
      <c r="M114" s="66">
        <v>0</v>
      </c>
      <c r="N114" s="66">
        <v>150000</v>
      </c>
      <c r="O114" s="66">
        <v>150000</v>
      </c>
      <c r="P114" s="66">
        <v>0</v>
      </c>
      <c r="Q114" s="13"/>
      <c r="R114" s="13"/>
      <c r="S114" s="15"/>
      <c r="T114" s="63"/>
      <c r="U114" s="16"/>
    </row>
    <row r="115" spans="1:21" s="9" customFormat="1" ht="44.25" customHeight="1">
      <c r="A115" s="49">
        <v>9</v>
      </c>
      <c r="B115" s="73"/>
      <c r="C115" s="73"/>
      <c r="D115" s="73"/>
      <c r="E115" s="73"/>
      <c r="F115" s="73">
        <v>6050</v>
      </c>
      <c r="G115" s="74" t="s">
        <v>31</v>
      </c>
      <c r="H115" s="62"/>
      <c r="I115" s="62"/>
      <c r="J115" s="62"/>
      <c r="K115" s="66">
        <f aca="true" t="shared" si="18" ref="K115:P115">SUM(K116)</f>
        <v>0</v>
      </c>
      <c r="L115" s="66">
        <f t="shared" si="18"/>
        <v>0</v>
      </c>
      <c r="M115" s="66">
        <f t="shared" si="18"/>
        <v>0</v>
      </c>
      <c r="N115" s="66">
        <f t="shared" si="18"/>
        <v>50000</v>
      </c>
      <c r="O115" s="66">
        <f t="shared" si="18"/>
        <v>0</v>
      </c>
      <c r="P115" s="66">
        <f t="shared" si="18"/>
        <v>50000</v>
      </c>
      <c r="Q115" s="13"/>
      <c r="R115" s="13"/>
      <c r="S115" s="15"/>
      <c r="T115" s="63"/>
      <c r="U115" s="16"/>
    </row>
    <row r="116" spans="1:21" s="9" customFormat="1" ht="46.5" customHeight="1">
      <c r="A116" s="49">
        <v>10</v>
      </c>
      <c r="B116" s="73"/>
      <c r="C116" s="73"/>
      <c r="D116" s="73"/>
      <c r="E116" s="73"/>
      <c r="F116" s="73"/>
      <c r="G116" s="74" t="s">
        <v>93</v>
      </c>
      <c r="H116" s="62"/>
      <c r="I116" s="62"/>
      <c r="J116" s="62"/>
      <c r="K116" s="66">
        <v>0</v>
      </c>
      <c r="L116" s="66">
        <v>0</v>
      </c>
      <c r="M116" s="66">
        <v>0</v>
      </c>
      <c r="N116" s="66">
        <v>50000</v>
      </c>
      <c r="O116" s="66">
        <v>0</v>
      </c>
      <c r="P116" s="66">
        <v>50000</v>
      </c>
      <c r="Q116" s="70"/>
      <c r="R116" s="70"/>
      <c r="S116" s="71"/>
      <c r="T116" s="72"/>
      <c r="U116" s="16"/>
    </row>
    <row r="117" spans="1:21" s="9" customFormat="1" ht="21.75" customHeight="1">
      <c r="A117" s="49">
        <v>11</v>
      </c>
      <c r="B117" s="73"/>
      <c r="C117" s="73"/>
      <c r="D117" s="73"/>
      <c r="E117" s="73">
        <v>90002</v>
      </c>
      <c r="F117" s="73"/>
      <c r="G117" s="74" t="s">
        <v>95</v>
      </c>
      <c r="H117" s="62"/>
      <c r="I117" s="62"/>
      <c r="J117" s="62"/>
      <c r="K117" s="65">
        <f aca="true" t="shared" si="19" ref="K117:P118">SUM(K118)</f>
        <v>0</v>
      </c>
      <c r="L117" s="65">
        <f t="shared" si="19"/>
        <v>0</v>
      </c>
      <c r="M117" s="65">
        <f t="shared" si="19"/>
        <v>0</v>
      </c>
      <c r="N117" s="65">
        <f t="shared" si="19"/>
        <v>40000</v>
      </c>
      <c r="O117" s="65">
        <f t="shared" si="19"/>
        <v>40000</v>
      </c>
      <c r="P117" s="65">
        <f t="shared" si="19"/>
        <v>0</v>
      </c>
      <c r="Q117" s="70"/>
      <c r="R117" s="70"/>
      <c r="S117" s="71"/>
      <c r="T117" s="72"/>
      <c r="U117" s="16"/>
    </row>
    <row r="118" spans="1:21" s="9" customFormat="1" ht="21" customHeight="1">
      <c r="A118" s="49">
        <v>12</v>
      </c>
      <c r="B118" s="73"/>
      <c r="C118" s="73"/>
      <c r="D118" s="73"/>
      <c r="E118" s="73"/>
      <c r="F118" s="73">
        <v>4300</v>
      </c>
      <c r="G118" s="74" t="s">
        <v>22</v>
      </c>
      <c r="H118" s="62"/>
      <c r="I118" s="62"/>
      <c r="J118" s="62"/>
      <c r="K118" s="66">
        <f t="shared" si="19"/>
        <v>0</v>
      </c>
      <c r="L118" s="66">
        <f t="shared" si="19"/>
        <v>0</v>
      </c>
      <c r="M118" s="66">
        <f t="shared" si="19"/>
        <v>0</v>
      </c>
      <c r="N118" s="66">
        <f t="shared" si="19"/>
        <v>40000</v>
      </c>
      <c r="O118" s="66">
        <f t="shared" si="19"/>
        <v>40000</v>
      </c>
      <c r="P118" s="66">
        <f t="shared" si="19"/>
        <v>0</v>
      </c>
      <c r="Q118" s="70"/>
      <c r="R118" s="70"/>
      <c r="S118" s="71"/>
      <c r="T118" s="72"/>
      <c r="U118" s="16"/>
    </row>
    <row r="119" spans="1:21" s="9" customFormat="1" ht="30" customHeight="1">
      <c r="A119" s="49">
        <v>13</v>
      </c>
      <c r="B119" s="73"/>
      <c r="C119" s="73"/>
      <c r="D119" s="73"/>
      <c r="E119" s="73"/>
      <c r="F119" s="73"/>
      <c r="G119" s="74" t="s">
        <v>94</v>
      </c>
      <c r="H119" s="62"/>
      <c r="I119" s="62"/>
      <c r="J119" s="62"/>
      <c r="K119" s="66">
        <v>0</v>
      </c>
      <c r="L119" s="66">
        <v>0</v>
      </c>
      <c r="M119" s="66">
        <v>0</v>
      </c>
      <c r="N119" s="66">
        <v>40000</v>
      </c>
      <c r="O119" s="66">
        <v>40000</v>
      </c>
      <c r="P119" s="66">
        <v>0</v>
      </c>
      <c r="Q119" s="70"/>
      <c r="R119" s="70"/>
      <c r="S119" s="71"/>
      <c r="T119" s="72"/>
      <c r="U119" s="16"/>
    </row>
    <row r="120" spans="1:21" s="9" customFormat="1" ht="22.5" customHeight="1">
      <c r="A120" s="49">
        <v>14</v>
      </c>
      <c r="B120" s="73"/>
      <c r="C120" s="73"/>
      <c r="D120" s="73"/>
      <c r="E120" s="73">
        <v>90095</v>
      </c>
      <c r="F120" s="73"/>
      <c r="G120" s="74" t="s">
        <v>62</v>
      </c>
      <c r="H120" s="62"/>
      <c r="I120" s="62"/>
      <c r="J120" s="62"/>
      <c r="K120" s="65">
        <f aca="true" t="shared" si="20" ref="K120:P121">SUM(K121)</f>
        <v>40000</v>
      </c>
      <c r="L120" s="65">
        <f t="shared" si="20"/>
        <v>40000</v>
      </c>
      <c r="M120" s="65">
        <f t="shared" si="20"/>
        <v>0</v>
      </c>
      <c r="N120" s="65">
        <f t="shared" si="20"/>
        <v>0</v>
      </c>
      <c r="O120" s="65">
        <f t="shared" si="20"/>
        <v>0</v>
      </c>
      <c r="P120" s="65">
        <f t="shared" si="20"/>
        <v>0</v>
      </c>
      <c r="Q120" s="13"/>
      <c r="R120" s="13"/>
      <c r="S120" s="15"/>
      <c r="T120" s="63"/>
      <c r="U120" s="16"/>
    </row>
    <row r="121" spans="1:21" s="9" customFormat="1" ht="24" customHeight="1">
      <c r="A121" s="49">
        <v>15</v>
      </c>
      <c r="B121" s="73"/>
      <c r="C121" s="73"/>
      <c r="D121" s="73"/>
      <c r="E121" s="73"/>
      <c r="F121" s="73">
        <v>4300</v>
      </c>
      <c r="G121" s="74" t="s">
        <v>22</v>
      </c>
      <c r="H121" s="62"/>
      <c r="I121" s="62"/>
      <c r="J121" s="62"/>
      <c r="K121" s="66">
        <f t="shared" si="20"/>
        <v>40000</v>
      </c>
      <c r="L121" s="66">
        <f t="shared" si="20"/>
        <v>40000</v>
      </c>
      <c r="M121" s="66">
        <f t="shared" si="20"/>
        <v>0</v>
      </c>
      <c r="N121" s="66">
        <f t="shared" si="20"/>
        <v>0</v>
      </c>
      <c r="O121" s="66">
        <f t="shared" si="20"/>
        <v>0</v>
      </c>
      <c r="P121" s="66">
        <f t="shared" si="20"/>
        <v>0</v>
      </c>
      <c r="Q121" s="13"/>
      <c r="R121" s="13"/>
      <c r="S121" s="15"/>
      <c r="T121" s="63"/>
      <c r="U121" s="16"/>
    </row>
    <row r="122" spans="1:21" s="9" customFormat="1" ht="32.25" customHeight="1">
      <c r="A122" s="49">
        <v>16</v>
      </c>
      <c r="B122" s="73"/>
      <c r="C122" s="73"/>
      <c r="D122" s="73"/>
      <c r="E122" s="73"/>
      <c r="F122" s="73"/>
      <c r="G122" s="74" t="s">
        <v>94</v>
      </c>
      <c r="H122" s="62"/>
      <c r="I122" s="62"/>
      <c r="J122" s="62"/>
      <c r="K122" s="66">
        <v>40000</v>
      </c>
      <c r="L122" s="66">
        <v>40000</v>
      </c>
      <c r="M122" s="66">
        <v>0</v>
      </c>
      <c r="N122" s="66">
        <v>0</v>
      </c>
      <c r="O122" s="66">
        <v>0</v>
      </c>
      <c r="P122" s="66">
        <v>0</v>
      </c>
      <c r="Q122" s="13"/>
      <c r="R122" s="13"/>
      <c r="S122" s="15"/>
      <c r="T122" s="63"/>
      <c r="U122" s="16"/>
    </row>
    <row r="123" spans="1:21" s="9" customFormat="1" ht="24" customHeight="1">
      <c r="A123" s="123" t="s">
        <v>96</v>
      </c>
      <c r="B123" s="124"/>
      <c r="C123" s="124"/>
      <c r="D123" s="124"/>
      <c r="E123" s="124"/>
      <c r="F123" s="124"/>
      <c r="G123" s="125"/>
      <c r="H123" s="76"/>
      <c r="I123" s="76"/>
      <c r="J123" s="76"/>
      <c r="K123" s="120">
        <f>SUM(K120+K117+K112+K107)</f>
        <v>40000</v>
      </c>
      <c r="L123" s="120">
        <f>SUM(L120)</f>
        <v>40000</v>
      </c>
      <c r="M123" s="120">
        <f>SUM(M120)</f>
        <v>0</v>
      </c>
      <c r="N123" s="120">
        <f>SUM(N120+N117+N112+N107)</f>
        <v>400000</v>
      </c>
      <c r="O123" s="120">
        <f>SUM(O107+O112+O117+O120)</f>
        <v>350000</v>
      </c>
      <c r="P123" s="120">
        <f>SUM(P112)</f>
        <v>50000</v>
      </c>
      <c r="Q123" s="128"/>
      <c r="R123" s="128"/>
      <c r="S123" s="129"/>
      <c r="T123" s="130"/>
      <c r="U123" s="131"/>
    </row>
    <row r="124" spans="1:21" s="9" customFormat="1" ht="36" customHeight="1">
      <c r="A124" s="49">
        <v>1</v>
      </c>
      <c r="B124" s="73">
        <v>921</v>
      </c>
      <c r="C124" s="73"/>
      <c r="D124" s="73"/>
      <c r="E124" s="73">
        <v>92109</v>
      </c>
      <c r="F124" s="73"/>
      <c r="G124" s="74" t="s">
        <v>97</v>
      </c>
      <c r="H124" s="62"/>
      <c r="I124" s="62"/>
      <c r="J124" s="62"/>
      <c r="K124" s="65">
        <f aca="true" t="shared" si="21" ref="K124:P124">SUM(K125)</f>
        <v>0</v>
      </c>
      <c r="L124" s="65">
        <f t="shared" si="21"/>
        <v>0</v>
      </c>
      <c r="M124" s="65">
        <f t="shared" si="21"/>
        <v>0</v>
      </c>
      <c r="N124" s="65">
        <f t="shared" si="21"/>
        <v>180000</v>
      </c>
      <c r="O124" s="65">
        <f t="shared" si="21"/>
        <v>0</v>
      </c>
      <c r="P124" s="65">
        <f t="shared" si="21"/>
        <v>180000</v>
      </c>
      <c r="Q124" s="13"/>
      <c r="R124" s="13"/>
      <c r="S124" s="15"/>
      <c r="T124" s="63"/>
      <c r="U124" s="16"/>
    </row>
    <row r="125" spans="1:21" s="9" customFormat="1" ht="45.75" customHeight="1">
      <c r="A125" s="49">
        <v>2</v>
      </c>
      <c r="B125" s="73"/>
      <c r="C125" s="73"/>
      <c r="D125" s="73"/>
      <c r="E125" s="73"/>
      <c r="F125" s="73">
        <v>6050</v>
      </c>
      <c r="G125" s="74" t="s">
        <v>31</v>
      </c>
      <c r="H125" s="62"/>
      <c r="I125" s="62"/>
      <c r="J125" s="62"/>
      <c r="K125" s="66">
        <f>SUM(K126:K127)</f>
        <v>0</v>
      </c>
      <c r="L125" s="66">
        <f>SUM(L126:L127)</f>
        <v>0</v>
      </c>
      <c r="M125" s="66">
        <f>SUM(M126:M127)</f>
        <v>0</v>
      </c>
      <c r="N125" s="66">
        <f>SUM(N126:N127)</f>
        <v>180000</v>
      </c>
      <c r="O125" s="66">
        <f>SUM(O127)</f>
        <v>0</v>
      </c>
      <c r="P125" s="66">
        <f>SUM(P126:P127)</f>
        <v>180000</v>
      </c>
      <c r="Q125" s="70"/>
      <c r="R125" s="70"/>
      <c r="S125" s="71"/>
      <c r="T125" s="72"/>
      <c r="U125" s="16"/>
    </row>
    <row r="126" spans="1:21" s="9" customFormat="1" ht="22.5" customHeight="1">
      <c r="A126" s="49">
        <v>3</v>
      </c>
      <c r="B126" s="73"/>
      <c r="C126" s="73"/>
      <c r="D126" s="73"/>
      <c r="E126" s="73"/>
      <c r="F126" s="73"/>
      <c r="G126" s="74" t="s">
        <v>98</v>
      </c>
      <c r="H126" s="62"/>
      <c r="I126" s="62"/>
      <c r="J126" s="62"/>
      <c r="K126" s="66">
        <v>0</v>
      </c>
      <c r="L126" s="66">
        <v>0</v>
      </c>
      <c r="M126" s="66">
        <v>0</v>
      </c>
      <c r="N126" s="66">
        <v>130000</v>
      </c>
      <c r="O126" s="66">
        <v>0</v>
      </c>
      <c r="P126" s="66">
        <v>130000</v>
      </c>
      <c r="Q126" s="13"/>
      <c r="R126" s="13"/>
      <c r="S126" s="15"/>
      <c r="T126" s="63"/>
      <c r="U126" s="16"/>
    </row>
    <row r="127" spans="1:21" s="9" customFormat="1" ht="57" customHeight="1">
      <c r="A127" s="49">
        <v>4</v>
      </c>
      <c r="B127" s="73"/>
      <c r="C127" s="73"/>
      <c r="D127" s="73"/>
      <c r="E127" s="73"/>
      <c r="F127" s="73"/>
      <c r="G127" s="74" t="s">
        <v>99</v>
      </c>
      <c r="H127" s="62"/>
      <c r="I127" s="62"/>
      <c r="J127" s="62"/>
      <c r="K127" s="66">
        <v>0</v>
      </c>
      <c r="L127" s="66">
        <v>0</v>
      </c>
      <c r="M127" s="66">
        <v>0</v>
      </c>
      <c r="N127" s="66">
        <v>50000</v>
      </c>
      <c r="O127" s="66">
        <v>0</v>
      </c>
      <c r="P127" s="66">
        <v>50000</v>
      </c>
      <c r="Q127" s="13"/>
      <c r="R127" s="13"/>
      <c r="S127" s="15"/>
      <c r="T127" s="63"/>
      <c r="U127" s="16"/>
    </row>
    <row r="128" spans="1:21" s="9" customFormat="1" ht="21.75" customHeight="1">
      <c r="A128" s="123" t="s">
        <v>100</v>
      </c>
      <c r="B128" s="124"/>
      <c r="C128" s="124"/>
      <c r="D128" s="124"/>
      <c r="E128" s="124"/>
      <c r="F128" s="124"/>
      <c r="G128" s="125"/>
      <c r="H128" s="76"/>
      <c r="I128" s="76"/>
      <c r="J128" s="76"/>
      <c r="K128" s="120">
        <f aca="true" t="shared" si="22" ref="K128:P128">SUM(K124)</f>
        <v>0</v>
      </c>
      <c r="L128" s="120">
        <f t="shared" si="22"/>
        <v>0</v>
      </c>
      <c r="M128" s="120">
        <f t="shared" si="22"/>
        <v>0</v>
      </c>
      <c r="N128" s="120">
        <f t="shared" si="22"/>
        <v>180000</v>
      </c>
      <c r="O128" s="120">
        <f t="shared" si="22"/>
        <v>0</v>
      </c>
      <c r="P128" s="120">
        <f t="shared" si="22"/>
        <v>180000</v>
      </c>
      <c r="Q128" s="128"/>
      <c r="R128" s="128"/>
      <c r="S128" s="129"/>
      <c r="T128" s="130"/>
      <c r="U128" s="131"/>
    </row>
    <row r="129" spans="1:21" s="9" customFormat="1" ht="17.25" customHeight="1">
      <c r="A129" s="49">
        <v>1</v>
      </c>
      <c r="B129" s="73">
        <v>926</v>
      </c>
      <c r="C129" s="73"/>
      <c r="D129" s="73"/>
      <c r="E129" s="73">
        <v>92601</v>
      </c>
      <c r="F129" s="73"/>
      <c r="G129" s="74" t="s">
        <v>101</v>
      </c>
      <c r="H129" s="62"/>
      <c r="I129" s="62"/>
      <c r="J129" s="62"/>
      <c r="K129" s="65">
        <f>SUM(K130)</f>
        <v>0</v>
      </c>
      <c r="L129" s="65">
        <f>SUM(L132)</f>
        <v>0</v>
      </c>
      <c r="M129" s="65">
        <f>SUM(M130)</f>
        <v>0</v>
      </c>
      <c r="N129" s="65">
        <f>SUM(N130+N132+N134)</f>
        <v>113002</v>
      </c>
      <c r="O129" s="65">
        <f>SUM(O130+O132+O134)</f>
        <v>103002</v>
      </c>
      <c r="P129" s="65">
        <f>SUM(P134)</f>
        <v>10000</v>
      </c>
      <c r="Q129" s="13"/>
      <c r="R129" s="13"/>
      <c r="S129" s="15"/>
      <c r="T129" s="63"/>
      <c r="U129" s="16"/>
    </row>
    <row r="130" spans="1:21" s="9" customFormat="1" ht="22.5" customHeight="1">
      <c r="A130" s="49">
        <v>2</v>
      </c>
      <c r="B130" s="73"/>
      <c r="C130" s="73"/>
      <c r="D130" s="73"/>
      <c r="E130" s="73"/>
      <c r="F130" s="73">
        <v>4210</v>
      </c>
      <c r="G130" s="74" t="s">
        <v>102</v>
      </c>
      <c r="H130" s="62"/>
      <c r="I130" s="62"/>
      <c r="J130" s="62"/>
      <c r="K130" s="66">
        <f>SUM(K131)</f>
        <v>0</v>
      </c>
      <c r="L130" s="66">
        <f>SUM(L131)</f>
        <v>0</v>
      </c>
      <c r="M130" s="66">
        <f>SUM(M131)</f>
        <v>0</v>
      </c>
      <c r="N130" s="66">
        <f>SUM(N131)</f>
        <v>15000</v>
      </c>
      <c r="O130" s="66">
        <f>SUM(O131)</f>
        <v>15000</v>
      </c>
      <c r="P130" s="66">
        <f>SUM(P131)</f>
        <v>0</v>
      </c>
      <c r="Q130" s="13"/>
      <c r="R130" s="13"/>
      <c r="S130" s="15"/>
      <c r="T130" s="63"/>
      <c r="U130" s="16"/>
    </row>
    <row r="131" spans="1:21" s="9" customFormat="1" ht="45.75" customHeight="1">
      <c r="A131" s="49">
        <v>3</v>
      </c>
      <c r="B131" s="73"/>
      <c r="C131" s="73"/>
      <c r="D131" s="73"/>
      <c r="E131" s="73"/>
      <c r="F131" s="73"/>
      <c r="G131" s="74" t="s">
        <v>103</v>
      </c>
      <c r="H131" s="62"/>
      <c r="I131" s="62"/>
      <c r="J131" s="62"/>
      <c r="K131" s="66">
        <v>0</v>
      </c>
      <c r="L131" s="66">
        <v>0</v>
      </c>
      <c r="M131" s="66">
        <v>0</v>
      </c>
      <c r="N131" s="66">
        <v>15000</v>
      </c>
      <c r="O131" s="66">
        <v>15000</v>
      </c>
      <c r="P131" s="66">
        <v>0</v>
      </c>
      <c r="Q131" s="13"/>
      <c r="R131" s="13"/>
      <c r="S131" s="15"/>
      <c r="T131" s="63"/>
      <c r="U131" s="16"/>
    </row>
    <row r="132" spans="1:21" s="9" customFormat="1" ht="19.5" customHeight="1">
      <c r="A132" s="49">
        <v>4</v>
      </c>
      <c r="B132" s="73"/>
      <c r="C132" s="73"/>
      <c r="D132" s="73"/>
      <c r="E132" s="73"/>
      <c r="F132" s="73">
        <v>4300</v>
      </c>
      <c r="G132" s="74" t="s">
        <v>22</v>
      </c>
      <c r="H132" s="62"/>
      <c r="I132" s="62"/>
      <c r="J132" s="62"/>
      <c r="K132" s="66">
        <f aca="true" t="shared" si="23" ref="K132:P132">SUM(K133)</f>
        <v>0</v>
      </c>
      <c r="L132" s="66">
        <f t="shared" si="23"/>
        <v>0</v>
      </c>
      <c r="M132" s="66">
        <f t="shared" si="23"/>
        <v>0</v>
      </c>
      <c r="N132" s="66">
        <f t="shared" si="23"/>
        <v>88002</v>
      </c>
      <c r="O132" s="66">
        <f t="shared" si="23"/>
        <v>88002</v>
      </c>
      <c r="P132" s="66">
        <f t="shared" si="23"/>
        <v>0</v>
      </c>
      <c r="Q132" s="70"/>
      <c r="R132" s="70"/>
      <c r="S132" s="71"/>
      <c r="T132" s="72"/>
      <c r="U132" s="16"/>
    </row>
    <row r="133" spans="1:21" s="9" customFormat="1" ht="33.75" customHeight="1">
      <c r="A133" s="49">
        <v>5</v>
      </c>
      <c r="B133" s="49"/>
      <c r="C133" s="49"/>
      <c r="D133" s="49"/>
      <c r="E133" s="49"/>
      <c r="F133" s="49"/>
      <c r="G133" s="52" t="s">
        <v>104</v>
      </c>
      <c r="H133" s="62"/>
      <c r="I133" s="62"/>
      <c r="J133" s="62"/>
      <c r="K133" s="66">
        <v>0</v>
      </c>
      <c r="L133" s="66">
        <v>0</v>
      </c>
      <c r="M133" s="66">
        <v>0</v>
      </c>
      <c r="N133" s="66">
        <v>88002</v>
      </c>
      <c r="O133" s="66">
        <v>88002</v>
      </c>
      <c r="P133" s="66">
        <v>0</v>
      </c>
      <c r="Q133" s="13"/>
      <c r="R133" s="13"/>
      <c r="S133" s="15"/>
      <c r="T133" s="63"/>
      <c r="U133" s="16"/>
    </row>
    <row r="134" spans="1:21" s="9" customFormat="1" ht="42" customHeight="1">
      <c r="A134" s="49">
        <v>6</v>
      </c>
      <c r="B134" s="49"/>
      <c r="C134" s="49"/>
      <c r="D134" s="49"/>
      <c r="E134" s="49"/>
      <c r="F134" s="49">
        <v>6050</v>
      </c>
      <c r="G134" s="52" t="s">
        <v>31</v>
      </c>
      <c r="H134" s="62"/>
      <c r="I134" s="62"/>
      <c r="J134" s="62"/>
      <c r="K134" s="66">
        <f aca="true" t="shared" si="24" ref="K134:P134">SUM(K135)</f>
        <v>0</v>
      </c>
      <c r="L134" s="66">
        <f t="shared" si="24"/>
        <v>0</v>
      </c>
      <c r="M134" s="66">
        <f t="shared" si="24"/>
        <v>0</v>
      </c>
      <c r="N134" s="66">
        <f t="shared" si="24"/>
        <v>10000</v>
      </c>
      <c r="O134" s="66">
        <f t="shared" si="24"/>
        <v>0</v>
      </c>
      <c r="P134" s="66">
        <f t="shared" si="24"/>
        <v>10000</v>
      </c>
      <c r="Q134" s="13"/>
      <c r="R134" s="13"/>
      <c r="S134" s="15"/>
      <c r="T134" s="63"/>
      <c r="U134" s="16"/>
    </row>
    <row r="135" spans="1:21" s="9" customFormat="1" ht="23.25" customHeight="1">
      <c r="A135" s="49">
        <v>7</v>
      </c>
      <c r="B135" s="49"/>
      <c r="C135" s="49"/>
      <c r="D135" s="49"/>
      <c r="E135" s="49"/>
      <c r="F135" s="49"/>
      <c r="G135" s="52" t="s">
        <v>105</v>
      </c>
      <c r="H135" s="62"/>
      <c r="I135" s="62"/>
      <c r="J135" s="62"/>
      <c r="K135" s="66">
        <v>0</v>
      </c>
      <c r="L135" s="66">
        <v>0</v>
      </c>
      <c r="M135" s="66">
        <v>0</v>
      </c>
      <c r="N135" s="66">
        <v>10000</v>
      </c>
      <c r="O135" s="66">
        <v>0</v>
      </c>
      <c r="P135" s="66">
        <v>10000</v>
      </c>
      <c r="Q135" s="13"/>
      <c r="R135" s="13"/>
      <c r="S135" s="15"/>
      <c r="T135" s="63"/>
      <c r="U135" s="16"/>
    </row>
    <row r="136" spans="1:21" s="9" customFormat="1" ht="15.75" customHeight="1">
      <c r="A136" s="116" t="s">
        <v>106</v>
      </c>
      <c r="B136" s="132"/>
      <c r="C136" s="132"/>
      <c r="D136" s="132"/>
      <c r="E136" s="132"/>
      <c r="F136" s="132"/>
      <c r="G136" s="133"/>
      <c r="H136" s="62"/>
      <c r="I136" s="62"/>
      <c r="J136" s="62"/>
      <c r="K136" s="67">
        <f aca="true" t="shared" si="25" ref="K136:P136">SUM(K129)</f>
        <v>0</v>
      </c>
      <c r="L136" s="67">
        <f t="shared" si="25"/>
        <v>0</v>
      </c>
      <c r="M136" s="67">
        <f t="shared" si="25"/>
        <v>0</v>
      </c>
      <c r="N136" s="67">
        <f t="shared" si="25"/>
        <v>113002</v>
      </c>
      <c r="O136" s="67">
        <f t="shared" si="25"/>
        <v>103002</v>
      </c>
      <c r="P136" s="67">
        <f t="shared" si="25"/>
        <v>10000</v>
      </c>
      <c r="Q136" s="13"/>
      <c r="R136" s="13"/>
      <c r="S136" s="15"/>
      <c r="T136" s="63"/>
      <c r="U136" s="16"/>
    </row>
    <row r="137" spans="1:20" ht="17.25" customHeight="1">
      <c r="A137" s="101" t="s">
        <v>17</v>
      </c>
      <c r="B137" s="102"/>
      <c r="C137" s="102"/>
      <c r="D137" s="102"/>
      <c r="E137" s="102"/>
      <c r="F137" s="102"/>
      <c r="G137" s="103"/>
      <c r="H137" s="61" t="e">
        <f>SUM(J137+I137)</f>
        <v>#REF!</v>
      </c>
      <c r="I137" s="61" t="e">
        <f>SUM(#REF!+#REF!+#REF!+#REF!+#REF!+#REF!+#REF!+#REF!+I13+#REF!+I15+#REF!)</f>
        <v>#REF!</v>
      </c>
      <c r="J137" s="61" t="e">
        <f>SUM(#REF!+#REF!+#REF!+#REF!+#REF!+#REF!+#REF!+#REF!+J13+#REF!+J15+#REF!)</f>
        <v>#REF!</v>
      </c>
      <c r="K137" s="68">
        <f>SUM(K26+K61+K70+K83+K90+K97+K106+K123+K128)</f>
        <v>558000</v>
      </c>
      <c r="L137" s="68">
        <f>SUM(L70+L83+L90+L97+L106+L123+L128+L136+L61)</f>
        <v>185000</v>
      </c>
      <c r="M137" s="68">
        <f>SUM(M26+M61+M70+M83+M90+M97+M106+M123+M128+M136)</f>
        <v>373000</v>
      </c>
      <c r="N137" s="68">
        <f>SUM(N26+N61+N70+N83+N90+N97+N106+N123+N128+N136)</f>
        <v>6677173.67</v>
      </c>
      <c r="O137" s="68">
        <f>SUM(O26+O61+O70+O83+O90+O97+O106+O123+O128+O136)</f>
        <v>1503525.12</v>
      </c>
      <c r="P137" s="65">
        <f>SUM(P26+P61+P70+P83+P90+P97+P106+P123+P128+P136)</f>
        <v>5173648.55</v>
      </c>
      <c r="Q137" s="14" t="e">
        <f>SUM(#REF!+#REF!+#REF!+#REF!+#REF!+#REF!+#REF!+#REF!+Q13+#REF!+Q15+#REF!+#REF!)</f>
        <v>#REF!</v>
      </c>
      <c r="R137" s="14" t="e">
        <f>SUM(#REF!+#REF!+#REF!+#REF!+#REF!+#REF!+#REF!+#REF!+R13+#REF!+R15+#REF!)</f>
        <v>#REF!</v>
      </c>
      <c r="S137" s="14" t="e">
        <f>SUM(#REF!+#REF!)</f>
        <v>#REF!</v>
      </c>
      <c r="T137" s="11" t="e">
        <f>SUM(N137/H137)*100</f>
        <v>#REF!</v>
      </c>
    </row>
    <row r="138" spans="1:16" ht="12">
      <c r="A138" s="46"/>
      <c r="B138" s="46"/>
      <c r="C138" s="46"/>
      <c r="D138" s="30"/>
      <c r="E138" s="30"/>
      <c r="F138" s="30"/>
      <c r="G138" s="30"/>
      <c r="H138" s="30"/>
      <c r="I138" s="30"/>
      <c r="J138" s="30"/>
      <c r="K138" s="47"/>
      <c r="L138" s="47"/>
      <c r="M138" s="47"/>
      <c r="N138" s="47"/>
      <c r="O138" s="47"/>
      <c r="P138" s="47"/>
    </row>
    <row r="139" spans="1:21" s="9" customFormat="1" ht="12">
      <c r="A139" s="99"/>
      <c r="B139" s="100"/>
      <c r="C139" s="100"/>
      <c r="D139" s="100"/>
      <c r="E139" s="100"/>
      <c r="F139" s="100"/>
      <c r="G139" s="100"/>
      <c r="H139" s="48"/>
      <c r="I139" s="48"/>
      <c r="J139" s="48"/>
      <c r="K139" s="48"/>
      <c r="L139" s="48"/>
      <c r="M139" s="48"/>
      <c r="N139" s="48"/>
      <c r="O139" s="48"/>
      <c r="P139" s="48"/>
      <c r="U139" s="16"/>
    </row>
    <row r="140" spans="1:16" ht="12">
      <c r="A140" s="46"/>
      <c r="B140" s="46"/>
      <c r="C140" s="46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</row>
    <row r="141" spans="1:3" ht="12">
      <c r="A141" s="5"/>
      <c r="B141" s="5"/>
      <c r="C141" s="5"/>
    </row>
    <row r="142" spans="1:3" ht="12">
      <c r="A142" s="5"/>
      <c r="B142" s="5"/>
      <c r="C142" s="5"/>
    </row>
    <row r="143" spans="1:3" ht="12">
      <c r="A143" s="5"/>
      <c r="B143" s="5"/>
      <c r="C143" s="5"/>
    </row>
    <row r="144" spans="1:3" ht="12">
      <c r="A144" s="5"/>
      <c r="B144" s="5"/>
      <c r="C144" s="5"/>
    </row>
    <row r="145" spans="1:3" ht="12">
      <c r="A145" s="5"/>
      <c r="B145" s="5"/>
      <c r="C145" s="5"/>
    </row>
    <row r="146" spans="1:3" ht="12">
      <c r="A146" s="5"/>
      <c r="B146" s="5"/>
      <c r="C146" s="5"/>
    </row>
    <row r="147" spans="1:3" ht="12">
      <c r="A147" s="5"/>
      <c r="B147" s="5"/>
      <c r="C147" s="5"/>
    </row>
    <row r="148" spans="1:3" ht="12">
      <c r="A148" s="5"/>
      <c r="B148" s="5"/>
      <c r="C148" s="5"/>
    </row>
    <row r="149" spans="1:3" ht="12">
      <c r="A149" s="5"/>
      <c r="B149" s="5"/>
      <c r="C149" s="5"/>
    </row>
    <row r="150" spans="1:3" ht="12">
      <c r="A150" s="5"/>
      <c r="B150" s="5"/>
      <c r="C150" s="5"/>
    </row>
    <row r="151" spans="1:3" ht="12">
      <c r="A151" s="5"/>
      <c r="B151" s="5"/>
      <c r="C151" s="5"/>
    </row>
    <row r="152" spans="1:3" ht="12">
      <c r="A152" s="5"/>
      <c r="B152" s="5"/>
      <c r="C152" s="5"/>
    </row>
    <row r="153" spans="1:3" ht="12">
      <c r="A153" s="5"/>
      <c r="B153" s="5"/>
      <c r="C153" s="5"/>
    </row>
    <row r="154" spans="1:3" ht="12">
      <c r="A154" s="5"/>
      <c r="B154" s="5"/>
      <c r="C154" s="5"/>
    </row>
    <row r="155" spans="1:3" ht="12">
      <c r="A155" s="5"/>
      <c r="B155" s="5"/>
      <c r="C155" s="5"/>
    </row>
    <row r="156" spans="1:3" ht="12">
      <c r="A156" s="5"/>
      <c r="B156" s="5"/>
      <c r="C156" s="5"/>
    </row>
    <row r="157" spans="1:3" ht="12">
      <c r="A157" s="5"/>
      <c r="B157" s="5"/>
      <c r="C157" s="5"/>
    </row>
    <row r="158" spans="1:3" ht="12">
      <c r="A158" s="5"/>
      <c r="B158" s="5"/>
      <c r="C158" s="5"/>
    </row>
    <row r="159" spans="1:3" ht="12">
      <c r="A159" s="5"/>
      <c r="B159" s="5"/>
      <c r="C159" s="5"/>
    </row>
    <row r="160" spans="1:3" ht="12">
      <c r="A160" s="5"/>
      <c r="B160" s="5"/>
      <c r="C160" s="5"/>
    </row>
    <row r="161" spans="1:3" ht="12">
      <c r="A161" s="5"/>
      <c r="B161" s="5"/>
      <c r="C161" s="5"/>
    </row>
    <row r="162" spans="1:3" ht="12">
      <c r="A162" s="5"/>
      <c r="B162" s="5"/>
      <c r="C162" s="5"/>
    </row>
    <row r="163" spans="1:3" ht="12">
      <c r="A163" s="5"/>
      <c r="B163" s="5"/>
      <c r="C163" s="5"/>
    </row>
    <row r="164" spans="1:3" ht="12">
      <c r="A164" s="5"/>
      <c r="B164" s="5"/>
      <c r="C164" s="5"/>
    </row>
    <row r="165" spans="1:3" ht="12">
      <c r="A165" s="5"/>
      <c r="B165" s="5"/>
      <c r="C165" s="5"/>
    </row>
    <row r="166" spans="1:3" ht="12">
      <c r="A166" s="5"/>
      <c r="B166" s="5"/>
      <c r="C166" s="5"/>
    </row>
    <row r="167" spans="1:3" ht="12">
      <c r="A167" s="5"/>
      <c r="B167" s="5"/>
      <c r="C167" s="5"/>
    </row>
    <row r="168" spans="1:3" ht="12">
      <c r="A168" s="5"/>
      <c r="B168" s="5"/>
      <c r="C168" s="5"/>
    </row>
    <row r="169" spans="1:3" ht="12">
      <c r="A169" s="5"/>
      <c r="B169" s="5"/>
      <c r="C169" s="5"/>
    </row>
    <row r="170" spans="1:3" ht="12">
      <c r="A170" s="5"/>
      <c r="B170" s="5"/>
      <c r="C170" s="5"/>
    </row>
    <row r="171" spans="1:3" ht="12">
      <c r="A171" s="5"/>
      <c r="B171" s="5"/>
      <c r="C171" s="5"/>
    </row>
    <row r="172" spans="1:3" ht="12">
      <c r="A172" s="5"/>
      <c r="B172" s="5"/>
      <c r="C172" s="5"/>
    </row>
    <row r="173" spans="1:3" ht="12">
      <c r="A173" s="5"/>
      <c r="B173" s="5"/>
      <c r="C173" s="5"/>
    </row>
    <row r="174" spans="1:3" ht="12">
      <c r="A174" s="5"/>
      <c r="B174" s="5"/>
      <c r="C174" s="5"/>
    </row>
    <row r="175" spans="1:3" ht="12">
      <c r="A175" s="5"/>
      <c r="B175" s="5"/>
      <c r="C175" s="5"/>
    </row>
    <row r="176" spans="1:3" ht="12">
      <c r="A176" s="5"/>
      <c r="B176" s="5"/>
      <c r="C176" s="5"/>
    </row>
    <row r="177" spans="1:3" ht="12">
      <c r="A177" s="5"/>
      <c r="B177" s="5"/>
      <c r="C177" s="5"/>
    </row>
    <row r="178" spans="1:3" ht="12">
      <c r="A178" s="5"/>
      <c r="B178" s="5"/>
      <c r="C178" s="5"/>
    </row>
    <row r="179" spans="1:3" ht="12">
      <c r="A179" s="5"/>
      <c r="B179" s="5"/>
      <c r="C179" s="5"/>
    </row>
    <row r="180" spans="1:3" ht="12">
      <c r="A180" s="5"/>
      <c r="B180" s="5"/>
      <c r="C180" s="5"/>
    </row>
    <row r="181" spans="1:3" ht="12">
      <c r="A181" s="5"/>
      <c r="B181" s="5"/>
      <c r="C181" s="5"/>
    </row>
    <row r="182" spans="1:3" ht="12">
      <c r="A182" s="5"/>
      <c r="B182" s="5"/>
      <c r="C182" s="5"/>
    </row>
    <row r="183" spans="1:3" ht="12">
      <c r="A183" s="5"/>
      <c r="B183" s="5"/>
      <c r="C183" s="5"/>
    </row>
    <row r="184" spans="1:3" ht="12">
      <c r="A184" s="5"/>
      <c r="B184" s="5"/>
      <c r="C184" s="5"/>
    </row>
    <row r="185" spans="1:3" ht="12">
      <c r="A185" s="5"/>
      <c r="B185" s="5"/>
      <c r="C185" s="5"/>
    </row>
    <row r="186" spans="1:3" ht="12">
      <c r="A186" s="5"/>
      <c r="B186" s="5"/>
      <c r="C186" s="5"/>
    </row>
    <row r="187" spans="1:3" ht="12">
      <c r="A187" s="5"/>
      <c r="B187" s="5"/>
      <c r="C187" s="5"/>
    </row>
    <row r="188" spans="1:3" ht="12">
      <c r="A188" s="5"/>
      <c r="B188" s="5"/>
      <c r="C188" s="5"/>
    </row>
    <row r="189" spans="1:3" ht="12">
      <c r="A189" s="5"/>
      <c r="B189" s="5"/>
      <c r="C189" s="5"/>
    </row>
    <row r="190" spans="1:3" ht="12">
      <c r="A190" s="5"/>
      <c r="B190" s="5"/>
      <c r="C190" s="5"/>
    </row>
    <row r="191" spans="1:3" ht="12">
      <c r="A191" s="5"/>
      <c r="B191" s="5"/>
      <c r="C191" s="5"/>
    </row>
    <row r="192" spans="1:3" ht="12">
      <c r="A192" s="5"/>
      <c r="B192" s="5"/>
      <c r="C192" s="5"/>
    </row>
    <row r="193" spans="1:3" ht="12">
      <c r="A193" s="5"/>
      <c r="B193" s="5"/>
      <c r="C193" s="5"/>
    </row>
    <row r="194" spans="1:3" ht="12">
      <c r="A194" s="5"/>
      <c r="B194" s="5"/>
      <c r="C194" s="5"/>
    </row>
    <row r="195" spans="1:3" ht="12">
      <c r="A195" s="5"/>
      <c r="B195" s="5"/>
      <c r="C195" s="5"/>
    </row>
    <row r="196" spans="1:3" ht="12">
      <c r="A196" s="5"/>
      <c r="B196" s="5"/>
      <c r="C196" s="5"/>
    </row>
    <row r="197" spans="1:3" ht="12">
      <c r="A197" s="5"/>
      <c r="B197" s="5"/>
      <c r="C197" s="5"/>
    </row>
    <row r="198" spans="1:3" ht="12">
      <c r="A198" s="5"/>
      <c r="B198" s="5"/>
      <c r="C198" s="5"/>
    </row>
    <row r="199" spans="1:3" ht="12">
      <c r="A199" s="5"/>
      <c r="B199" s="5"/>
      <c r="C199" s="5"/>
    </row>
    <row r="200" spans="1:3" ht="12">
      <c r="A200" s="5"/>
      <c r="B200" s="5"/>
      <c r="C200" s="5"/>
    </row>
    <row r="201" spans="1:3" ht="12">
      <c r="A201" s="5"/>
      <c r="B201" s="5"/>
      <c r="C201" s="5"/>
    </row>
    <row r="202" spans="1:3" ht="12">
      <c r="A202" s="5"/>
      <c r="B202" s="5"/>
      <c r="C202" s="5"/>
    </row>
    <row r="203" spans="1:3" ht="12">
      <c r="A203" s="7"/>
      <c r="B203" s="7"/>
      <c r="C203" s="7"/>
    </row>
    <row r="204" spans="1:3" ht="12">
      <c r="A204" s="7"/>
      <c r="B204" s="7"/>
      <c r="C204" s="7"/>
    </row>
    <row r="205" spans="1:3" ht="12">
      <c r="A205" s="7"/>
      <c r="B205" s="7"/>
      <c r="C205" s="7"/>
    </row>
    <row r="206" spans="1:3" ht="12">
      <c r="A206" s="7"/>
      <c r="B206" s="7"/>
      <c r="C206" s="7"/>
    </row>
    <row r="207" spans="1:3" ht="12">
      <c r="A207" s="7"/>
      <c r="B207" s="7"/>
      <c r="C207" s="7"/>
    </row>
    <row r="208" spans="1:3" ht="12">
      <c r="A208" s="7"/>
      <c r="B208" s="7"/>
      <c r="C208" s="7"/>
    </row>
    <row r="209" spans="1:3" ht="12">
      <c r="A209" s="7"/>
      <c r="B209" s="7"/>
      <c r="C209" s="7"/>
    </row>
    <row r="210" spans="1:3" ht="12">
      <c r="A210" s="7"/>
      <c r="B210" s="7"/>
      <c r="C210" s="7"/>
    </row>
    <row r="211" spans="1:3" ht="12">
      <c r="A211" s="7"/>
      <c r="B211" s="7"/>
      <c r="C211" s="7"/>
    </row>
    <row r="212" spans="1:3" ht="12">
      <c r="A212" s="8"/>
      <c r="B212" s="8"/>
      <c r="C212" s="8"/>
    </row>
  </sheetData>
  <mergeCells count="25">
    <mergeCell ref="A90:G90"/>
    <mergeCell ref="A97:G97"/>
    <mergeCell ref="A123:G123"/>
    <mergeCell ref="A128:G128"/>
    <mergeCell ref="A106:G106"/>
    <mergeCell ref="A26:G26"/>
    <mergeCell ref="A61:G61"/>
    <mergeCell ref="A83:G83"/>
    <mergeCell ref="A70:G70"/>
    <mergeCell ref="A8:A10"/>
    <mergeCell ref="A136:G136"/>
    <mergeCell ref="N4:P4"/>
    <mergeCell ref="A139:G139"/>
    <mergeCell ref="A137:G137"/>
    <mergeCell ref="A15:G15"/>
    <mergeCell ref="A13:G13"/>
    <mergeCell ref="A6:P6"/>
    <mergeCell ref="G8:G10"/>
    <mergeCell ref="O8:P9"/>
    <mergeCell ref="B8:B10"/>
    <mergeCell ref="N8:N10"/>
    <mergeCell ref="L8:M9"/>
    <mergeCell ref="K8:K10"/>
    <mergeCell ref="E8:E10"/>
    <mergeCell ref="F8:F10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2012-07-23T14:23:21Z</cp:lastPrinted>
  <dcterms:created xsi:type="dcterms:W3CDTF">2001-09-07T12:46:35Z</dcterms:created>
  <dcterms:modified xsi:type="dcterms:W3CDTF">2012-07-23T14:28:35Z</dcterms:modified>
  <cp:category/>
  <cp:version/>
  <cp:contentType/>
  <cp:contentStatus/>
</cp:coreProperties>
</file>