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2" sheetId="1" r:id="rId1"/>
  </sheets>
  <definedNames>
    <definedName name="SSLink_0">#REF!</definedName>
  </definedNames>
  <calcPr fullCalcOnLoad="1"/>
</workbook>
</file>

<file path=xl/sharedStrings.xml><?xml version="1.0" encoding="utf-8"?>
<sst xmlns="http://schemas.openxmlformats.org/spreadsheetml/2006/main" count="178" uniqueCount="110">
  <si>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</si>
  <si>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</si>
  <si>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</si>
  <si>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</si>
  <si>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</si>
  <si>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</si>
  <si>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</si>
  <si>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</si>
  <si>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</si>
  <si>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</si>
  <si>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</si>
  <si>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</si>
  <si>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</si>
  <si>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</si>
  <si>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</si>
  <si>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</si>
  <si>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</si>
  <si>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</si>
  <si>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</si>
  <si>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</si>
  <si>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</si>
  <si>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</si>
  <si>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</si>
  <si>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</si>
  <si>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</si>
  <si>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</si>
  <si>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</si>
  <si>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</si>
  <si>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</si>
  <si>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</si>
  <si>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</si>
  <si>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</si>
  <si>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</si>
  <si>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</si>
  <si>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</si>
  <si>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>Budowa przykanalików sanitarnych i odcinków sieci kanalizacyjnej w ulicach gdzie kanalizacja sanitarna została wybudowana w latach ubiegłych</t>
  </si>
  <si>
    <r>
      <t xml:space="preserve">Budowa kanalizacji sanitarnej w ul. Wandy i </t>
    </r>
    <r>
      <rPr>
        <sz val="9"/>
        <rFont val="Times New Roman CE"/>
        <family val="0"/>
      </rPr>
      <t>Sportowej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</si>
  <si>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</si>
  <si>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</si>
  <si>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</si>
  <si>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</si>
  <si>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</si>
  <si>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</si>
  <si>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</si>
  <si>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</si>
  <si>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</si>
  <si>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</si>
  <si>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</si>
  <si>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</si>
  <si>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</si>
  <si>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</si>
  <si>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750:</t>
  </si>
  <si>
    <t>Rozbudowa Szkoły w Nowej Wsi / Granicy</t>
  </si>
  <si>
    <t>Rozbudowa szkoły w Komorowie wraz z wykonaniem lodowiska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</si>
  <si>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</si>
  <si>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</si>
  <si>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</si>
  <si>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</si>
  <si>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</si>
  <si>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</si>
  <si>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</si>
  <si>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</si>
  <si>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</si>
  <si>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</si>
  <si>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</si>
  <si>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</si>
  <si>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</si>
  <si>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</si>
  <si>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</si>
  <si>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</si>
  <si>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</si>
  <si>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</si>
  <si>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</si>
  <si>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11a</t>
  </si>
  <si>
    <t>Budowa i uzupełnienie zasuw sekcyjnych na sieci wodociągowej</t>
  </si>
  <si>
    <t>35a</t>
  </si>
  <si>
    <t>Budowa sygnalizacji świetlnej na skrzyżowaniu ul. Pruszkowskiej z ul. Reja w Granicy</t>
  </si>
  <si>
    <t>%</t>
  </si>
  <si>
    <t>Realizacja inwestycji</t>
  </si>
  <si>
    <t>Załącznik nr 5</t>
  </si>
  <si>
    <t>do Zarządzenia</t>
  </si>
  <si>
    <t>Wójta Gminy Michałowice</t>
  </si>
  <si>
    <t>Nie rozpoczęto realizacji</t>
  </si>
  <si>
    <t>Realizacja zadania odbywa się na bieżąco</t>
  </si>
  <si>
    <t>Wykonano dok. projektową na ul. Topolową</t>
  </si>
  <si>
    <t xml:space="preserve">Wykonano </t>
  </si>
  <si>
    <t>Wykonano</t>
  </si>
  <si>
    <t>Realizacja na bieżąco</t>
  </si>
  <si>
    <t>Wykonano ul. Kościuszki, Mickiewicza</t>
  </si>
  <si>
    <t>Opracowano dok. proj. na ul. Działkową</t>
  </si>
  <si>
    <t>Wykonano ul. Sobieskiego</t>
  </si>
  <si>
    <t>Opracowano dok. proj.</t>
  </si>
  <si>
    <t>Wykonano ul. Jaśminową</t>
  </si>
  <si>
    <t>Zadanie w trakcie realizacji</t>
  </si>
  <si>
    <t>Opracowano dok. projektową</t>
  </si>
  <si>
    <t>wykonano</t>
  </si>
  <si>
    <t>Razem rozdz. 70004</t>
  </si>
  <si>
    <t>Razem rozdz. 70005</t>
  </si>
  <si>
    <t xml:space="preserve">Budowa budynku Urzędu Gminy wraz z infrastrukturą techniczną (koncepcja, dok proj. i wyk) </t>
  </si>
  <si>
    <t>Razem rozdz. 80101</t>
  </si>
  <si>
    <t>Razem rozdz. 80104</t>
  </si>
  <si>
    <t xml:space="preserve">Wykonanie wydatków majątkowych </t>
  </si>
  <si>
    <t xml:space="preserve">Wykonanie wydatków majątkowych za I półrocze 2012 rok </t>
  </si>
  <si>
    <t>Razem dział 801</t>
  </si>
  <si>
    <t>Razem dział 700</t>
  </si>
  <si>
    <t>Razem dział 600</t>
  </si>
  <si>
    <t>Razem dział 010</t>
  </si>
  <si>
    <t>Razem dział 150</t>
  </si>
  <si>
    <t>Nr 165 /2012</t>
  </si>
  <si>
    <t>z dnia 20 sierpnia 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</si>
</sst>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16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8">
    <xf numFmtId="6" fontId="0" fillId="0" borderId="0" xfId="0" applyAlignment="1">
      <alignment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6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/>
    </xf>
    <xf numFmtId="6" fontId="8" fillId="0" borderId="1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6" fontId="15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4" fontId="1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6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" fontId="15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left" vertical="center" wrapText="1"/>
    </xf>
    <xf numFmtId="6" fontId="0" fillId="0" borderId="4" xfId="0" applyBorder="1" applyAlignment="1">
      <alignment/>
    </xf>
    <xf numFmtId="6" fontId="0" fillId="0" borderId="2" xfId="0" applyBorder="1" applyAlignment="1">
      <alignment/>
    </xf>
    <xf numFmtId="6" fontId="9" fillId="0" borderId="3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left" vertical="center" wrapText="1"/>
    </xf>
    <xf numFmtId="6" fontId="10" fillId="0" borderId="3" xfId="0" applyFont="1" applyBorder="1" applyAlignment="1">
      <alignment horizontal="right" vertical="center" wrapText="1"/>
    </xf>
    <xf numFmtId="6" fontId="8" fillId="0" borderId="0" xfId="0" applyFont="1" applyAlignment="1">
      <alignment horizontal="center" vertical="center" wrapText="1"/>
    </xf>
    <xf numFmtId="6" fontId="10" fillId="0" borderId="1" xfId="0" applyFont="1" applyBorder="1" applyAlignment="1">
      <alignment horizontal="right" vertical="center" wrapText="1"/>
    </xf>
    <xf numFmtId="6" fontId="0" fillId="0" borderId="1" xfId="0" applyBorder="1" applyAlignment="1">
      <alignment/>
    </xf>
    <xf numFmtId="6" fontId="8" fillId="0" borderId="5" xfId="0" applyFont="1" applyBorder="1" applyAlignment="1">
      <alignment horizontal="left" vertical="center" wrapText="1"/>
    </xf>
    <xf numFmtId="6" fontId="8" fillId="0" borderId="0" xfId="0" applyFont="1" applyAlignment="1">
      <alignment horizontal="left" vertical="center" wrapText="1"/>
    </xf>
    <xf numFmtId="6" fontId="8" fillId="0" borderId="3" xfId="0" applyFont="1" applyBorder="1" applyAlignment="1">
      <alignment horizontal="justify" vertical="top" wrapText="1"/>
    </xf>
    <xf numFmtId="6" fontId="8" fillId="0" borderId="3" xfId="0" applyFont="1" applyBorder="1" applyAlignment="1">
      <alignment horizontal="left" vertical="top" wrapText="1"/>
    </xf>
    <xf numFmtId="6" fontId="9" fillId="0" borderId="0" xfId="0" applyFont="1" applyAlignment="1">
      <alignment horizontal="center"/>
    </xf>
    <xf numFmtId="6" fontId="9" fillId="0" borderId="6" xfId="0" applyFont="1" applyBorder="1" applyAlignment="1">
      <alignment horizontal="center" vertical="center" wrapText="1"/>
    </xf>
    <xf numFmtId="6" fontId="9" fillId="0" borderId="7" xfId="0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15.375" style="13" customWidth="1"/>
    <col min="8" max="8" width="14.125" style="51" customWidth="1"/>
    <col min="9" max="9" width="8.125" style="26" customWidth="1"/>
    <col min="10" max="10" width="46.375" style="2" customWidth="1"/>
    <col min="11" max="16384" width="9.375" style="2" customWidth="1"/>
  </cols>
  <sheetData>
    <row r="1" spans="6:10" ht="12" customHeight="1">
      <c r="F1" s="13"/>
      <c r="I1" s="54" t="s">
        <v>79</v>
      </c>
      <c r="J1" s="3"/>
    </row>
    <row r="2" spans="6:10" ht="12" customHeight="1">
      <c r="F2" s="13"/>
      <c r="I2" s="54" t="s">
        <v>80</v>
      </c>
      <c r="J2" s="3"/>
    </row>
    <row r="3" spans="6:10" ht="12" customHeight="1">
      <c r="F3" s="13"/>
      <c r="I3" s="54" t="s">
        <v>108</v>
      </c>
      <c r="J3" s="3"/>
    </row>
    <row r="4" spans="6:10" ht="12" customHeight="1">
      <c r="F4" s="13"/>
      <c r="I4" s="54" t="s">
        <v>81</v>
      </c>
      <c r="J4" s="3"/>
    </row>
    <row r="5" spans="6:10" ht="12" customHeight="1">
      <c r="F5" s="13"/>
      <c r="I5" s="54" t="s">
        <v>109</v>
      </c>
      <c r="J5" s="3"/>
    </row>
    <row r="6" spans="1:10" ht="12" customHeight="1">
      <c r="A6" s="73" t="s">
        <v>102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2" customHeight="1">
      <c r="A7" s="4"/>
      <c r="B7" s="4"/>
      <c r="C7" s="4"/>
      <c r="D7" s="4"/>
      <c r="E7" s="4"/>
      <c r="F7" s="52"/>
      <c r="G7" s="52"/>
      <c r="H7" s="53"/>
      <c r="I7" s="27"/>
      <c r="J7" s="4"/>
    </row>
    <row r="8" spans="1:10" ht="12" customHeight="1">
      <c r="A8" s="74" t="s">
        <v>6</v>
      </c>
      <c r="B8" s="74" t="s">
        <v>7</v>
      </c>
      <c r="C8" s="74" t="s">
        <v>8</v>
      </c>
      <c r="D8" s="76" t="s">
        <v>9</v>
      </c>
      <c r="E8" s="76"/>
      <c r="F8" s="76"/>
      <c r="G8" s="77"/>
      <c r="H8" s="68"/>
      <c r="I8" s="68"/>
      <c r="J8" s="68"/>
    </row>
    <row r="9" spans="1:10" ht="63.75" customHeight="1">
      <c r="A9" s="75"/>
      <c r="B9" s="75"/>
      <c r="C9" s="75"/>
      <c r="D9" s="76"/>
      <c r="E9" s="76"/>
      <c r="F9" s="76"/>
      <c r="G9" s="25" t="s">
        <v>10</v>
      </c>
      <c r="H9" s="28" t="s">
        <v>101</v>
      </c>
      <c r="I9" s="55" t="s">
        <v>77</v>
      </c>
      <c r="J9" s="5" t="s">
        <v>78</v>
      </c>
    </row>
    <row r="10" spans="1:10" ht="51" customHeight="1">
      <c r="A10" s="6">
        <v>1</v>
      </c>
      <c r="B10" s="1" t="s">
        <v>13</v>
      </c>
      <c r="C10" s="1" t="s">
        <v>14</v>
      </c>
      <c r="D10" s="71" t="s">
        <v>20</v>
      </c>
      <c r="E10" s="61"/>
      <c r="F10" s="62"/>
      <c r="G10" s="21">
        <v>100000</v>
      </c>
      <c r="H10" s="29">
        <v>0</v>
      </c>
      <c r="I10" s="56">
        <f>SUM(H10*100/G10)</f>
        <v>0</v>
      </c>
      <c r="J10" s="7" t="s">
        <v>82</v>
      </c>
    </row>
    <row r="11" spans="1:10" ht="39" customHeight="1">
      <c r="A11" s="6">
        <v>2</v>
      </c>
      <c r="B11" s="1" t="s">
        <v>13</v>
      </c>
      <c r="C11" s="1" t="s">
        <v>14</v>
      </c>
      <c r="D11" s="71" t="s">
        <v>35</v>
      </c>
      <c r="E11" s="61"/>
      <c r="F11" s="62"/>
      <c r="G11" s="21">
        <v>100000</v>
      </c>
      <c r="H11" s="29">
        <v>47970</v>
      </c>
      <c r="I11" s="56">
        <f aca="true" t="shared" si="0" ref="I11:I74">SUM(H11*100/G11)</f>
        <v>47.97</v>
      </c>
      <c r="J11" s="7" t="s">
        <v>83</v>
      </c>
    </row>
    <row r="12" spans="1:10" ht="29.25" customHeight="1">
      <c r="A12" s="6">
        <v>3</v>
      </c>
      <c r="B12" s="1" t="s">
        <v>13</v>
      </c>
      <c r="C12" s="1" t="s">
        <v>14</v>
      </c>
      <c r="D12" s="71" t="s">
        <v>21</v>
      </c>
      <c r="E12" s="61"/>
      <c r="F12" s="62"/>
      <c r="G12" s="21">
        <v>10000</v>
      </c>
      <c r="H12" s="29">
        <v>3690</v>
      </c>
      <c r="I12" s="56">
        <f t="shared" si="0"/>
        <v>36.9</v>
      </c>
      <c r="J12" s="7" t="s">
        <v>83</v>
      </c>
    </row>
    <row r="13" spans="1:10" ht="28.5" customHeight="1">
      <c r="A13" s="6">
        <v>4</v>
      </c>
      <c r="B13" s="1" t="s">
        <v>13</v>
      </c>
      <c r="C13" s="1" t="s">
        <v>14</v>
      </c>
      <c r="D13" s="71" t="s">
        <v>36</v>
      </c>
      <c r="E13" s="61"/>
      <c r="F13" s="62"/>
      <c r="G13" s="21">
        <v>200000</v>
      </c>
      <c r="H13" s="29">
        <v>0</v>
      </c>
      <c r="I13" s="56">
        <f t="shared" si="0"/>
        <v>0</v>
      </c>
      <c r="J13" s="7" t="s">
        <v>82</v>
      </c>
    </row>
    <row r="14" spans="1:10" s="18" customFormat="1" ht="28.5" customHeight="1">
      <c r="A14" s="16">
        <v>5</v>
      </c>
      <c r="B14" s="17" t="s">
        <v>13</v>
      </c>
      <c r="C14" s="17" t="s">
        <v>14</v>
      </c>
      <c r="D14" s="72" t="s">
        <v>63</v>
      </c>
      <c r="E14" s="61"/>
      <c r="F14" s="62"/>
      <c r="G14" s="34">
        <v>40000</v>
      </c>
      <c r="H14" s="35">
        <v>0</v>
      </c>
      <c r="I14" s="56">
        <f t="shared" si="0"/>
        <v>0</v>
      </c>
      <c r="J14" s="7" t="s">
        <v>82</v>
      </c>
    </row>
    <row r="15" spans="1:10" ht="75" customHeight="1">
      <c r="A15" s="6">
        <v>6</v>
      </c>
      <c r="B15" s="1" t="s">
        <v>13</v>
      </c>
      <c r="C15" s="1" t="s">
        <v>14</v>
      </c>
      <c r="D15" s="71" t="s">
        <v>37</v>
      </c>
      <c r="E15" s="61"/>
      <c r="F15" s="62"/>
      <c r="G15" s="36">
        <v>500000</v>
      </c>
      <c r="H15" s="37">
        <v>55463.03</v>
      </c>
      <c r="I15" s="56">
        <f t="shared" si="0"/>
        <v>11.092606</v>
      </c>
      <c r="J15" s="7" t="s">
        <v>84</v>
      </c>
    </row>
    <row r="16" spans="1:10" ht="31.5" customHeight="1">
      <c r="A16" s="6">
        <v>7</v>
      </c>
      <c r="B16" s="1" t="s">
        <v>13</v>
      </c>
      <c r="C16" s="1" t="s">
        <v>14</v>
      </c>
      <c r="D16" s="71" t="s">
        <v>38</v>
      </c>
      <c r="E16" s="61"/>
      <c r="F16" s="62"/>
      <c r="G16" s="36">
        <v>200000</v>
      </c>
      <c r="H16" s="37">
        <v>0</v>
      </c>
      <c r="I16" s="56">
        <f t="shared" si="0"/>
        <v>0</v>
      </c>
      <c r="J16" s="7" t="s">
        <v>82</v>
      </c>
    </row>
    <row r="17" spans="1:10" ht="18.75" customHeight="1">
      <c r="A17" s="6">
        <v>8</v>
      </c>
      <c r="B17" s="1" t="s">
        <v>13</v>
      </c>
      <c r="C17" s="1" t="s">
        <v>14</v>
      </c>
      <c r="D17" s="71" t="s">
        <v>39</v>
      </c>
      <c r="E17" s="61"/>
      <c r="F17" s="62"/>
      <c r="G17" s="36">
        <v>100000</v>
      </c>
      <c r="H17" s="37">
        <v>1845</v>
      </c>
      <c r="I17" s="56">
        <f t="shared" si="0"/>
        <v>1.845</v>
      </c>
      <c r="J17" s="7" t="s">
        <v>86</v>
      </c>
    </row>
    <row r="18" spans="1:10" ht="36" customHeight="1">
      <c r="A18" s="6">
        <v>9</v>
      </c>
      <c r="B18" s="1" t="s">
        <v>13</v>
      </c>
      <c r="C18" s="1" t="s">
        <v>14</v>
      </c>
      <c r="D18" s="64" t="s">
        <v>66</v>
      </c>
      <c r="E18" s="61"/>
      <c r="F18" s="62"/>
      <c r="G18" s="36">
        <v>200000</v>
      </c>
      <c r="H18" s="37">
        <v>0</v>
      </c>
      <c r="I18" s="56">
        <f t="shared" si="0"/>
        <v>0</v>
      </c>
      <c r="J18" s="7" t="s">
        <v>82</v>
      </c>
    </row>
    <row r="19" spans="1:10" ht="39.75" customHeight="1">
      <c r="A19" s="6">
        <v>10</v>
      </c>
      <c r="B19" s="1" t="s">
        <v>13</v>
      </c>
      <c r="C19" s="1" t="s">
        <v>14</v>
      </c>
      <c r="D19" s="71" t="s">
        <v>40</v>
      </c>
      <c r="E19" s="61"/>
      <c r="F19" s="62"/>
      <c r="G19" s="36">
        <v>30000</v>
      </c>
      <c r="H19" s="37">
        <v>20910</v>
      </c>
      <c r="I19" s="56">
        <f t="shared" si="0"/>
        <v>69.7</v>
      </c>
      <c r="J19" s="7" t="s">
        <v>87</v>
      </c>
    </row>
    <row r="20" spans="1:10" ht="16.5" customHeight="1">
      <c r="A20" s="6">
        <v>11</v>
      </c>
      <c r="B20" s="1" t="s">
        <v>13</v>
      </c>
      <c r="C20" s="1" t="s">
        <v>14</v>
      </c>
      <c r="D20" s="71" t="s">
        <v>17</v>
      </c>
      <c r="E20" s="61"/>
      <c r="F20" s="62"/>
      <c r="G20" s="36">
        <v>100000</v>
      </c>
      <c r="H20" s="37">
        <v>0</v>
      </c>
      <c r="I20" s="56">
        <f t="shared" si="0"/>
        <v>0</v>
      </c>
      <c r="J20" s="7" t="s">
        <v>87</v>
      </c>
    </row>
    <row r="21" spans="1:10" ht="23.25" customHeight="1">
      <c r="A21" s="6" t="s">
        <v>73</v>
      </c>
      <c r="B21" s="59" t="s">
        <v>13</v>
      </c>
      <c r="C21" s="59" t="s">
        <v>14</v>
      </c>
      <c r="D21" s="71" t="s">
        <v>74</v>
      </c>
      <c r="E21" s="61"/>
      <c r="F21" s="62"/>
      <c r="G21" s="36">
        <v>72000</v>
      </c>
      <c r="H21" s="38">
        <v>0</v>
      </c>
      <c r="I21" s="56">
        <f t="shared" si="0"/>
        <v>0</v>
      </c>
      <c r="J21" s="7" t="s">
        <v>82</v>
      </c>
    </row>
    <row r="22" spans="1:10" ht="15" customHeight="1">
      <c r="A22" s="6"/>
      <c r="B22" s="6"/>
      <c r="C22" s="6"/>
      <c r="D22" s="63" t="s">
        <v>106</v>
      </c>
      <c r="E22" s="61"/>
      <c r="F22" s="62"/>
      <c r="G22" s="24">
        <f>SUM(G10:G21)</f>
        <v>1652000</v>
      </c>
      <c r="H22" s="30">
        <f>SUM(H10:H21)</f>
        <v>129878.03</v>
      </c>
      <c r="I22" s="56">
        <f t="shared" si="0"/>
        <v>7.86186622276029</v>
      </c>
      <c r="J22" s="9"/>
    </row>
    <row r="23" spans="1:10" ht="26.25" customHeight="1">
      <c r="A23" s="6">
        <v>12</v>
      </c>
      <c r="B23" s="6">
        <v>150</v>
      </c>
      <c r="C23" s="6">
        <v>15011</v>
      </c>
      <c r="D23" s="60" t="s">
        <v>61</v>
      </c>
      <c r="E23" s="61"/>
      <c r="F23" s="62"/>
      <c r="G23" s="21">
        <v>5235.1</v>
      </c>
      <c r="H23" s="29">
        <v>5235.1</v>
      </c>
      <c r="I23" s="56">
        <f t="shared" si="0"/>
        <v>100</v>
      </c>
      <c r="J23" s="57" t="s">
        <v>85</v>
      </c>
    </row>
    <row r="24" spans="1:10" ht="15" customHeight="1">
      <c r="A24" s="6"/>
      <c r="B24" s="10"/>
      <c r="C24" s="10"/>
      <c r="D24" s="63" t="s">
        <v>107</v>
      </c>
      <c r="E24" s="61"/>
      <c r="F24" s="62"/>
      <c r="G24" s="24">
        <f>SUM(G23)</f>
        <v>5235.1</v>
      </c>
      <c r="H24" s="30">
        <f>SUM(H23)</f>
        <v>5235.1</v>
      </c>
      <c r="I24" s="56">
        <f t="shared" si="0"/>
        <v>100</v>
      </c>
      <c r="J24" s="9"/>
    </row>
    <row r="25" spans="1:10" ht="27.75" customHeight="1">
      <c r="A25" s="6">
        <v>13</v>
      </c>
      <c r="B25" s="6">
        <v>600</v>
      </c>
      <c r="C25" s="6">
        <v>60016</v>
      </c>
      <c r="D25" s="60" t="s">
        <v>11</v>
      </c>
      <c r="E25" s="61"/>
      <c r="F25" s="62"/>
      <c r="G25" s="21">
        <f>172381+2638</f>
        <v>175019</v>
      </c>
      <c r="H25" s="29">
        <v>0</v>
      </c>
      <c r="I25" s="56">
        <f t="shared" si="0"/>
        <v>0</v>
      </c>
      <c r="J25" s="7" t="s">
        <v>82</v>
      </c>
    </row>
    <row r="26" spans="1:10" ht="38.25" customHeight="1">
      <c r="A26" s="6">
        <v>14</v>
      </c>
      <c r="B26" s="6">
        <v>600</v>
      </c>
      <c r="C26" s="6">
        <v>60016</v>
      </c>
      <c r="D26" s="60" t="s">
        <v>41</v>
      </c>
      <c r="E26" s="61"/>
      <c r="F26" s="62"/>
      <c r="G26" s="21">
        <v>100000</v>
      </c>
      <c r="H26" s="29">
        <v>5323.74</v>
      </c>
      <c r="I26" s="56">
        <f t="shared" si="0"/>
        <v>5.32374</v>
      </c>
      <c r="J26" s="7" t="s">
        <v>82</v>
      </c>
    </row>
    <row r="27" spans="1:10" ht="51" customHeight="1">
      <c r="A27" s="6">
        <v>15</v>
      </c>
      <c r="B27" s="6">
        <v>600</v>
      </c>
      <c r="C27" s="6">
        <v>60016</v>
      </c>
      <c r="D27" s="60" t="s">
        <v>44</v>
      </c>
      <c r="E27" s="61"/>
      <c r="F27" s="62"/>
      <c r="G27" s="21">
        <v>1600000</v>
      </c>
      <c r="H27" s="29">
        <v>621774.19</v>
      </c>
      <c r="I27" s="56">
        <f t="shared" si="0"/>
        <v>38.860886875</v>
      </c>
      <c r="J27" s="7" t="s">
        <v>88</v>
      </c>
    </row>
    <row r="28" spans="1:10" ht="42.75" customHeight="1">
      <c r="A28" s="6">
        <v>16</v>
      </c>
      <c r="B28" s="6">
        <v>600</v>
      </c>
      <c r="C28" s="6">
        <v>60016</v>
      </c>
      <c r="D28" s="60" t="s">
        <v>42</v>
      </c>
      <c r="E28" s="61"/>
      <c r="F28" s="62"/>
      <c r="G28" s="21">
        <v>600000</v>
      </c>
      <c r="H28" s="29">
        <v>0</v>
      </c>
      <c r="I28" s="56">
        <f t="shared" si="0"/>
        <v>0</v>
      </c>
      <c r="J28" s="7" t="s">
        <v>82</v>
      </c>
    </row>
    <row r="29" spans="1:10" ht="27.75" customHeight="1">
      <c r="A29" s="6">
        <v>17</v>
      </c>
      <c r="B29" s="6">
        <v>600</v>
      </c>
      <c r="C29" s="6">
        <v>60016</v>
      </c>
      <c r="D29" s="60" t="s">
        <v>45</v>
      </c>
      <c r="E29" s="61"/>
      <c r="F29" s="62"/>
      <c r="G29" s="21">
        <v>150000</v>
      </c>
      <c r="H29" s="29">
        <v>8757.6</v>
      </c>
      <c r="I29" s="56">
        <f t="shared" si="0"/>
        <v>5.8384</v>
      </c>
      <c r="J29" s="7" t="s">
        <v>89</v>
      </c>
    </row>
    <row r="30" spans="1:10" ht="28.5" customHeight="1">
      <c r="A30" s="6">
        <v>18</v>
      </c>
      <c r="B30" s="6">
        <v>600</v>
      </c>
      <c r="C30" s="6">
        <v>60016</v>
      </c>
      <c r="D30" s="60" t="s">
        <v>22</v>
      </c>
      <c r="E30" s="61"/>
      <c r="F30" s="62"/>
      <c r="G30" s="21">
        <v>200000</v>
      </c>
      <c r="H30" s="29">
        <v>0</v>
      </c>
      <c r="I30" s="56">
        <f t="shared" si="0"/>
        <v>0</v>
      </c>
      <c r="J30" s="7" t="s">
        <v>82</v>
      </c>
    </row>
    <row r="31" spans="1:10" ht="23.25" customHeight="1">
      <c r="A31" s="6">
        <v>19</v>
      </c>
      <c r="B31" s="6">
        <v>600</v>
      </c>
      <c r="C31" s="6">
        <v>60016</v>
      </c>
      <c r="D31" s="60" t="s">
        <v>1</v>
      </c>
      <c r="E31" s="61"/>
      <c r="F31" s="62"/>
      <c r="G31" s="21">
        <v>50000</v>
      </c>
      <c r="H31" s="29">
        <v>0</v>
      </c>
      <c r="I31" s="56">
        <f t="shared" si="0"/>
        <v>0</v>
      </c>
      <c r="J31" s="7" t="s">
        <v>82</v>
      </c>
    </row>
    <row r="32" spans="1:10" ht="22.5" customHeight="1">
      <c r="A32" s="6">
        <v>20</v>
      </c>
      <c r="B32" s="6">
        <v>600</v>
      </c>
      <c r="C32" s="6">
        <v>60016</v>
      </c>
      <c r="D32" s="60" t="s">
        <v>2</v>
      </c>
      <c r="E32" s="61"/>
      <c r="F32" s="62"/>
      <c r="G32" s="21">
        <v>10000</v>
      </c>
      <c r="H32" s="29">
        <v>0</v>
      </c>
      <c r="I32" s="56">
        <f t="shared" si="0"/>
        <v>0</v>
      </c>
      <c r="J32" s="7" t="s">
        <v>82</v>
      </c>
    </row>
    <row r="33" spans="1:10" ht="33.75" customHeight="1">
      <c r="A33" s="6">
        <v>21</v>
      </c>
      <c r="B33" s="6">
        <v>600</v>
      </c>
      <c r="C33" s="6">
        <v>60016</v>
      </c>
      <c r="D33" s="60" t="s">
        <v>5</v>
      </c>
      <c r="E33" s="61"/>
      <c r="F33" s="62"/>
      <c r="G33" s="21">
        <v>200000</v>
      </c>
      <c r="H33" s="29">
        <v>0</v>
      </c>
      <c r="I33" s="56">
        <f t="shared" si="0"/>
        <v>0</v>
      </c>
      <c r="J33" s="7" t="s">
        <v>82</v>
      </c>
    </row>
    <row r="34" spans="1:10" ht="69" customHeight="1">
      <c r="A34" s="6">
        <v>22</v>
      </c>
      <c r="B34" s="6">
        <v>600</v>
      </c>
      <c r="C34" s="6">
        <v>60016</v>
      </c>
      <c r="D34" s="60" t="s">
        <v>46</v>
      </c>
      <c r="E34" s="61"/>
      <c r="F34" s="62"/>
      <c r="G34" s="21">
        <v>512500</v>
      </c>
      <c r="H34" s="29">
        <v>269379.84</v>
      </c>
      <c r="I34" s="56">
        <f t="shared" si="0"/>
        <v>52.56192000000001</v>
      </c>
      <c r="J34" s="7" t="s">
        <v>90</v>
      </c>
    </row>
    <row r="35" spans="1:10" ht="22.5" customHeight="1">
      <c r="A35" s="6">
        <v>23</v>
      </c>
      <c r="B35" s="6">
        <v>600</v>
      </c>
      <c r="C35" s="6">
        <v>60016</v>
      </c>
      <c r="D35" s="60" t="s">
        <v>0</v>
      </c>
      <c r="E35" s="61"/>
      <c r="F35" s="62"/>
      <c r="G35" s="21">
        <v>10000</v>
      </c>
      <c r="H35" s="29">
        <v>0</v>
      </c>
      <c r="I35" s="56">
        <f t="shared" si="0"/>
        <v>0</v>
      </c>
      <c r="J35" s="7" t="s">
        <v>82</v>
      </c>
    </row>
    <row r="36" spans="1:10" ht="32.25" customHeight="1">
      <c r="A36" s="6">
        <v>24</v>
      </c>
      <c r="B36" s="6">
        <v>600</v>
      </c>
      <c r="C36" s="6">
        <v>60016</v>
      </c>
      <c r="D36" s="60" t="s">
        <v>23</v>
      </c>
      <c r="E36" s="61"/>
      <c r="F36" s="62"/>
      <c r="G36" s="21">
        <v>100000</v>
      </c>
      <c r="H36" s="29">
        <v>0</v>
      </c>
      <c r="I36" s="56">
        <f t="shared" si="0"/>
        <v>0</v>
      </c>
      <c r="J36" s="7" t="s">
        <v>82</v>
      </c>
    </row>
    <row r="37" spans="1:10" ht="21" customHeight="1">
      <c r="A37" s="6">
        <v>25</v>
      </c>
      <c r="B37" s="6">
        <v>600</v>
      </c>
      <c r="C37" s="6">
        <v>60016</v>
      </c>
      <c r="D37" s="60" t="s">
        <v>24</v>
      </c>
      <c r="E37" s="61"/>
      <c r="F37" s="62"/>
      <c r="G37" s="21">
        <v>50000</v>
      </c>
      <c r="H37" s="29">
        <v>15606.24</v>
      </c>
      <c r="I37" s="56">
        <f t="shared" si="0"/>
        <v>31.21248</v>
      </c>
      <c r="J37" s="7" t="s">
        <v>91</v>
      </c>
    </row>
    <row r="38" spans="1:10" ht="21" customHeight="1">
      <c r="A38" s="6">
        <v>26</v>
      </c>
      <c r="B38" s="6">
        <v>600</v>
      </c>
      <c r="C38" s="6">
        <v>60016</v>
      </c>
      <c r="D38" s="60" t="s">
        <v>25</v>
      </c>
      <c r="E38" s="61"/>
      <c r="F38" s="62"/>
      <c r="G38" s="21">
        <v>50000</v>
      </c>
      <c r="H38" s="29">
        <v>21894</v>
      </c>
      <c r="I38" s="56">
        <f t="shared" si="0"/>
        <v>43.788</v>
      </c>
      <c r="J38" s="7" t="s">
        <v>91</v>
      </c>
    </row>
    <row r="39" spans="1:10" ht="47.25" customHeight="1">
      <c r="A39" s="6">
        <v>27</v>
      </c>
      <c r="B39" s="6">
        <v>600</v>
      </c>
      <c r="C39" s="6">
        <v>60016</v>
      </c>
      <c r="D39" s="60" t="s">
        <v>43</v>
      </c>
      <c r="E39" s="61"/>
      <c r="F39" s="62"/>
      <c r="G39" s="21">
        <v>100000</v>
      </c>
      <c r="H39" s="29">
        <v>5357.88</v>
      </c>
      <c r="I39" s="56">
        <f t="shared" si="0"/>
        <v>5.35788</v>
      </c>
      <c r="J39" s="7" t="s">
        <v>91</v>
      </c>
    </row>
    <row r="40" spans="1:10" ht="27.75" customHeight="1">
      <c r="A40" s="6">
        <v>28</v>
      </c>
      <c r="B40" s="6">
        <v>600</v>
      </c>
      <c r="C40" s="6">
        <v>60016</v>
      </c>
      <c r="D40" s="60" t="s">
        <v>16</v>
      </c>
      <c r="E40" s="61"/>
      <c r="F40" s="62"/>
      <c r="G40" s="21">
        <v>70000</v>
      </c>
      <c r="H40" s="29">
        <v>34500</v>
      </c>
      <c r="I40" s="56">
        <f t="shared" si="0"/>
        <v>49.285714285714285</v>
      </c>
      <c r="J40" s="7" t="s">
        <v>92</v>
      </c>
    </row>
    <row r="41" spans="1:10" ht="29.25" customHeight="1">
      <c r="A41" s="6">
        <v>29</v>
      </c>
      <c r="B41" s="6">
        <v>600</v>
      </c>
      <c r="C41" s="6">
        <v>60016</v>
      </c>
      <c r="D41" s="60" t="s">
        <v>3</v>
      </c>
      <c r="E41" s="61"/>
      <c r="F41" s="62"/>
      <c r="G41" s="21">
        <v>50000</v>
      </c>
      <c r="H41" s="29">
        <v>0</v>
      </c>
      <c r="I41" s="56">
        <f t="shared" si="0"/>
        <v>0</v>
      </c>
      <c r="J41" s="7" t="s">
        <v>82</v>
      </c>
    </row>
    <row r="42" spans="1:10" ht="27" customHeight="1">
      <c r="A42" s="6">
        <v>30</v>
      </c>
      <c r="B42" s="6">
        <v>600</v>
      </c>
      <c r="C42" s="6">
        <v>60016</v>
      </c>
      <c r="D42" s="64" t="s">
        <v>68</v>
      </c>
      <c r="E42" s="61"/>
      <c r="F42" s="62"/>
      <c r="G42" s="21">
        <v>200000</v>
      </c>
      <c r="H42" s="29">
        <v>0</v>
      </c>
      <c r="I42" s="56">
        <f t="shared" si="0"/>
        <v>0</v>
      </c>
      <c r="J42" s="7" t="s">
        <v>82</v>
      </c>
    </row>
    <row r="43" spans="1:10" ht="38.25" customHeight="1">
      <c r="A43" s="6">
        <v>31</v>
      </c>
      <c r="B43" s="6">
        <v>600</v>
      </c>
      <c r="C43" s="6">
        <v>60016</v>
      </c>
      <c r="D43" s="64" t="s">
        <v>72</v>
      </c>
      <c r="E43" s="61"/>
      <c r="F43" s="62"/>
      <c r="G43" s="21">
        <v>250000</v>
      </c>
      <c r="H43" s="29">
        <v>12300</v>
      </c>
      <c r="I43" s="56">
        <f t="shared" si="0"/>
        <v>4.92</v>
      </c>
      <c r="J43" s="7" t="s">
        <v>93</v>
      </c>
    </row>
    <row r="44" spans="1:10" ht="27" customHeight="1">
      <c r="A44" s="6">
        <v>32</v>
      </c>
      <c r="B44" s="6">
        <v>600</v>
      </c>
      <c r="C44" s="6">
        <v>60016</v>
      </c>
      <c r="D44" s="64" t="s">
        <v>67</v>
      </c>
      <c r="E44" s="61"/>
      <c r="F44" s="62"/>
      <c r="G44" s="21">
        <v>50000</v>
      </c>
      <c r="H44" s="29">
        <v>0</v>
      </c>
      <c r="I44" s="56">
        <f t="shared" si="0"/>
        <v>0</v>
      </c>
      <c r="J44" s="7" t="s">
        <v>82</v>
      </c>
    </row>
    <row r="45" spans="1:10" ht="27" customHeight="1">
      <c r="A45" s="6">
        <v>33</v>
      </c>
      <c r="B45" s="6">
        <v>600</v>
      </c>
      <c r="C45" s="6">
        <v>60016</v>
      </c>
      <c r="D45" s="64" t="s">
        <v>69</v>
      </c>
      <c r="E45" s="61"/>
      <c r="F45" s="62"/>
      <c r="G45" s="21">
        <v>70000</v>
      </c>
      <c r="H45" s="29">
        <v>0</v>
      </c>
      <c r="I45" s="56">
        <f t="shared" si="0"/>
        <v>0</v>
      </c>
      <c r="J45" s="7" t="s">
        <v>82</v>
      </c>
    </row>
    <row r="46" spans="1:10" ht="27" customHeight="1">
      <c r="A46" s="6">
        <v>34</v>
      </c>
      <c r="B46" s="6">
        <v>600</v>
      </c>
      <c r="C46" s="6">
        <v>60016</v>
      </c>
      <c r="D46" s="64" t="s">
        <v>70</v>
      </c>
      <c r="E46" s="61"/>
      <c r="F46" s="62"/>
      <c r="G46" s="21">
        <v>150000</v>
      </c>
      <c r="H46" s="29">
        <v>0</v>
      </c>
      <c r="I46" s="56">
        <f t="shared" si="0"/>
        <v>0</v>
      </c>
      <c r="J46" s="7" t="s">
        <v>82</v>
      </c>
    </row>
    <row r="47" spans="1:10" ht="21" customHeight="1">
      <c r="A47" s="6"/>
      <c r="B47" s="6"/>
      <c r="C47" s="6"/>
      <c r="D47" s="65" t="s">
        <v>47</v>
      </c>
      <c r="E47" s="61"/>
      <c r="F47" s="62"/>
      <c r="G47" s="39">
        <f>SUM(G25:G46)</f>
        <v>4747519</v>
      </c>
      <c r="H47" s="40">
        <f>SUM(H25:H46)</f>
        <v>994893.4899999999</v>
      </c>
      <c r="I47" s="56">
        <f t="shared" si="0"/>
        <v>20.956071792445695</v>
      </c>
      <c r="J47" s="7"/>
    </row>
    <row r="48" spans="1:10" ht="39.75" customHeight="1">
      <c r="A48" s="6">
        <v>35</v>
      </c>
      <c r="B48" s="6">
        <v>600</v>
      </c>
      <c r="C48" s="6">
        <v>60014</v>
      </c>
      <c r="D48" s="64" t="s">
        <v>48</v>
      </c>
      <c r="E48" s="61"/>
      <c r="F48" s="62"/>
      <c r="G48" s="21">
        <v>700000</v>
      </c>
      <c r="H48" s="29">
        <v>0</v>
      </c>
      <c r="I48" s="56">
        <f t="shared" si="0"/>
        <v>0</v>
      </c>
      <c r="J48" s="7" t="s">
        <v>82</v>
      </c>
    </row>
    <row r="49" spans="1:10" ht="29.25" customHeight="1">
      <c r="A49" s="6" t="s">
        <v>75</v>
      </c>
      <c r="B49" s="6">
        <v>600</v>
      </c>
      <c r="C49" s="6">
        <v>6014</v>
      </c>
      <c r="D49" s="64" t="s">
        <v>76</v>
      </c>
      <c r="E49" s="61"/>
      <c r="F49" s="62"/>
      <c r="G49" s="21">
        <v>37500</v>
      </c>
      <c r="H49" s="41">
        <v>0</v>
      </c>
      <c r="I49" s="56">
        <f t="shared" si="0"/>
        <v>0</v>
      </c>
      <c r="J49" s="7" t="s">
        <v>82</v>
      </c>
    </row>
    <row r="50" spans="1:10" ht="18.75" customHeight="1">
      <c r="A50" s="6"/>
      <c r="B50" s="6"/>
      <c r="C50" s="6"/>
      <c r="D50" s="65" t="s">
        <v>49</v>
      </c>
      <c r="E50" s="61"/>
      <c r="F50" s="62"/>
      <c r="G50" s="20">
        <f>SUM(G48:G49)</f>
        <v>737500</v>
      </c>
      <c r="H50" s="42">
        <f>SUM(H48:H49)</f>
        <v>0</v>
      </c>
      <c r="I50" s="56">
        <f t="shared" si="0"/>
        <v>0</v>
      </c>
      <c r="J50" s="7"/>
    </row>
    <row r="51" spans="1:10" ht="21" customHeight="1">
      <c r="A51" s="6">
        <v>36</v>
      </c>
      <c r="B51" s="6">
        <v>600</v>
      </c>
      <c r="C51" s="6">
        <v>60095</v>
      </c>
      <c r="D51" s="60" t="s">
        <v>26</v>
      </c>
      <c r="E51" s="61"/>
      <c r="F51" s="62"/>
      <c r="G51" s="21">
        <v>800000</v>
      </c>
      <c r="H51" s="29">
        <v>799999.99</v>
      </c>
      <c r="I51" s="56">
        <f t="shared" si="0"/>
        <v>99.99999875</v>
      </c>
      <c r="J51" s="7" t="s">
        <v>93</v>
      </c>
    </row>
    <row r="52" spans="1:10" ht="37.5" customHeight="1">
      <c r="A52" s="6">
        <v>37</v>
      </c>
      <c r="B52" s="6">
        <v>600</v>
      </c>
      <c r="C52" s="6">
        <v>60095</v>
      </c>
      <c r="D52" s="60" t="s">
        <v>27</v>
      </c>
      <c r="E52" s="61"/>
      <c r="F52" s="62"/>
      <c r="G52" s="21">
        <v>200000</v>
      </c>
      <c r="H52" s="29">
        <v>0</v>
      </c>
      <c r="I52" s="56">
        <f t="shared" si="0"/>
        <v>0</v>
      </c>
      <c r="J52" s="7" t="s">
        <v>82</v>
      </c>
    </row>
    <row r="53" spans="1:10" ht="18.75" customHeight="1">
      <c r="A53" s="6">
        <v>38</v>
      </c>
      <c r="B53" s="6">
        <v>600</v>
      </c>
      <c r="C53" s="6">
        <v>60095</v>
      </c>
      <c r="D53" s="60" t="s">
        <v>12</v>
      </c>
      <c r="E53" s="61"/>
      <c r="F53" s="62"/>
      <c r="G53" s="21">
        <v>200000</v>
      </c>
      <c r="H53" s="29">
        <v>199987</v>
      </c>
      <c r="I53" s="56">
        <f t="shared" si="0"/>
        <v>99.9935</v>
      </c>
      <c r="J53" s="7" t="s">
        <v>93</v>
      </c>
    </row>
    <row r="54" spans="1:10" ht="20.25" customHeight="1">
      <c r="A54" s="6">
        <v>39</v>
      </c>
      <c r="B54" s="6">
        <v>600</v>
      </c>
      <c r="C54" s="6">
        <v>60095</v>
      </c>
      <c r="D54" s="60" t="s">
        <v>18</v>
      </c>
      <c r="E54" s="61"/>
      <c r="F54" s="62"/>
      <c r="G54" s="21">
        <v>150000</v>
      </c>
      <c r="H54" s="29">
        <v>242.62</v>
      </c>
      <c r="I54" s="56">
        <f t="shared" si="0"/>
        <v>0.16174666666666668</v>
      </c>
      <c r="J54" s="7" t="s">
        <v>94</v>
      </c>
    </row>
    <row r="55" spans="1:10" ht="15.75" customHeight="1">
      <c r="A55" s="6">
        <v>40</v>
      </c>
      <c r="B55" s="6">
        <v>600</v>
      </c>
      <c r="C55" s="6">
        <v>60095</v>
      </c>
      <c r="D55" s="60" t="s">
        <v>19</v>
      </c>
      <c r="E55" s="61"/>
      <c r="F55" s="62"/>
      <c r="G55" s="21">
        <v>50000</v>
      </c>
      <c r="H55" s="29">
        <v>0</v>
      </c>
      <c r="I55" s="56">
        <f t="shared" si="0"/>
        <v>0</v>
      </c>
      <c r="J55" s="7" t="s">
        <v>82</v>
      </c>
    </row>
    <row r="56" spans="1:10" ht="15.75" customHeight="1">
      <c r="A56" s="6"/>
      <c r="B56" s="6"/>
      <c r="C56" s="6"/>
      <c r="D56" s="65" t="s">
        <v>50</v>
      </c>
      <c r="E56" s="61"/>
      <c r="F56" s="62"/>
      <c r="G56" s="20">
        <f>SUM(G51:G55)</f>
        <v>1400000</v>
      </c>
      <c r="H56" s="42">
        <f>SUM(H51:H55)</f>
        <v>1000229.61</v>
      </c>
      <c r="I56" s="56">
        <f t="shared" si="0"/>
        <v>71.44497214285714</v>
      </c>
      <c r="J56" s="9"/>
    </row>
    <row r="57" spans="1:10" ht="15" customHeight="1">
      <c r="A57" s="6"/>
      <c r="B57" s="6"/>
      <c r="C57" s="6"/>
      <c r="D57" s="63" t="s">
        <v>105</v>
      </c>
      <c r="E57" s="61"/>
      <c r="F57" s="62"/>
      <c r="G57" s="22">
        <f>G47+G50+G56</f>
        <v>6885019</v>
      </c>
      <c r="H57" s="31">
        <f>SUM(H47,H50,H56)</f>
        <v>1995123.0999999999</v>
      </c>
      <c r="I57" s="56">
        <f t="shared" si="0"/>
        <v>28.977742835568066</v>
      </c>
      <c r="J57" s="9"/>
    </row>
    <row r="58" spans="1:12" ht="14.25" customHeight="1">
      <c r="A58" s="6">
        <v>41</v>
      </c>
      <c r="B58" s="6">
        <v>700</v>
      </c>
      <c r="C58" s="6">
        <v>70004</v>
      </c>
      <c r="D58" s="60" t="s">
        <v>28</v>
      </c>
      <c r="E58" s="61"/>
      <c r="F58" s="62"/>
      <c r="G58" s="43">
        <f>10000+90000</f>
        <v>100000</v>
      </c>
      <c r="H58" s="44">
        <v>68707.5</v>
      </c>
      <c r="I58" s="56">
        <f t="shared" si="0"/>
        <v>68.7075</v>
      </c>
      <c r="J58" s="7" t="s">
        <v>93</v>
      </c>
      <c r="K58" s="13"/>
      <c r="L58" s="13"/>
    </row>
    <row r="59" spans="1:12" ht="37.5" customHeight="1">
      <c r="A59" s="6">
        <v>42</v>
      </c>
      <c r="B59" s="6">
        <v>700</v>
      </c>
      <c r="C59" s="6">
        <v>70004</v>
      </c>
      <c r="D59" s="60" t="s">
        <v>65</v>
      </c>
      <c r="E59" s="61"/>
      <c r="F59" s="62"/>
      <c r="G59" s="43">
        <v>40000</v>
      </c>
      <c r="H59" s="44">
        <v>27355</v>
      </c>
      <c r="I59" s="56">
        <f t="shared" si="0"/>
        <v>68.3875</v>
      </c>
      <c r="J59" s="7" t="s">
        <v>93</v>
      </c>
      <c r="K59" s="13"/>
      <c r="L59" s="13"/>
    </row>
    <row r="60" spans="1:12" ht="14.25" customHeight="1">
      <c r="A60" s="6"/>
      <c r="B60" s="6"/>
      <c r="C60" s="6"/>
      <c r="D60" s="65" t="s">
        <v>96</v>
      </c>
      <c r="E60" s="61"/>
      <c r="F60" s="62"/>
      <c r="G60" s="45">
        <f>SUM(G58:G59)</f>
        <v>140000</v>
      </c>
      <c r="H60" s="46">
        <f>SUM(H58:H59)</f>
        <v>96062.5</v>
      </c>
      <c r="I60" s="56">
        <f t="shared" si="0"/>
        <v>68.61607142857143</v>
      </c>
      <c r="J60" s="8"/>
      <c r="K60" s="13"/>
      <c r="L60" s="14"/>
    </row>
    <row r="61" spans="1:12" ht="14.25" customHeight="1">
      <c r="A61" s="6">
        <v>43</v>
      </c>
      <c r="B61" s="6">
        <v>700</v>
      </c>
      <c r="C61" s="6">
        <v>70005</v>
      </c>
      <c r="D61" s="60" t="s">
        <v>29</v>
      </c>
      <c r="E61" s="61"/>
      <c r="F61" s="62"/>
      <c r="G61" s="43">
        <v>100000</v>
      </c>
      <c r="H61" s="44">
        <v>92287.78</v>
      </c>
      <c r="I61" s="56">
        <f t="shared" si="0"/>
        <v>92.28778</v>
      </c>
      <c r="J61" s="7" t="s">
        <v>93</v>
      </c>
      <c r="K61" s="13"/>
      <c r="L61" s="13"/>
    </row>
    <row r="62" spans="1:12" ht="14.25" customHeight="1">
      <c r="A62" s="6"/>
      <c r="B62" s="6"/>
      <c r="C62" s="6"/>
      <c r="D62" s="65" t="s">
        <v>97</v>
      </c>
      <c r="E62" s="61"/>
      <c r="F62" s="62"/>
      <c r="G62" s="45">
        <f>SUM(G61)</f>
        <v>100000</v>
      </c>
      <c r="H62" s="46">
        <f>SUM(H61)</f>
        <v>92287.78</v>
      </c>
      <c r="I62" s="56">
        <f t="shared" si="0"/>
        <v>92.28778</v>
      </c>
      <c r="J62" s="9"/>
      <c r="K62" s="13"/>
      <c r="L62" s="14"/>
    </row>
    <row r="63" spans="1:10" ht="15" customHeight="1">
      <c r="A63" s="6"/>
      <c r="B63" s="6"/>
      <c r="C63" s="6"/>
      <c r="D63" s="63" t="s">
        <v>104</v>
      </c>
      <c r="E63" s="61"/>
      <c r="F63" s="62"/>
      <c r="G63" s="22">
        <f>G60+G62</f>
        <v>240000</v>
      </c>
      <c r="H63" s="47">
        <f>SUM(H60,H62)</f>
        <v>188350.28</v>
      </c>
      <c r="I63" s="56">
        <f t="shared" si="0"/>
        <v>78.47928333333333</v>
      </c>
      <c r="J63" s="9"/>
    </row>
    <row r="64" spans="1:10" ht="25.5" customHeight="1">
      <c r="A64" s="6">
        <v>44</v>
      </c>
      <c r="B64" s="6">
        <v>750</v>
      </c>
      <c r="C64" s="6">
        <v>75023</v>
      </c>
      <c r="D64" s="60" t="s">
        <v>30</v>
      </c>
      <c r="E64" s="61"/>
      <c r="F64" s="62"/>
      <c r="G64" s="21">
        <v>150000</v>
      </c>
      <c r="H64" s="29">
        <v>0</v>
      </c>
      <c r="I64" s="56">
        <f t="shared" si="0"/>
        <v>0</v>
      </c>
      <c r="J64" s="7" t="s">
        <v>82</v>
      </c>
    </row>
    <row r="65" spans="1:10" ht="30.75" customHeight="1">
      <c r="A65" s="6">
        <v>45</v>
      </c>
      <c r="B65" s="6">
        <v>750</v>
      </c>
      <c r="C65" s="6">
        <v>75023</v>
      </c>
      <c r="D65" s="60" t="s">
        <v>71</v>
      </c>
      <c r="E65" s="61"/>
      <c r="F65" s="62"/>
      <c r="G65" s="21">
        <v>110000</v>
      </c>
      <c r="H65" s="29">
        <v>0</v>
      </c>
      <c r="I65" s="56">
        <f t="shared" si="0"/>
        <v>0</v>
      </c>
      <c r="J65" s="7" t="s">
        <v>82</v>
      </c>
    </row>
    <row r="66" spans="1:10" ht="37.5" customHeight="1">
      <c r="A66" s="6">
        <v>46</v>
      </c>
      <c r="B66" s="6">
        <v>750</v>
      </c>
      <c r="C66" s="6">
        <v>75023</v>
      </c>
      <c r="D66" s="60" t="s">
        <v>98</v>
      </c>
      <c r="E66" s="61"/>
      <c r="F66" s="62"/>
      <c r="G66" s="21">
        <v>7980000</v>
      </c>
      <c r="H66" s="29">
        <v>3819575.83</v>
      </c>
      <c r="I66" s="56">
        <f t="shared" si="0"/>
        <v>47.86435877192982</v>
      </c>
      <c r="J66" s="7" t="s">
        <v>93</v>
      </c>
    </row>
    <row r="67" spans="1:10" ht="37.5" customHeight="1">
      <c r="A67" s="6">
        <v>47</v>
      </c>
      <c r="B67" s="6">
        <v>750</v>
      </c>
      <c r="C67" s="6">
        <v>75095</v>
      </c>
      <c r="D67" s="60" t="s">
        <v>62</v>
      </c>
      <c r="E67" s="61"/>
      <c r="F67" s="62"/>
      <c r="G67" s="21">
        <v>5383.62</v>
      </c>
      <c r="H67" s="41">
        <v>5383.62</v>
      </c>
      <c r="I67" s="56">
        <f t="shared" si="0"/>
        <v>100</v>
      </c>
      <c r="J67" s="9" t="s">
        <v>95</v>
      </c>
    </row>
    <row r="68" spans="1:10" ht="15" customHeight="1">
      <c r="A68" s="6"/>
      <c r="B68" s="6"/>
      <c r="C68" s="6"/>
      <c r="D68" s="63" t="s">
        <v>51</v>
      </c>
      <c r="E68" s="61"/>
      <c r="F68" s="62"/>
      <c r="G68" s="22">
        <f>SUM(G64:G67)</f>
        <v>8245383.62</v>
      </c>
      <c r="H68" s="31">
        <f>SUM(H64:H67)</f>
        <v>3824959.45</v>
      </c>
      <c r="I68" s="56">
        <f t="shared" si="0"/>
        <v>46.38910239084789</v>
      </c>
      <c r="J68" s="9"/>
    </row>
    <row r="69" spans="1:12" ht="15.75" customHeight="1">
      <c r="A69" s="6">
        <v>48</v>
      </c>
      <c r="B69" s="6">
        <v>801</v>
      </c>
      <c r="C69" s="6">
        <v>80101</v>
      </c>
      <c r="D69" s="60" t="s">
        <v>52</v>
      </c>
      <c r="E69" s="61"/>
      <c r="F69" s="62"/>
      <c r="G69" s="43">
        <v>2010000</v>
      </c>
      <c r="H69" s="44">
        <v>551781.12</v>
      </c>
      <c r="I69" s="56">
        <f t="shared" si="0"/>
        <v>27.451797014925372</v>
      </c>
      <c r="J69" s="7" t="s">
        <v>93</v>
      </c>
      <c r="L69" s="13"/>
    </row>
    <row r="70" spans="1:12" ht="24.75" customHeight="1">
      <c r="A70" s="6">
        <v>49</v>
      </c>
      <c r="B70" s="6">
        <v>801</v>
      </c>
      <c r="C70" s="6">
        <v>80101</v>
      </c>
      <c r="D70" s="60" t="s">
        <v>53</v>
      </c>
      <c r="E70" s="61"/>
      <c r="F70" s="62"/>
      <c r="G70" s="43">
        <v>100000</v>
      </c>
      <c r="H70" s="44">
        <v>0</v>
      </c>
      <c r="I70" s="56">
        <f t="shared" si="0"/>
        <v>0</v>
      </c>
      <c r="J70" s="7" t="s">
        <v>82</v>
      </c>
      <c r="L70" s="13"/>
    </row>
    <row r="71" spans="1:12" ht="24.75" customHeight="1">
      <c r="A71" s="6">
        <v>50</v>
      </c>
      <c r="B71" s="6">
        <v>801</v>
      </c>
      <c r="C71" s="6">
        <v>80101</v>
      </c>
      <c r="D71" s="60" t="s">
        <v>4</v>
      </c>
      <c r="E71" s="61"/>
      <c r="F71" s="62"/>
      <c r="G71" s="43">
        <v>600000</v>
      </c>
      <c r="H71" s="44">
        <v>984</v>
      </c>
      <c r="I71" s="56">
        <f t="shared" si="0"/>
        <v>0.164</v>
      </c>
      <c r="J71" s="7" t="s">
        <v>82</v>
      </c>
      <c r="L71" s="13"/>
    </row>
    <row r="72" spans="1:12" ht="12.75" customHeight="1">
      <c r="A72" s="6"/>
      <c r="B72" s="6"/>
      <c r="C72" s="6"/>
      <c r="D72" s="65" t="s">
        <v>99</v>
      </c>
      <c r="E72" s="61"/>
      <c r="F72" s="62"/>
      <c r="G72" s="45">
        <f>SUM(G69:G71)</f>
        <v>2710000</v>
      </c>
      <c r="H72" s="46">
        <f>SUM(H69:H71)</f>
        <v>552765.12</v>
      </c>
      <c r="I72" s="56">
        <f t="shared" si="0"/>
        <v>20.397236900369002</v>
      </c>
      <c r="J72" s="9"/>
      <c r="L72" s="14"/>
    </row>
    <row r="73" spans="1:12" ht="28.5" customHeight="1">
      <c r="A73" s="6">
        <v>51</v>
      </c>
      <c r="B73" s="6">
        <v>801</v>
      </c>
      <c r="C73" s="6">
        <v>80104</v>
      </c>
      <c r="D73" s="60" t="s">
        <v>31</v>
      </c>
      <c r="E73" s="61"/>
      <c r="F73" s="62"/>
      <c r="G73" s="43">
        <v>20000</v>
      </c>
      <c r="H73" s="44">
        <v>0</v>
      </c>
      <c r="I73" s="56">
        <f t="shared" si="0"/>
        <v>0</v>
      </c>
      <c r="J73" s="7" t="s">
        <v>82</v>
      </c>
      <c r="L73" s="13"/>
    </row>
    <row r="74" spans="1:12" ht="28.5" customHeight="1">
      <c r="A74" s="6">
        <v>52</v>
      </c>
      <c r="B74" s="6">
        <v>801</v>
      </c>
      <c r="C74" s="6">
        <v>80104</v>
      </c>
      <c r="D74" s="60" t="s">
        <v>32</v>
      </c>
      <c r="E74" s="61"/>
      <c r="F74" s="62"/>
      <c r="G74" s="43">
        <v>20000</v>
      </c>
      <c r="H74" s="44">
        <v>0</v>
      </c>
      <c r="I74" s="56">
        <f t="shared" si="0"/>
        <v>0</v>
      </c>
      <c r="J74" s="7" t="s">
        <v>82</v>
      </c>
      <c r="L74" s="13"/>
    </row>
    <row r="75" spans="1:12" ht="15.75" customHeight="1">
      <c r="A75" s="6"/>
      <c r="B75" s="6"/>
      <c r="C75" s="6"/>
      <c r="D75" s="65" t="s">
        <v>100</v>
      </c>
      <c r="E75" s="61"/>
      <c r="F75" s="62"/>
      <c r="G75" s="45">
        <f>SUM(G73:G74)</f>
        <v>40000</v>
      </c>
      <c r="H75" s="46">
        <f>SUM(H73:H74)</f>
        <v>0</v>
      </c>
      <c r="I75" s="56">
        <f aca="true" t="shared" si="1" ref="I75:I87">SUM(H75*100/G75)</f>
        <v>0</v>
      </c>
      <c r="J75" s="8"/>
      <c r="L75" s="14"/>
    </row>
    <row r="76" spans="1:10" ht="15" customHeight="1">
      <c r="A76" s="6"/>
      <c r="B76" s="6"/>
      <c r="C76" s="6"/>
      <c r="D76" s="63" t="s">
        <v>103</v>
      </c>
      <c r="E76" s="61"/>
      <c r="F76" s="62"/>
      <c r="G76" s="24">
        <f>G75+G72</f>
        <v>2750000</v>
      </c>
      <c r="H76" s="30">
        <f>SUM(H72,H75)</f>
        <v>552765.12</v>
      </c>
      <c r="I76" s="56">
        <f t="shared" si="1"/>
        <v>20.10054981818182</v>
      </c>
      <c r="J76" s="9"/>
    </row>
    <row r="77" spans="1:10" ht="27.75" customHeight="1">
      <c r="A77" s="6">
        <v>53</v>
      </c>
      <c r="B77" s="6">
        <v>852</v>
      </c>
      <c r="C77" s="6">
        <v>85202</v>
      </c>
      <c r="D77" s="64" t="s">
        <v>54</v>
      </c>
      <c r="E77" s="61"/>
      <c r="F77" s="62"/>
      <c r="G77" s="21">
        <v>10000</v>
      </c>
      <c r="H77" s="29">
        <v>0</v>
      </c>
      <c r="I77" s="56">
        <f t="shared" si="1"/>
        <v>0</v>
      </c>
      <c r="J77" s="7" t="s">
        <v>82</v>
      </c>
    </row>
    <row r="78" spans="1:10" ht="15" customHeight="1">
      <c r="A78" s="6"/>
      <c r="B78" s="6"/>
      <c r="C78" s="6"/>
      <c r="D78" s="63" t="s">
        <v>55</v>
      </c>
      <c r="E78" s="61"/>
      <c r="F78" s="62"/>
      <c r="G78" s="48">
        <f>SUM(G77)</f>
        <v>10000</v>
      </c>
      <c r="H78" s="47">
        <f>SUM(H77)</f>
        <v>0</v>
      </c>
      <c r="I78" s="56">
        <f t="shared" si="1"/>
        <v>0</v>
      </c>
      <c r="J78" s="7"/>
    </row>
    <row r="79" spans="1:10" ht="26.25" customHeight="1">
      <c r="A79" s="6">
        <v>54</v>
      </c>
      <c r="B79" s="6">
        <v>900</v>
      </c>
      <c r="C79" s="6">
        <v>90015</v>
      </c>
      <c r="D79" s="60" t="s">
        <v>33</v>
      </c>
      <c r="E79" s="61"/>
      <c r="F79" s="62"/>
      <c r="G79" s="21">
        <v>150000</v>
      </c>
      <c r="H79" s="29">
        <v>42253.13</v>
      </c>
      <c r="I79" s="56">
        <f t="shared" si="1"/>
        <v>28.168753333333335</v>
      </c>
      <c r="J79" s="7" t="s">
        <v>93</v>
      </c>
    </row>
    <row r="80" spans="1:10" ht="17.25" customHeight="1">
      <c r="A80" s="6"/>
      <c r="B80" s="6"/>
      <c r="C80" s="6"/>
      <c r="D80" s="63" t="s">
        <v>56</v>
      </c>
      <c r="E80" s="61"/>
      <c r="F80" s="62"/>
      <c r="G80" s="48">
        <f>SUM(G79)</f>
        <v>150000</v>
      </c>
      <c r="H80" s="47">
        <f>SUM(H79)</f>
        <v>42253.13</v>
      </c>
      <c r="I80" s="56">
        <f t="shared" si="1"/>
        <v>28.168753333333335</v>
      </c>
      <c r="J80" s="7"/>
    </row>
    <row r="81" spans="1:10" ht="15" customHeight="1">
      <c r="A81" s="15">
        <v>55</v>
      </c>
      <c r="B81" s="6">
        <v>921</v>
      </c>
      <c r="C81" s="6">
        <v>92109</v>
      </c>
      <c r="D81" s="60" t="s">
        <v>57</v>
      </c>
      <c r="E81" s="61"/>
      <c r="F81" s="62"/>
      <c r="G81" s="19">
        <v>20000</v>
      </c>
      <c r="H81" s="32">
        <v>0</v>
      </c>
      <c r="I81" s="56">
        <f t="shared" si="1"/>
        <v>0</v>
      </c>
      <c r="J81" s="7" t="s">
        <v>82</v>
      </c>
    </row>
    <row r="82" spans="1:10" ht="19.5" customHeight="1">
      <c r="A82" s="15">
        <v>56</v>
      </c>
      <c r="B82" s="6">
        <v>921</v>
      </c>
      <c r="C82" s="6">
        <v>92109</v>
      </c>
      <c r="D82" s="60" t="s">
        <v>58</v>
      </c>
      <c r="E82" s="61"/>
      <c r="F82" s="62"/>
      <c r="G82" s="21">
        <v>10000</v>
      </c>
      <c r="H82" s="29">
        <v>0</v>
      </c>
      <c r="I82" s="56">
        <f t="shared" si="1"/>
        <v>0</v>
      </c>
      <c r="J82" s="7" t="s">
        <v>82</v>
      </c>
    </row>
    <row r="83" spans="1:10" ht="36.75" customHeight="1">
      <c r="A83" s="15">
        <v>57</v>
      </c>
      <c r="B83" s="6">
        <v>921</v>
      </c>
      <c r="C83" s="6">
        <v>92109</v>
      </c>
      <c r="D83" s="60" t="s">
        <v>64</v>
      </c>
      <c r="E83" s="61"/>
      <c r="F83" s="62"/>
      <c r="G83" s="21">
        <v>40193</v>
      </c>
      <c r="H83" s="29">
        <v>0</v>
      </c>
      <c r="I83" s="56">
        <f t="shared" si="1"/>
        <v>0</v>
      </c>
      <c r="J83" s="7" t="s">
        <v>82</v>
      </c>
    </row>
    <row r="84" spans="1:10" ht="18.75" customHeight="1">
      <c r="A84" s="6"/>
      <c r="B84" s="6"/>
      <c r="C84" s="6"/>
      <c r="D84" s="63" t="s">
        <v>59</v>
      </c>
      <c r="E84" s="61"/>
      <c r="F84" s="62"/>
      <c r="G84" s="48">
        <f>SUM(G81:G83)</f>
        <v>70193</v>
      </c>
      <c r="H84" s="47">
        <f>SUM(H81:H83)</f>
        <v>0</v>
      </c>
      <c r="I84" s="56">
        <f t="shared" si="1"/>
        <v>0</v>
      </c>
      <c r="J84" s="9"/>
    </row>
    <row r="85" spans="1:10" ht="15" customHeight="1">
      <c r="A85" s="15">
        <v>58</v>
      </c>
      <c r="B85" s="6">
        <v>926</v>
      </c>
      <c r="C85" s="6">
        <v>92601</v>
      </c>
      <c r="D85" s="60" t="s">
        <v>34</v>
      </c>
      <c r="E85" s="61"/>
      <c r="F85" s="62"/>
      <c r="G85" s="19">
        <v>10000</v>
      </c>
      <c r="H85" s="32">
        <v>0</v>
      </c>
      <c r="I85" s="56">
        <f t="shared" si="1"/>
        <v>0</v>
      </c>
      <c r="J85" s="7" t="s">
        <v>82</v>
      </c>
    </row>
    <row r="86" spans="1:10" ht="15" customHeight="1">
      <c r="A86" s="11"/>
      <c r="B86" s="6"/>
      <c r="C86" s="6"/>
      <c r="D86" s="63" t="s">
        <v>60</v>
      </c>
      <c r="E86" s="61"/>
      <c r="F86" s="62"/>
      <c r="G86" s="24">
        <f>SUM(G85)</f>
        <v>10000</v>
      </c>
      <c r="H86" s="30">
        <v>0</v>
      </c>
      <c r="I86" s="56">
        <f t="shared" si="1"/>
        <v>0</v>
      </c>
      <c r="J86" s="9"/>
    </row>
    <row r="87" spans="1:10" ht="16.5" customHeight="1">
      <c r="A87" s="11"/>
      <c r="B87" s="6"/>
      <c r="C87" s="12"/>
      <c r="D87" s="67" t="s">
        <v>15</v>
      </c>
      <c r="E87" s="68"/>
      <c r="F87" s="68"/>
      <c r="G87" s="49">
        <f>SUM(G22+G24+G57+G63+G68+G76+G78+G80+G84+G86)</f>
        <v>20017830.72</v>
      </c>
      <c r="H87" s="50">
        <f>SUM(H86,H84,H80,H78,H76,H68,H63,H57,H24,H22)</f>
        <v>6738564.21</v>
      </c>
      <c r="I87" s="29">
        <f t="shared" si="1"/>
        <v>33.66280944351996</v>
      </c>
      <c r="J87" s="58"/>
    </row>
    <row r="88" spans="4:8" ht="12" customHeight="1">
      <c r="D88" s="69"/>
      <c r="E88" s="69"/>
      <c r="F88" s="69"/>
      <c r="G88" s="23"/>
      <c r="H88" s="33"/>
    </row>
    <row r="89" spans="4:6" ht="12" customHeight="1">
      <c r="D89" s="70"/>
      <c r="E89" s="70"/>
      <c r="F89" s="70"/>
    </row>
    <row r="90" spans="4:6" ht="12" customHeight="1">
      <c r="D90" s="66"/>
      <c r="E90" s="66"/>
      <c r="F90" s="66"/>
    </row>
  </sheetData>
  <mergeCells count="87">
    <mergeCell ref="D57:F57"/>
    <mergeCell ref="D60:F60"/>
    <mergeCell ref="D65:F65"/>
    <mergeCell ref="D58:F58"/>
    <mergeCell ref="D64:F64"/>
    <mergeCell ref="D62:F62"/>
    <mergeCell ref="D63:F63"/>
    <mergeCell ref="D59:F59"/>
    <mergeCell ref="D21:F21"/>
    <mergeCell ref="D49:F49"/>
    <mergeCell ref="D30:F30"/>
    <mergeCell ref="D26:F26"/>
    <mergeCell ref="D40:F40"/>
    <mergeCell ref="D41:F41"/>
    <mergeCell ref="D48:F48"/>
    <mergeCell ref="D43:F43"/>
    <mergeCell ref="D34:F34"/>
    <mergeCell ref="D36:F36"/>
    <mergeCell ref="D20:F20"/>
    <mergeCell ref="D16:F16"/>
    <mergeCell ref="D17:F17"/>
    <mergeCell ref="D18:F18"/>
    <mergeCell ref="A6:J6"/>
    <mergeCell ref="A8:A9"/>
    <mergeCell ref="B8:B9"/>
    <mergeCell ref="C8:C9"/>
    <mergeCell ref="D8:F9"/>
    <mergeCell ref="G8:J8"/>
    <mergeCell ref="D10:F10"/>
    <mergeCell ref="D25:F25"/>
    <mergeCell ref="D23:F23"/>
    <mergeCell ref="D24:F24"/>
    <mergeCell ref="D13:F13"/>
    <mergeCell ref="D14:F14"/>
    <mergeCell ref="D11:F11"/>
    <mergeCell ref="D12:F12"/>
    <mergeCell ref="D15:F15"/>
    <mergeCell ref="D19:F19"/>
    <mergeCell ref="D90:F90"/>
    <mergeCell ref="D77:F77"/>
    <mergeCell ref="D81:F81"/>
    <mergeCell ref="D87:F87"/>
    <mergeCell ref="D88:F88"/>
    <mergeCell ref="D78:F78"/>
    <mergeCell ref="D82:F82"/>
    <mergeCell ref="D85:F85"/>
    <mergeCell ref="D89:F89"/>
    <mergeCell ref="D86:F86"/>
    <mergeCell ref="D52:F52"/>
    <mergeCell ref="D79:F79"/>
    <mergeCell ref="D80:F80"/>
    <mergeCell ref="D53:F53"/>
    <mergeCell ref="D54:F54"/>
    <mergeCell ref="D55:F55"/>
    <mergeCell ref="D71:F71"/>
    <mergeCell ref="D84:F84"/>
    <mergeCell ref="D70:F70"/>
    <mergeCell ref="D74:F74"/>
    <mergeCell ref="D51:F51"/>
    <mergeCell ref="D46:F46"/>
    <mergeCell ref="D44:F44"/>
    <mergeCell ref="D50:F50"/>
    <mergeCell ref="D47:F47"/>
    <mergeCell ref="D45:F45"/>
    <mergeCell ref="D61:F61"/>
    <mergeCell ref="D72:F72"/>
    <mergeCell ref="D56:F56"/>
    <mergeCell ref="D39:F39"/>
    <mergeCell ref="D37:F37"/>
    <mergeCell ref="D33:F33"/>
    <mergeCell ref="D83:F83"/>
    <mergeCell ref="D66:F66"/>
    <mergeCell ref="D68:F68"/>
    <mergeCell ref="D67:F67"/>
    <mergeCell ref="D69:F69"/>
    <mergeCell ref="D73:F73"/>
    <mergeCell ref="D75:F75"/>
    <mergeCell ref="D32:F32"/>
    <mergeCell ref="D76:F76"/>
    <mergeCell ref="D42:F42"/>
    <mergeCell ref="D22:F22"/>
    <mergeCell ref="D31:F31"/>
    <mergeCell ref="D27:F27"/>
    <mergeCell ref="D29:F29"/>
    <mergeCell ref="D28:F28"/>
    <mergeCell ref="D35:F35"/>
    <mergeCell ref="D38:F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2012-08-17T08:35:57Z</cp:lastPrinted>
  <dcterms:created xsi:type="dcterms:W3CDTF">1999-03-23T10:45:22Z</dcterms:created>
  <dcterms:modified xsi:type="dcterms:W3CDTF">2012-08-21T08:36:51Z</dcterms:modified>
  <cp:category/>
  <cp:version/>
  <cp:contentType/>
  <cp:contentStatus/>
</cp:coreProperties>
</file>