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<sst xmlns="http://schemas.openxmlformats.org/spreadsheetml/2006/main" count="108" uniqueCount="75">
  <si>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</si>
  <si>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</si>
  <si>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</si>
  <si>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</si>
  <si>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</si>
  <si>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</si>
  <si>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</si>
  <si>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</si>
  <si>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</si>
  <si>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</si>
  <si>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</si>
  <si>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</si>
  <si>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w tym:</t>
  </si>
  <si>
    <t xml:space="preserve">dochody bieżące </t>
  </si>
  <si>
    <t>(w złotych)</t>
  </si>
  <si>
    <t xml:space="preserve"> dochody majątkowe </t>
  </si>
  <si>
    <t>§</t>
  </si>
  <si>
    <t>852</t>
  </si>
  <si>
    <t>85213</t>
  </si>
  <si>
    <t>010</t>
  </si>
  <si>
    <t>Dział 010 Rolnictwo i łowiectwo</t>
  </si>
  <si>
    <t>0350</t>
  </si>
  <si>
    <t>Podatek od działalności gospodarczej osoby fizyczne,opłacany w formie karty podatkowej</t>
  </si>
  <si>
    <t>0910</t>
  </si>
  <si>
    <t>Odsetki za nieterminowe wpłaty z tytułu podatków i opłat -z karty podatkowej</t>
  </si>
  <si>
    <t>756</t>
  </si>
  <si>
    <t>75615</t>
  </si>
  <si>
    <t>0500</t>
  </si>
  <si>
    <t>Podatek od czynności cywilnoprawnych od osób prawnych</t>
  </si>
  <si>
    <t>75616</t>
  </si>
  <si>
    <t>Podatek od spadków i darowizn</t>
  </si>
  <si>
    <t>0360</t>
  </si>
  <si>
    <t>75621</t>
  </si>
  <si>
    <t>0010</t>
  </si>
  <si>
    <t>Podatek dochodowy od osób fizycznych - udział we wpływach (PIT)</t>
  </si>
  <si>
    <t>0020</t>
  </si>
  <si>
    <t>Podatek dochodowy od osób prawnych - udział we wpływach (CIT)</t>
  </si>
  <si>
    <t>Dział 756 Dochody od osób prawnych, od osób fizycznych i od innych jednostek nieposiadających osobowości prawnej oraz wydatki wiązane z ich poborem</t>
  </si>
  <si>
    <t>758</t>
  </si>
  <si>
    <t>75801</t>
  </si>
  <si>
    <t>2920</t>
  </si>
  <si>
    <t>Subwencja ogólna z budżetu państwa-część oświatowa dla jst</t>
  </si>
  <si>
    <t>Dział 758 Różne rozliczenia</t>
  </si>
  <si>
    <t>2030</t>
  </si>
  <si>
    <t>85214</t>
  </si>
  <si>
    <t>Dotacje celowe otrzymane z budżetu państwa na realizację zadań bieżących gmin -pomoc społeczne- składki na ubezp. społeczne</t>
  </si>
  <si>
    <t>Dotacje celowe otrzymane z budżetu państwa na realizację zadań bieżących gmin -pomoc społeczne- zasiłki i pomoc w naturze</t>
  </si>
  <si>
    <t>85216</t>
  </si>
  <si>
    <t>Dotacje celowe otrzymane z budżetu państwa na realizację zadań bieżących gmin -pomoc społeczne- zasiłki stałe</t>
  </si>
  <si>
    <t>85219</t>
  </si>
  <si>
    <t>Dotacje celowe otrzymane z budżetu państwa na realizację zadań bieżących gmin -pomoc społeczne- działalność ośrodka pomocy społecznej</t>
  </si>
  <si>
    <t>85295</t>
  </si>
  <si>
    <t>Dotacje celowe otrzymane z budżetu państwa na realizację zadań bieżących gmin -pomoc społeczne- dofinansowanie dożywiania</t>
  </si>
  <si>
    <t>Dział 852 Pomoc społeczna</t>
  </si>
  <si>
    <t>Rozdział</t>
  </si>
  <si>
    <t>Zmniejszenie ogółem</t>
  </si>
  <si>
    <t>01095</t>
  </si>
  <si>
    <t>Zwiększenia ogółem</t>
  </si>
  <si>
    <t>85212</t>
  </si>
  <si>
    <t>Dotacje celowe otrzymane z budżetu państwa na realizację zadań zleconych gminie ustawami-pomoc społeczna-składki na ubezp. zdrowotne</t>
  </si>
  <si>
    <t>Odsetki za nieterminowe wpłaty z tytułu podatków i opłat</t>
  </si>
  <si>
    <t xml:space="preserve">                                     Wójta Gminy Michałowice </t>
  </si>
  <si>
    <t>Dotacje celowe otrzymane z budżetu państwa na realizację zadań bieżących z zakresu administracji rządowej oraz innych zadań zleconych gminie ustawami-pomoc społeczna-świadczenia rodzinne</t>
  </si>
  <si>
    <t xml:space="preserve">                                                     Załącznik Nr 1</t>
  </si>
  <si>
    <t>Dotacje celowe otrzymane z budżetu państwa na realizację zadań bieżących z zakresu administracji rządowej oraz innych zadań zleconych gminie ustawami</t>
  </si>
  <si>
    <t>Dział 750 Administracja publiczna</t>
  </si>
  <si>
    <t>Dział 751 Urzędy naczelnych organów władzy państwowej,kontroli i ochrony prawa oraz sądownictwa</t>
  </si>
  <si>
    <t>Dotacje celowe otrzymane z budżetu państwa na realizację zadań bieżących z zakresu administracji rządowej oraz innych zadań zleconych gminie</t>
  </si>
  <si>
    <t>Dział 754 Bezpieczeństwo publiczne i ochrona przeciwpożarowa</t>
  </si>
  <si>
    <t xml:space="preserve">                                     do Zarządzenia Nr 79 /2012</t>
  </si>
  <si>
    <t xml:space="preserve">                                      dnia 10 maja  2012r.  </t>
  </si>
  <si>
    <t>Dokonać zmian w planie dochodów urzędu gminy zadań własnych na rok 2012 stanowiącym załączniki nr 1, 3 do Zarządzenia Nr 250/2011 z dnia 28 grudnia 2011r. w sposób następujący:</t>
  </si>
  <si>
    <t>Dotacje celowe otrzymane z budżetu państwa na realizację zadań zleconych gminie ustawami-pomoc społeczna-dożywianie</t>
  </si>
  <si>
    <t>Dotacje celowe otrzymane z budżetu państwa na realizację zadań bieżących z zakresu administracji rządowej -  zwrot podatku akcyzowego zawartego w cenie paliwa napędowego wykorzystywanego do produkcji rolnej</t>
  </si>
  <si>
    <t xml:space="preserve">Dotacje celowe otrzymane z budżetu państwa na realizację  własnych zadań bieżących gmin - dofinansowanie świadczeń pomocy materialnej dla uczniów o charakterze socjalnym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</si>
</sst>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 CE"/>
      <family val="0"/>
    </font>
    <font>
      <i/>
      <sz val="8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17"/>
      <name val="Times New Roman"/>
      <family val="1"/>
    </font>
    <font>
      <b/>
      <i/>
      <sz val="10"/>
      <name val="Arial CE"/>
      <family val="0"/>
    </font>
    <font>
      <sz val="8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3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3" fontId="24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3" fontId="26" fillId="0" borderId="1" xfId="0" applyNumberFormat="1" applyFont="1" applyBorder="1" applyAlignment="1">
      <alignment horizontal="right" vertical="center"/>
    </xf>
    <xf numFmtId="43" fontId="26" fillId="2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43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6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35">
      <selection activeCell="Y40" sqref="Y40"/>
    </sheetView>
  </sheetViews>
  <sheetFormatPr defaultColWidth="9.00390625" defaultRowHeight="12.75"/>
  <cols>
    <col min="1" max="1" width="3.25390625" style="1" bestFit="1" customWidth="1"/>
    <col min="2" max="2" width="5.00390625" style="1" bestFit="1" customWidth="1"/>
    <col min="3" max="3" width="10.25390625" style="1" hidden="1" customWidth="1"/>
    <col min="4" max="4" width="5.75390625" style="1" hidden="1" customWidth="1"/>
    <col min="5" max="5" width="7.625" style="1" customWidth="1"/>
    <col min="6" max="6" width="4.625" style="1" customWidth="1"/>
    <col min="7" max="7" width="20.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4.375" style="1" customWidth="1"/>
    <col min="12" max="12" width="13.875" style="1" customWidth="1"/>
    <col min="13" max="13" width="7.625" style="1" customWidth="1"/>
    <col min="14" max="15" width="11.00390625" style="1" hidden="1" customWidth="1"/>
    <col min="16" max="17" width="10.75390625" style="1" hidden="1" customWidth="1"/>
    <col min="18" max="18" width="9.25390625" style="6" customWidth="1"/>
    <col min="19" max="19" width="10.875" style="1" customWidth="1"/>
    <col min="20" max="20" width="7.75390625" style="1" customWidth="1"/>
    <col min="21" max="16384" width="9.125" style="1" customWidth="1"/>
  </cols>
  <sheetData>
    <row r="1" spans="1:13" ht="12">
      <c r="A1" s="28"/>
      <c r="B1" s="28"/>
      <c r="C1" s="28"/>
      <c r="D1" s="28"/>
      <c r="E1" s="28"/>
      <c r="F1" s="28"/>
      <c r="G1" s="29"/>
      <c r="H1" s="29"/>
      <c r="I1" s="28"/>
      <c r="J1" s="28"/>
      <c r="K1" s="98" t="s">
        <v>63</v>
      </c>
      <c r="L1" s="98"/>
      <c r="M1" s="98"/>
    </row>
    <row r="2" spans="1:13" ht="12">
      <c r="A2" s="28"/>
      <c r="B2" s="28"/>
      <c r="C2" s="28"/>
      <c r="D2" s="28"/>
      <c r="E2" s="28"/>
      <c r="F2" s="28"/>
      <c r="G2" s="29"/>
      <c r="H2" s="29"/>
      <c r="I2" s="28"/>
      <c r="J2" s="28"/>
      <c r="K2" s="98" t="s">
        <v>69</v>
      </c>
      <c r="L2" s="98"/>
      <c r="M2" s="98"/>
    </row>
    <row r="3" spans="1:13" ht="12">
      <c r="A3" s="28"/>
      <c r="B3" s="28"/>
      <c r="C3" s="28"/>
      <c r="D3" s="28"/>
      <c r="E3" s="28"/>
      <c r="F3" s="28"/>
      <c r="G3" s="29"/>
      <c r="H3" s="29"/>
      <c r="I3" s="28"/>
      <c r="J3" s="28"/>
      <c r="K3" s="98" t="s">
        <v>61</v>
      </c>
      <c r="L3" s="98"/>
      <c r="M3" s="98"/>
    </row>
    <row r="4" spans="1:13" ht="12">
      <c r="A4" s="28"/>
      <c r="B4" s="28"/>
      <c r="C4" s="28"/>
      <c r="D4" s="28"/>
      <c r="E4" s="28"/>
      <c r="F4" s="28"/>
      <c r="G4" s="29"/>
      <c r="H4" s="29"/>
      <c r="I4" s="28"/>
      <c r="J4" s="28"/>
      <c r="K4" s="98" t="s">
        <v>70</v>
      </c>
      <c r="L4" s="98"/>
      <c r="M4" s="98"/>
    </row>
    <row r="5" spans="1:13" ht="12">
      <c r="A5" s="28"/>
      <c r="B5" s="28"/>
      <c r="C5" s="28"/>
      <c r="D5" s="28"/>
      <c r="E5" s="28"/>
      <c r="F5" s="28"/>
      <c r="G5" s="29"/>
      <c r="H5" s="29"/>
      <c r="I5" s="28"/>
      <c r="J5" s="28"/>
      <c r="K5" s="29"/>
      <c r="L5" s="29"/>
      <c r="M5" s="29"/>
    </row>
    <row r="6" spans="1:20" ht="28.5" customHeight="1">
      <c r="A6" s="106" t="s">
        <v>71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8"/>
      <c r="P6" s="108"/>
      <c r="Q6" s="108"/>
      <c r="R6" s="108"/>
      <c r="S6" s="108"/>
      <c r="T6" s="108"/>
    </row>
    <row r="7" spans="1:19" ht="24" customHeight="1">
      <c r="A7" s="30"/>
      <c r="B7" s="30"/>
      <c r="C7" s="30"/>
      <c r="D7" s="31"/>
      <c r="E7" s="31"/>
      <c r="F7" s="31"/>
      <c r="G7" s="31"/>
      <c r="H7" s="28"/>
      <c r="I7" s="28" t="s">
        <v>6</v>
      </c>
      <c r="J7" s="28"/>
      <c r="K7" s="28"/>
      <c r="L7" s="32"/>
      <c r="M7" s="28"/>
      <c r="N7" s="2"/>
      <c r="O7" s="2"/>
      <c r="P7" s="2"/>
      <c r="Q7" s="3"/>
      <c r="S7" s="32" t="s">
        <v>14</v>
      </c>
    </row>
    <row r="8" spans="1:20" ht="12.75" customHeight="1">
      <c r="A8" s="112" t="s">
        <v>11</v>
      </c>
      <c r="B8" s="112" t="s">
        <v>2</v>
      </c>
      <c r="C8" s="23"/>
      <c r="D8" s="24"/>
      <c r="E8" s="112" t="s">
        <v>54</v>
      </c>
      <c r="F8" s="112" t="s">
        <v>16</v>
      </c>
      <c r="G8" s="109" t="s">
        <v>10</v>
      </c>
      <c r="H8" s="18"/>
      <c r="I8" s="18"/>
      <c r="J8" s="18"/>
      <c r="K8" s="99" t="s">
        <v>55</v>
      </c>
      <c r="L8" s="102" t="s">
        <v>12</v>
      </c>
      <c r="M8" s="103"/>
      <c r="N8" s="2"/>
      <c r="O8" s="2"/>
      <c r="P8" s="2"/>
      <c r="Q8" s="3"/>
      <c r="R8" s="99" t="s">
        <v>57</v>
      </c>
      <c r="S8" s="102" t="s">
        <v>12</v>
      </c>
      <c r="T8" s="103"/>
    </row>
    <row r="9" spans="1:20" ht="14.25" customHeight="1">
      <c r="A9" s="115"/>
      <c r="B9" s="113"/>
      <c r="C9" s="25"/>
      <c r="D9" s="26"/>
      <c r="E9" s="117"/>
      <c r="F9" s="119"/>
      <c r="G9" s="110"/>
      <c r="H9" s="19"/>
      <c r="I9" s="19"/>
      <c r="J9" s="19"/>
      <c r="K9" s="100"/>
      <c r="L9" s="104"/>
      <c r="M9" s="105"/>
      <c r="N9" s="2"/>
      <c r="O9" s="2"/>
      <c r="P9" s="2"/>
      <c r="Q9" s="3"/>
      <c r="R9" s="100"/>
      <c r="S9" s="104"/>
      <c r="T9" s="105"/>
    </row>
    <row r="10" spans="1:20" ht="42.75" customHeight="1">
      <c r="A10" s="116"/>
      <c r="B10" s="114"/>
      <c r="C10" s="27"/>
      <c r="D10" s="20"/>
      <c r="E10" s="118"/>
      <c r="F10" s="120"/>
      <c r="G10" s="111"/>
      <c r="H10" s="21"/>
      <c r="I10" s="22" t="s">
        <v>0</v>
      </c>
      <c r="J10" s="20" t="s">
        <v>1</v>
      </c>
      <c r="K10" s="101"/>
      <c r="L10" s="22" t="s">
        <v>13</v>
      </c>
      <c r="M10" s="22" t="s">
        <v>15</v>
      </c>
      <c r="N10" s="16"/>
      <c r="O10" s="17"/>
      <c r="P10" s="17"/>
      <c r="Q10" s="15"/>
      <c r="R10" s="101"/>
      <c r="S10" s="22" t="s">
        <v>13</v>
      </c>
      <c r="T10" s="22" t="s">
        <v>15</v>
      </c>
    </row>
    <row r="11" spans="1:20" ht="12">
      <c r="A11" s="33">
        <v>1</v>
      </c>
      <c r="B11" s="33">
        <v>2</v>
      </c>
      <c r="C11" s="33">
        <v>3</v>
      </c>
      <c r="D11" s="34">
        <v>4</v>
      </c>
      <c r="E11" s="35">
        <v>3</v>
      </c>
      <c r="F11" s="35">
        <v>4</v>
      </c>
      <c r="G11" s="34">
        <v>5</v>
      </c>
      <c r="H11" s="33">
        <v>6</v>
      </c>
      <c r="I11" s="33">
        <v>7</v>
      </c>
      <c r="J11" s="33">
        <v>8</v>
      </c>
      <c r="K11" s="33">
        <v>6</v>
      </c>
      <c r="L11" s="33">
        <v>7</v>
      </c>
      <c r="M11" s="33">
        <v>8</v>
      </c>
      <c r="N11" s="4">
        <v>12</v>
      </c>
      <c r="O11" s="12">
        <v>13</v>
      </c>
      <c r="P11" s="12">
        <v>14</v>
      </c>
      <c r="Q11" s="4">
        <v>15</v>
      </c>
      <c r="R11" s="33">
        <v>9</v>
      </c>
      <c r="S11" s="33">
        <v>10</v>
      </c>
      <c r="T11" s="33">
        <v>11</v>
      </c>
    </row>
    <row r="12" spans="1:17" ht="56.25" customHeight="1" hidden="1">
      <c r="A12" s="36">
        <v>1</v>
      </c>
      <c r="B12" s="37">
        <v>851</v>
      </c>
      <c r="C12" s="36">
        <v>85195</v>
      </c>
      <c r="D12" s="38" t="s">
        <v>3</v>
      </c>
      <c r="E12" s="38"/>
      <c r="F12" s="38"/>
      <c r="G12" s="39" t="s">
        <v>7</v>
      </c>
      <c r="H12" s="40">
        <f>SUM(I12+J12)</f>
        <v>120</v>
      </c>
      <c r="I12" s="41">
        <v>120</v>
      </c>
      <c r="J12" s="42">
        <v>0</v>
      </c>
      <c r="K12" s="40" t="e">
        <f>SUM(M12+#REF!)</f>
        <v>#REF!</v>
      </c>
      <c r="L12" s="40"/>
      <c r="M12" s="41">
        <v>0</v>
      </c>
      <c r="N12" s="10">
        <v>120</v>
      </c>
      <c r="O12" s="10">
        <v>120</v>
      </c>
      <c r="P12" s="10"/>
      <c r="Q12" s="11" t="e">
        <f>SUM(K12/H12)*100</f>
        <v>#REF!</v>
      </c>
    </row>
    <row r="13" spans="1:18" s="9" customFormat="1" ht="16.5" customHeight="1" hidden="1">
      <c r="A13" s="86" t="s">
        <v>8</v>
      </c>
      <c r="B13" s="87"/>
      <c r="C13" s="87"/>
      <c r="D13" s="88"/>
      <c r="E13" s="88"/>
      <c r="F13" s="88"/>
      <c r="G13" s="89"/>
      <c r="H13" s="43">
        <f>SUM(I13+J13)</f>
        <v>120</v>
      </c>
      <c r="I13" s="42">
        <f>SUM(I12)</f>
        <v>120</v>
      </c>
      <c r="J13" s="43">
        <v>0</v>
      </c>
      <c r="K13" s="43" t="e">
        <f>SUM(M13+#REF!)</f>
        <v>#REF!</v>
      </c>
      <c r="L13" s="43"/>
      <c r="M13" s="42">
        <f>SUM(M12)</f>
        <v>0</v>
      </c>
      <c r="N13" s="13">
        <f>SUM(N12)</f>
        <v>120</v>
      </c>
      <c r="O13" s="13">
        <f>SUM(O12)</f>
        <v>120</v>
      </c>
      <c r="P13" s="13"/>
      <c r="Q13" s="11" t="e">
        <f>SUM(K13/H13)*100</f>
        <v>#REF!</v>
      </c>
      <c r="R13" s="14"/>
    </row>
    <row r="14" spans="1:20" s="9" customFormat="1" ht="101.25">
      <c r="A14" s="36">
        <v>1</v>
      </c>
      <c r="B14" s="44" t="s">
        <v>19</v>
      </c>
      <c r="C14" s="38"/>
      <c r="D14" s="38"/>
      <c r="E14" s="44" t="s">
        <v>56</v>
      </c>
      <c r="F14" s="44" t="s">
        <v>3</v>
      </c>
      <c r="G14" s="46" t="s">
        <v>73</v>
      </c>
      <c r="H14" s="43"/>
      <c r="I14" s="42"/>
      <c r="J14" s="43"/>
      <c r="K14" s="60">
        <f>SUM(L14:M14)</f>
        <v>5236.23</v>
      </c>
      <c r="L14" s="60">
        <v>5236.23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  <row r="15" spans="1:20" s="9" customFormat="1" ht="12.75">
      <c r="A15" s="80" t="s">
        <v>20</v>
      </c>
      <c r="B15" s="81"/>
      <c r="C15" s="81"/>
      <c r="D15" s="81"/>
      <c r="E15" s="81"/>
      <c r="F15" s="81"/>
      <c r="G15" s="82"/>
      <c r="H15" s="43"/>
      <c r="I15" s="43"/>
      <c r="J15" s="43"/>
      <c r="K15" s="63">
        <f>SUM(K14:K14)</f>
        <v>5236.23</v>
      </c>
      <c r="L15" s="63">
        <f>SUM(L14:L14)</f>
        <v>5236.23</v>
      </c>
      <c r="M15" s="64">
        <f>SUM(M14:M14)</f>
        <v>0</v>
      </c>
      <c r="N15" s="65"/>
      <c r="O15" s="65"/>
      <c r="P15" s="65"/>
      <c r="Q15" s="66"/>
      <c r="R15" s="61">
        <v>0</v>
      </c>
      <c r="S15" s="61">
        <v>0</v>
      </c>
      <c r="T15" s="61">
        <v>0</v>
      </c>
    </row>
    <row r="16" spans="1:20" s="9" customFormat="1" ht="67.5">
      <c r="A16" s="36">
        <v>1</v>
      </c>
      <c r="B16" s="37">
        <v>750</v>
      </c>
      <c r="C16" s="37"/>
      <c r="D16" s="37"/>
      <c r="E16" s="37">
        <v>75011</v>
      </c>
      <c r="F16" s="37">
        <v>2010</v>
      </c>
      <c r="G16" s="75" t="s">
        <v>64</v>
      </c>
      <c r="H16" s="43"/>
      <c r="I16" s="43"/>
      <c r="J16" s="43"/>
      <c r="K16" s="63">
        <f aca="true" t="shared" si="0" ref="K16:K21">SUM(L16:M16)</f>
        <v>81312</v>
      </c>
      <c r="L16" s="63">
        <v>81312</v>
      </c>
      <c r="M16" s="64">
        <f aca="true" t="shared" si="1" ref="M16:M21">SUM(M15:M15)</f>
        <v>0</v>
      </c>
      <c r="N16" s="65"/>
      <c r="O16" s="65"/>
      <c r="P16" s="65"/>
      <c r="Q16" s="66"/>
      <c r="R16" s="61">
        <v>0</v>
      </c>
      <c r="S16" s="61">
        <v>0</v>
      </c>
      <c r="T16" s="76">
        <v>0</v>
      </c>
    </row>
    <row r="17" spans="1:20" s="9" customFormat="1" ht="12.75">
      <c r="A17" s="80" t="s">
        <v>65</v>
      </c>
      <c r="B17" s="81"/>
      <c r="C17" s="81"/>
      <c r="D17" s="81"/>
      <c r="E17" s="81"/>
      <c r="F17" s="81"/>
      <c r="G17" s="82"/>
      <c r="H17" s="43"/>
      <c r="I17" s="43"/>
      <c r="J17" s="43"/>
      <c r="K17" s="63">
        <f t="shared" si="0"/>
        <v>81312</v>
      </c>
      <c r="L17" s="63">
        <f>SUM(L16)</f>
        <v>81312</v>
      </c>
      <c r="M17" s="64">
        <f t="shared" si="1"/>
        <v>0</v>
      </c>
      <c r="N17" s="65"/>
      <c r="O17" s="65"/>
      <c r="P17" s="65"/>
      <c r="Q17" s="66"/>
      <c r="R17" s="61">
        <v>0</v>
      </c>
      <c r="S17" s="61">
        <v>0</v>
      </c>
      <c r="T17" s="76">
        <v>0</v>
      </c>
    </row>
    <row r="18" spans="1:20" s="9" customFormat="1" ht="67.5">
      <c r="A18" s="36">
        <v>1</v>
      </c>
      <c r="B18" s="37">
        <v>751</v>
      </c>
      <c r="C18" s="37"/>
      <c r="D18" s="37"/>
      <c r="E18" s="37">
        <v>75101</v>
      </c>
      <c r="F18" s="37">
        <v>2010</v>
      </c>
      <c r="G18" s="77" t="s">
        <v>64</v>
      </c>
      <c r="H18" s="43"/>
      <c r="I18" s="43"/>
      <c r="J18" s="43"/>
      <c r="K18" s="63">
        <f t="shared" si="0"/>
        <v>2729</v>
      </c>
      <c r="L18" s="63">
        <v>2729</v>
      </c>
      <c r="M18" s="64">
        <f t="shared" si="1"/>
        <v>0</v>
      </c>
      <c r="N18" s="65"/>
      <c r="O18" s="65"/>
      <c r="P18" s="65"/>
      <c r="Q18" s="66"/>
      <c r="R18" s="61">
        <v>0</v>
      </c>
      <c r="S18" s="61">
        <v>0</v>
      </c>
      <c r="T18" s="76">
        <v>0</v>
      </c>
    </row>
    <row r="19" spans="1:20" s="9" customFormat="1" ht="29.25" customHeight="1">
      <c r="A19" s="83" t="s">
        <v>66</v>
      </c>
      <c r="B19" s="84"/>
      <c r="C19" s="84"/>
      <c r="D19" s="84"/>
      <c r="E19" s="84"/>
      <c r="F19" s="84"/>
      <c r="G19" s="85"/>
      <c r="H19" s="43"/>
      <c r="I19" s="43"/>
      <c r="J19" s="43"/>
      <c r="K19" s="63">
        <f t="shared" si="0"/>
        <v>2729</v>
      </c>
      <c r="L19" s="63">
        <f>SUM(L18)</f>
        <v>2729</v>
      </c>
      <c r="M19" s="64">
        <f t="shared" si="1"/>
        <v>0</v>
      </c>
      <c r="N19" s="65"/>
      <c r="O19" s="65"/>
      <c r="P19" s="65"/>
      <c r="Q19" s="66"/>
      <c r="R19" s="61">
        <v>0</v>
      </c>
      <c r="S19" s="61">
        <v>0</v>
      </c>
      <c r="T19" s="76">
        <v>0</v>
      </c>
    </row>
    <row r="20" spans="1:20" s="9" customFormat="1" ht="67.5">
      <c r="A20" s="78">
        <v>1</v>
      </c>
      <c r="B20" s="79">
        <v>754</v>
      </c>
      <c r="C20" s="79">
        <v>754</v>
      </c>
      <c r="D20" s="79">
        <v>754</v>
      </c>
      <c r="E20" s="79">
        <v>75414</v>
      </c>
      <c r="F20" s="79">
        <v>2010</v>
      </c>
      <c r="G20" s="75" t="s">
        <v>67</v>
      </c>
      <c r="H20" s="43"/>
      <c r="I20" s="43"/>
      <c r="J20" s="43"/>
      <c r="K20" s="63">
        <f t="shared" si="0"/>
        <v>200</v>
      </c>
      <c r="L20" s="63">
        <v>200</v>
      </c>
      <c r="M20" s="64">
        <f t="shared" si="1"/>
        <v>0</v>
      </c>
      <c r="N20" s="65"/>
      <c r="O20" s="65"/>
      <c r="P20" s="65"/>
      <c r="Q20" s="66"/>
      <c r="R20" s="61">
        <v>0</v>
      </c>
      <c r="S20" s="61">
        <v>0</v>
      </c>
      <c r="T20" s="76">
        <v>0</v>
      </c>
    </row>
    <row r="21" spans="1:20" s="9" customFormat="1" ht="29.25" customHeight="1">
      <c r="A21" s="83" t="s">
        <v>68</v>
      </c>
      <c r="B21" s="84"/>
      <c r="C21" s="84"/>
      <c r="D21" s="84"/>
      <c r="E21" s="84"/>
      <c r="F21" s="84"/>
      <c r="G21" s="85"/>
      <c r="H21" s="43"/>
      <c r="I21" s="43"/>
      <c r="J21" s="43"/>
      <c r="K21" s="63">
        <f t="shared" si="0"/>
        <v>200</v>
      </c>
      <c r="L21" s="63">
        <f>SUM(L20)</f>
        <v>200</v>
      </c>
      <c r="M21" s="64">
        <f t="shared" si="1"/>
        <v>0</v>
      </c>
      <c r="N21" s="65"/>
      <c r="O21" s="65"/>
      <c r="P21" s="65"/>
      <c r="Q21" s="66"/>
      <c r="R21" s="61">
        <v>0</v>
      </c>
      <c r="S21" s="61">
        <v>0</v>
      </c>
      <c r="T21" s="76">
        <v>0</v>
      </c>
    </row>
    <row r="22" spans="1:20" s="9" customFormat="1" ht="46.5" customHeight="1">
      <c r="A22" s="36">
        <v>1</v>
      </c>
      <c r="B22" s="52">
        <v>756</v>
      </c>
      <c r="C22" s="51"/>
      <c r="D22" s="51"/>
      <c r="E22" s="37">
        <v>75601</v>
      </c>
      <c r="F22" s="44" t="s">
        <v>21</v>
      </c>
      <c r="G22" s="50" t="s">
        <v>22</v>
      </c>
      <c r="H22" s="43"/>
      <c r="I22" s="42"/>
      <c r="J22" s="43"/>
      <c r="K22" s="60">
        <v>90000</v>
      </c>
      <c r="L22" s="60">
        <v>90000</v>
      </c>
      <c r="M22" s="61">
        <v>0</v>
      </c>
      <c r="N22" s="65"/>
      <c r="O22" s="65"/>
      <c r="P22" s="65"/>
      <c r="Q22" s="66"/>
      <c r="R22" s="61">
        <v>0</v>
      </c>
      <c r="S22" s="61">
        <v>0</v>
      </c>
      <c r="T22" s="61">
        <v>0</v>
      </c>
    </row>
    <row r="23" spans="1:20" s="9" customFormat="1" ht="39" customHeight="1">
      <c r="A23" s="36">
        <v>2</v>
      </c>
      <c r="B23" s="52">
        <v>756</v>
      </c>
      <c r="C23" s="52"/>
      <c r="D23" s="52"/>
      <c r="E23" s="37">
        <v>75601</v>
      </c>
      <c r="F23" s="44" t="s">
        <v>23</v>
      </c>
      <c r="G23" s="50" t="s">
        <v>24</v>
      </c>
      <c r="H23" s="43"/>
      <c r="I23" s="42"/>
      <c r="J23" s="43"/>
      <c r="K23" s="60">
        <v>2000</v>
      </c>
      <c r="L23" s="60">
        <v>2000</v>
      </c>
      <c r="M23" s="61">
        <v>0</v>
      </c>
      <c r="N23" s="65"/>
      <c r="O23" s="65"/>
      <c r="P23" s="65"/>
      <c r="Q23" s="66"/>
      <c r="R23" s="61">
        <v>0</v>
      </c>
      <c r="S23" s="61">
        <v>0</v>
      </c>
      <c r="T23" s="61">
        <v>0</v>
      </c>
    </row>
    <row r="24" spans="1:20" s="9" customFormat="1" ht="36" customHeight="1">
      <c r="A24" s="36">
        <v>3</v>
      </c>
      <c r="B24" s="44" t="s">
        <v>25</v>
      </c>
      <c r="C24" s="38"/>
      <c r="D24" s="38"/>
      <c r="E24" s="44" t="s">
        <v>26</v>
      </c>
      <c r="F24" s="44" t="s">
        <v>27</v>
      </c>
      <c r="G24" s="50" t="s">
        <v>28</v>
      </c>
      <c r="H24" s="43"/>
      <c r="I24" s="42"/>
      <c r="J24" s="43"/>
      <c r="K24" s="60">
        <v>100000</v>
      </c>
      <c r="L24" s="60">
        <v>100000</v>
      </c>
      <c r="M24" s="61">
        <v>0</v>
      </c>
      <c r="N24" s="65"/>
      <c r="O24" s="65"/>
      <c r="P24" s="65"/>
      <c r="Q24" s="66"/>
      <c r="R24" s="61">
        <v>0</v>
      </c>
      <c r="S24" s="61">
        <v>0</v>
      </c>
      <c r="T24" s="61">
        <v>0</v>
      </c>
    </row>
    <row r="25" spans="1:20" s="9" customFormat="1" ht="19.5" customHeight="1">
      <c r="A25" s="36">
        <v>4</v>
      </c>
      <c r="B25" s="44" t="s">
        <v>25</v>
      </c>
      <c r="C25" s="38"/>
      <c r="D25" s="38"/>
      <c r="E25" s="44" t="s">
        <v>29</v>
      </c>
      <c r="F25" s="44" t="s">
        <v>31</v>
      </c>
      <c r="G25" s="50" t="s">
        <v>30</v>
      </c>
      <c r="H25" s="43"/>
      <c r="I25" s="42"/>
      <c r="J25" s="43"/>
      <c r="K25" s="60">
        <v>200000</v>
      </c>
      <c r="L25" s="60">
        <v>200000</v>
      </c>
      <c r="M25" s="61">
        <v>0</v>
      </c>
      <c r="N25" s="65"/>
      <c r="O25" s="65"/>
      <c r="P25" s="65"/>
      <c r="Q25" s="66"/>
      <c r="R25" s="61">
        <v>0</v>
      </c>
      <c r="S25" s="61">
        <v>0</v>
      </c>
      <c r="T25" s="61">
        <v>0</v>
      </c>
    </row>
    <row r="26" spans="1:20" s="9" customFormat="1" ht="38.25" customHeight="1">
      <c r="A26" s="36">
        <v>5</v>
      </c>
      <c r="B26" s="44" t="s">
        <v>25</v>
      </c>
      <c r="C26" s="38"/>
      <c r="D26" s="38"/>
      <c r="E26" s="44" t="s">
        <v>29</v>
      </c>
      <c r="F26" s="44" t="s">
        <v>27</v>
      </c>
      <c r="G26" s="50" t="s">
        <v>28</v>
      </c>
      <c r="H26" s="43"/>
      <c r="I26" s="42"/>
      <c r="J26" s="43"/>
      <c r="K26" s="60">
        <v>1500000</v>
      </c>
      <c r="L26" s="60">
        <v>1500000</v>
      </c>
      <c r="M26" s="61">
        <v>0</v>
      </c>
      <c r="N26" s="65"/>
      <c r="O26" s="65"/>
      <c r="P26" s="65"/>
      <c r="Q26" s="66"/>
      <c r="R26" s="61">
        <v>0</v>
      </c>
      <c r="S26" s="61">
        <v>0</v>
      </c>
      <c r="T26" s="61">
        <v>0</v>
      </c>
    </row>
    <row r="27" spans="1:20" s="9" customFormat="1" ht="33.75">
      <c r="A27" s="36">
        <v>6</v>
      </c>
      <c r="B27" s="44" t="s">
        <v>25</v>
      </c>
      <c r="C27" s="38"/>
      <c r="D27" s="38"/>
      <c r="E27" s="44" t="s">
        <v>29</v>
      </c>
      <c r="F27" s="44" t="s">
        <v>23</v>
      </c>
      <c r="G27" s="50" t="s">
        <v>60</v>
      </c>
      <c r="H27" s="43"/>
      <c r="I27" s="42"/>
      <c r="J27" s="43"/>
      <c r="K27" s="60">
        <f>SUM(L27:M27)</f>
        <v>20000</v>
      </c>
      <c r="L27" s="60">
        <v>20000</v>
      </c>
      <c r="M27" s="61">
        <v>0</v>
      </c>
      <c r="N27" s="65"/>
      <c r="O27" s="65"/>
      <c r="P27" s="65"/>
      <c r="Q27" s="66"/>
      <c r="R27" s="61">
        <v>0</v>
      </c>
      <c r="S27" s="61">
        <v>0</v>
      </c>
      <c r="T27" s="61">
        <v>0</v>
      </c>
    </row>
    <row r="28" spans="1:20" s="9" customFormat="1" ht="37.5" customHeight="1">
      <c r="A28" s="36">
        <v>7</v>
      </c>
      <c r="B28" s="44" t="s">
        <v>25</v>
      </c>
      <c r="C28" s="38"/>
      <c r="D28" s="38"/>
      <c r="E28" s="44" t="s">
        <v>32</v>
      </c>
      <c r="F28" s="44" t="s">
        <v>33</v>
      </c>
      <c r="G28" s="50" t="s">
        <v>34</v>
      </c>
      <c r="H28" s="43"/>
      <c r="I28" s="42"/>
      <c r="J28" s="43"/>
      <c r="K28" s="60">
        <v>40287244</v>
      </c>
      <c r="L28" s="60">
        <v>40287244</v>
      </c>
      <c r="M28" s="61">
        <v>0</v>
      </c>
      <c r="N28" s="65"/>
      <c r="O28" s="65"/>
      <c r="P28" s="65"/>
      <c r="Q28" s="66"/>
      <c r="R28" s="61">
        <v>0</v>
      </c>
      <c r="S28" s="61">
        <v>0</v>
      </c>
      <c r="T28" s="61">
        <v>0</v>
      </c>
    </row>
    <row r="29" spans="1:20" s="9" customFormat="1" ht="39" customHeight="1">
      <c r="A29" s="36">
        <v>8</v>
      </c>
      <c r="B29" s="44" t="s">
        <v>25</v>
      </c>
      <c r="C29" s="38"/>
      <c r="D29" s="38"/>
      <c r="E29" s="44" t="s">
        <v>32</v>
      </c>
      <c r="F29" s="44" t="s">
        <v>35</v>
      </c>
      <c r="G29" s="50" t="s">
        <v>36</v>
      </c>
      <c r="H29" s="43"/>
      <c r="I29" s="42"/>
      <c r="J29" s="43"/>
      <c r="K29" s="60">
        <v>982000</v>
      </c>
      <c r="L29" s="60">
        <v>982000</v>
      </c>
      <c r="M29" s="61">
        <v>0</v>
      </c>
      <c r="N29" s="65"/>
      <c r="O29" s="65"/>
      <c r="P29" s="65"/>
      <c r="Q29" s="66"/>
      <c r="R29" s="61">
        <v>0</v>
      </c>
      <c r="S29" s="61">
        <v>0</v>
      </c>
      <c r="T29" s="61">
        <v>0</v>
      </c>
    </row>
    <row r="30" spans="1:20" s="9" customFormat="1" ht="39.75" customHeight="1">
      <c r="A30" s="83" t="s">
        <v>37</v>
      </c>
      <c r="B30" s="84"/>
      <c r="C30" s="84"/>
      <c r="D30" s="84"/>
      <c r="E30" s="84"/>
      <c r="F30" s="84"/>
      <c r="G30" s="85"/>
      <c r="H30" s="43"/>
      <c r="I30" s="43"/>
      <c r="J30" s="43"/>
      <c r="K30" s="63">
        <f>SUM(K22:K29)</f>
        <v>43181244</v>
      </c>
      <c r="L30" s="63">
        <f>SUM(L22:L29)</f>
        <v>43181244</v>
      </c>
      <c r="M30" s="64">
        <f>SUM(M22:M29)</f>
        <v>0</v>
      </c>
      <c r="N30" s="65"/>
      <c r="O30" s="65"/>
      <c r="P30" s="65"/>
      <c r="Q30" s="66"/>
      <c r="R30" s="61">
        <v>0</v>
      </c>
      <c r="S30" s="61">
        <v>0</v>
      </c>
      <c r="T30" s="61">
        <v>0</v>
      </c>
    </row>
    <row r="31" spans="1:20" s="9" customFormat="1" ht="33.75">
      <c r="A31" s="36">
        <v>1</v>
      </c>
      <c r="B31" s="44" t="s">
        <v>38</v>
      </c>
      <c r="C31" s="38"/>
      <c r="D31" s="38"/>
      <c r="E31" s="44" t="s">
        <v>39</v>
      </c>
      <c r="F31" s="44" t="s">
        <v>40</v>
      </c>
      <c r="G31" s="50" t="s">
        <v>41</v>
      </c>
      <c r="H31" s="43"/>
      <c r="I31" s="42"/>
      <c r="J31" s="43"/>
      <c r="K31" s="60">
        <v>15344832</v>
      </c>
      <c r="L31" s="60">
        <v>15344832</v>
      </c>
      <c r="M31" s="61">
        <v>0</v>
      </c>
      <c r="N31" s="65"/>
      <c r="O31" s="65"/>
      <c r="P31" s="65"/>
      <c r="Q31" s="66"/>
      <c r="R31" s="61">
        <v>0</v>
      </c>
      <c r="S31" s="61">
        <v>0</v>
      </c>
      <c r="T31" s="61">
        <v>0</v>
      </c>
    </row>
    <row r="32" spans="1:20" s="9" customFormat="1" ht="19.5" customHeight="1">
      <c r="A32" s="80" t="s">
        <v>42</v>
      </c>
      <c r="B32" s="81"/>
      <c r="C32" s="81"/>
      <c r="D32" s="81"/>
      <c r="E32" s="81"/>
      <c r="F32" s="81"/>
      <c r="G32" s="82"/>
      <c r="H32" s="43"/>
      <c r="I32" s="43"/>
      <c r="J32" s="43"/>
      <c r="K32" s="63">
        <f>SUM(K31:K31)</f>
        <v>15344832</v>
      </c>
      <c r="L32" s="63">
        <f>SUM(L31:L31)</f>
        <v>15344832</v>
      </c>
      <c r="M32" s="64">
        <f>SUM(M31:M31)</f>
        <v>0</v>
      </c>
      <c r="N32" s="65"/>
      <c r="O32" s="65"/>
      <c r="P32" s="65"/>
      <c r="Q32" s="66"/>
      <c r="R32" s="61">
        <v>0</v>
      </c>
      <c r="S32" s="61">
        <v>0</v>
      </c>
      <c r="T32" s="61">
        <v>0</v>
      </c>
    </row>
    <row r="33" spans="1:20" s="9" customFormat="1" ht="90">
      <c r="A33" s="53">
        <v>1</v>
      </c>
      <c r="B33" s="54" t="s">
        <v>17</v>
      </c>
      <c r="C33" s="55"/>
      <c r="D33" s="55"/>
      <c r="E33" s="54" t="s">
        <v>58</v>
      </c>
      <c r="F33" s="54" t="s">
        <v>3</v>
      </c>
      <c r="G33" s="39" t="s">
        <v>62</v>
      </c>
      <c r="H33" s="43"/>
      <c r="I33" s="43"/>
      <c r="J33" s="43"/>
      <c r="K33" s="67">
        <f aca="true" t="shared" si="2" ref="K33:K39">SUM(L33:M33)</f>
        <v>1353000</v>
      </c>
      <c r="L33" s="68">
        <v>1353000</v>
      </c>
      <c r="M33" s="69">
        <f>SUM(M32:M32)</f>
        <v>0</v>
      </c>
      <c r="N33" s="65"/>
      <c r="O33" s="65"/>
      <c r="P33" s="65"/>
      <c r="Q33" s="66"/>
      <c r="R33" s="61">
        <v>0</v>
      </c>
      <c r="S33" s="61">
        <v>0</v>
      </c>
      <c r="T33" s="61">
        <v>0</v>
      </c>
    </row>
    <row r="34" spans="1:20" s="9" customFormat="1" ht="60" customHeight="1">
      <c r="A34" s="53">
        <v>2</v>
      </c>
      <c r="B34" s="54" t="s">
        <v>17</v>
      </c>
      <c r="C34" s="55"/>
      <c r="D34" s="55"/>
      <c r="E34" s="54" t="s">
        <v>18</v>
      </c>
      <c r="F34" s="54" t="s">
        <v>3</v>
      </c>
      <c r="G34" s="77" t="s">
        <v>59</v>
      </c>
      <c r="H34" s="43"/>
      <c r="I34" s="43"/>
      <c r="J34" s="43"/>
      <c r="K34" s="67">
        <f t="shared" si="2"/>
        <v>1600</v>
      </c>
      <c r="L34" s="68">
        <v>1600</v>
      </c>
      <c r="M34" s="69">
        <f>SUM(M33:M33)</f>
        <v>0</v>
      </c>
      <c r="N34" s="65"/>
      <c r="O34" s="65"/>
      <c r="P34" s="65"/>
      <c r="Q34" s="66"/>
      <c r="R34" s="61">
        <v>0</v>
      </c>
      <c r="S34" s="61">
        <v>0</v>
      </c>
      <c r="T34" s="61">
        <v>0</v>
      </c>
    </row>
    <row r="35" spans="1:20" s="9" customFormat="1" ht="60" customHeight="1">
      <c r="A35" s="53">
        <v>3</v>
      </c>
      <c r="B35" s="54" t="s">
        <v>17</v>
      </c>
      <c r="C35" s="55"/>
      <c r="D35" s="55"/>
      <c r="E35" s="54" t="s">
        <v>51</v>
      </c>
      <c r="F35" s="54" t="s">
        <v>3</v>
      </c>
      <c r="G35" s="77" t="s">
        <v>72</v>
      </c>
      <c r="H35" s="43"/>
      <c r="I35" s="43"/>
      <c r="J35" s="43"/>
      <c r="K35" s="67">
        <f>SUM(L35)</f>
        <v>3800</v>
      </c>
      <c r="L35" s="68">
        <v>3800</v>
      </c>
      <c r="M35" s="69">
        <f>SUM(M34:M34)</f>
        <v>0</v>
      </c>
      <c r="N35" s="65"/>
      <c r="O35" s="65"/>
      <c r="P35" s="65"/>
      <c r="Q35" s="66"/>
      <c r="R35" s="61">
        <v>0</v>
      </c>
      <c r="S35" s="61">
        <v>0</v>
      </c>
      <c r="T35" s="61">
        <v>0</v>
      </c>
    </row>
    <row r="36" spans="1:20" s="59" customFormat="1" ht="57.75" customHeight="1">
      <c r="A36" s="53">
        <v>4</v>
      </c>
      <c r="B36" s="54" t="s">
        <v>17</v>
      </c>
      <c r="C36" s="55"/>
      <c r="D36" s="55"/>
      <c r="E36" s="54" t="s">
        <v>18</v>
      </c>
      <c r="F36" s="54" t="s">
        <v>43</v>
      </c>
      <c r="G36" s="56" t="s">
        <v>45</v>
      </c>
      <c r="H36" s="57"/>
      <c r="I36" s="58"/>
      <c r="J36" s="57"/>
      <c r="K36" s="70">
        <f t="shared" si="2"/>
        <v>14100</v>
      </c>
      <c r="L36" s="70">
        <v>14100</v>
      </c>
      <c r="M36" s="71">
        <v>0</v>
      </c>
      <c r="N36" s="72"/>
      <c r="O36" s="72"/>
      <c r="P36" s="72"/>
      <c r="Q36" s="73"/>
      <c r="R36" s="61">
        <v>0</v>
      </c>
      <c r="S36" s="61">
        <v>0</v>
      </c>
      <c r="T36" s="61">
        <v>0</v>
      </c>
    </row>
    <row r="37" spans="1:20" s="9" customFormat="1" ht="57.75" customHeight="1">
      <c r="A37" s="53">
        <v>5</v>
      </c>
      <c r="B37" s="44" t="s">
        <v>17</v>
      </c>
      <c r="C37" s="38"/>
      <c r="D37" s="38"/>
      <c r="E37" s="44" t="s">
        <v>44</v>
      </c>
      <c r="F37" s="44" t="s">
        <v>43</v>
      </c>
      <c r="G37" s="56" t="s">
        <v>46</v>
      </c>
      <c r="H37" s="43"/>
      <c r="I37" s="42"/>
      <c r="J37" s="43"/>
      <c r="K37" s="60">
        <f t="shared" si="2"/>
        <v>22000</v>
      </c>
      <c r="L37" s="60">
        <v>22000</v>
      </c>
      <c r="M37" s="61">
        <v>0</v>
      </c>
      <c r="N37" s="65"/>
      <c r="O37" s="65"/>
      <c r="P37" s="65"/>
      <c r="Q37" s="66"/>
      <c r="R37" s="61">
        <v>0</v>
      </c>
      <c r="S37" s="61">
        <v>0</v>
      </c>
      <c r="T37" s="61">
        <v>0</v>
      </c>
    </row>
    <row r="38" spans="1:20" s="9" customFormat="1" ht="53.25" customHeight="1">
      <c r="A38" s="53">
        <v>6</v>
      </c>
      <c r="B38" s="44" t="s">
        <v>17</v>
      </c>
      <c r="C38" s="38"/>
      <c r="D38" s="38"/>
      <c r="E38" s="44" t="s">
        <v>47</v>
      </c>
      <c r="F38" s="44" t="s">
        <v>43</v>
      </c>
      <c r="G38" s="56" t="s">
        <v>48</v>
      </c>
      <c r="H38" s="43"/>
      <c r="I38" s="42"/>
      <c r="J38" s="43"/>
      <c r="K38" s="60">
        <f t="shared" si="2"/>
        <v>139000</v>
      </c>
      <c r="L38" s="60">
        <v>139000</v>
      </c>
      <c r="M38" s="61">
        <v>0</v>
      </c>
      <c r="N38" s="65"/>
      <c r="O38" s="65"/>
      <c r="P38" s="65"/>
      <c r="Q38" s="66"/>
      <c r="R38" s="61">
        <v>0</v>
      </c>
      <c r="S38" s="61">
        <v>0</v>
      </c>
      <c r="T38" s="61">
        <v>0</v>
      </c>
    </row>
    <row r="39" spans="1:20" s="9" customFormat="1" ht="54.75" customHeight="1">
      <c r="A39" s="53">
        <v>7</v>
      </c>
      <c r="B39" s="44" t="s">
        <v>17</v>
      </c>
      <c r="C39" s="38"/>
      <c r="D39" s="38"/>
      <c r="E39" s="44" t="s">
        <v>49</v>
      </c>
      <c r="F39" s="44" t="s">
        <v>43</v>
      </c>
      <c r="G39" s="56" t="s">
        <v>50</v>
      </c>
      <c r="H39" s="43"/>
      <c r="I39" s="42"/>
      <c r="J39" s="43"/>
      <c r="K39" s="60">
        <f t="shared" si="2"/>
        <v>96850</v>
      </c>
      <c r="L39" s="60">
        <v>96850</v>
      </c>
      <c r="M39" s="61">
        <v>0</v>
      </c>
      <c r="N39" s="65"/>
      <c r="O39" s="65"/>
      <c r="P39" s="65"/>
      <c r="Q39" s="66"/>
      <c r="R39" s="61">
        <v>0</v>
      </c>
      <c r="S39" s="61">
        <v>0</v>
      </c>
      <c r="T39" s="61">
        <v>0</v>
      </c>
    </row>
    <row r="40" spans="1:20" s="9" customFormat="1" ht="66" customHeight="1">
      <c r="A40" s="53">
        <v>8</v>
      </c>
      <c r="B40" s="44" t="s">
        <v>17</v>
      </c>
      <c r="C40" s="38"/>
      <c r="D40" s="38"/>
      <c r="E40" s="44" t="s">
        <v>51</v>
      </c>
      <c r="F40" s="44" t="s">
        <v>43</v>
      </c>
      <c r="G40" s="56" t="s">
        <v>52</v>
      </c>
      <c r="H40" s="43"/>
      <c r="I40" s="42"/>
      <c r="J40" s="43"/>
      <c r="K40" s="60">
        <v>50000</v>
      </c>
      <c r="L40" s="60">
        <v>50000</v>
      </c>
      <c r="M40" s="61">
        <v>0</v>
      </c>
      <c r="N40" s="65"/>
      <c r="O40" s="65"/>
      <c r="P40" s="65"/>
      <c r="Q40" s="66"/>
      <c r="R40" s="61">
        <v>0</v>
      </c>
      <c r="S40" s="61">
        <v>0</v>
      </c>
      <c r="T40" s="61">
        <v>0</v>
      </c>
    </row>
    <row r="41" spans="1:20" s="9" customFormat="1" ht="18.75" customHeight="1">
      <c r="A41" s="80" t="s">
        <v>53</v>
      </c>
      <c r="B41" s="81"/>
      <c r="C41" s="81"/>
      <c r="D41" s="81"/>
      <c r="E41" s="81"/>
      <c r="F41" s="81"/>
      <c r="G41" s="82"/>
      <c r="H41" s="43"/>
      <c r="I41" s="43"/>
      <c r="J41" s="43"/>
      <c r="K41" s="63">
        <f>SUM(L41:M41)</f>
        <v>1680350</v>
      </c>
      <c r="L41" s="63">
        <f>SUM(L33:L40)</f>
        <v>1680350</v>
      </c>
      <c r="M41" s="64">
        <f>SUM(M36:M40)</f>
        <v>0</v>
      </c>
      <c r="N41" s="65"/>
      <c r="O41" s="65"/>
      <c r="P41" s="65"/>
      <c r="Q41" s="66"/>
      <c r="R41" s="61">
        <v>0</v>
      </c>
      <c r="S41" s="61">
        <v>0</v>
      </c>
      <c r="T41" s="61">
        <v>0</v>
      </c>
    </row>
    <row r="42" spans="1:20" ht="39" customHeight="1" hidden="1">
      <c r="A42" s="45">
        <v>1</v>
      </c>
      <c r="B42" s="37">
        <v>854</v>
      </c>
      <c r="C42" s="36">
        <v>85415</v>
      </c>
      <c r="D42" s="36">
        <v>2030</v>
      </c>
      <c r="E42" s="36"/>
      <c r="F42" s="36"/>
      <c r="G42" s="46" t="s">
        <v>5</v>
      </c>
      <c r="H42" s="40">
        <f>SUM(I42+J42)</f>
        <v>5135</v>
      </c>
      <c r="I42" s="42">
        <v>5135</v>
      </c>
      <c r="J42" s="42">
        <v>0</v>
      </c>
      <c r="K42" s="62">
        <f>SUM(L42+M42)</f>
        <v>0</v>
      </c>
      <c r="L42" s="62"/>
      <c r="M42" s="61">
        <v>0</v>
      </c>
      <c r="N42" s="74">
        <v>5135</v>
      </c>
      <c r="O42" s="74">
        <v>5135</v>
      </c>
      <c r="P42" s="74"/>
      <c r="Q42" s="66">
        <f>SUM(K42/H42)*100</f>
        <v>0</v>
      </c>
      <c r="R42" s="61">
        <v>0</v>
      </c>
      <c r="S42" s="61">
        <v>0</v>
      </c>
      <c r="T42" s="61">
        <v>0</v>
      </c>
    </row>
    <row r="43" spans="1:20" s="9" customFormat="1" ht="15.75" customHeight="1" hidden="1">
      <c r="A43" s="86" t="s">
        <v>4</v>
      </c>
      <c r="B43" s="88"/>
      <c r="C43" s="88"/>
      <c r="D43" s="88"/>
      <c r="E43" s="88"/>
      <c r="F43" s="88"/>
      <c r="G43" s="89"/>
      <c r="H43" s="43">
        <f>SUM(I43+J43)</f>
        <v>5135</v>
      </c>
      <c r="I43" s="42">
        <f>SUM(I42:I42)</f>
        <v>5135</v>
      </c>
      <c r="J43" s="42">
        <v>0</v>
      </c>
      <c r="K43" s="62">
        <f>SUM(L43+M43)</f>
        <v>0</v>
      </c>
      <c r="L43" s="62"/>
      <c r="M43" s="61">
        <f>SUM(M42:M42)</f>
        <v>0</v>
      </c>
      <c r="N43" s="65">
        <f>SUM(N42:N42)</f>
        <v>5135</v>
      </c>
      <c r="O43" s="65">
        <f>SUM(O42:O42)</f>
        <v>5135</v>
      </c>
      <c r="P43" s="65">
        <v>0</v>
      </c>
      <c r="Q43" s="66">
        <f>SUM(K43/H43)*100</f>
        <v>0</v>
      </c>
      <c r="R43" s="61">
        <v>0</v>
      </c>
      <c r="S43" s="61">
        <v>0</v>
      </c>
      <c r="T43" s="61">
        <v>0</v>
      </c>
    </row>
    <row r="44" spans="1:20" s="9" customFormat="1" ht="78.75">
      <c r="A44" s="36">
        <v>1</v>
      </c>
      <c r="B44" s="37">
        <v>854</v>
      </c>
      <c r="C44" s="37"/>
      <c r="D44" s="37"/>
      <c r="E44" s="37">
        <v>85415</v>
      </c>
      <c r="F44" s="37">
        <v>2030</v>
      </c>
      <c r="G44" s="121" t="s">
        <v>74</v>
      </c>
      <c r="H44" s="43"/>
      <c r="I44" s="42"/>
      <c r="J44" s="42"/>
      <c r="K44" s="61">
        <f>SUM(L44)</f>
        <v>3222</v>
      </c>
      <c r="L44" s="61">
        <v>3222</v>
      </c>
      <c r="M44" s="61">
        <v>0</v>
      </c>
      <c r="N44" s="65"/>
      <c r="O44" s="65"/>
      <c r="P44" s="65"/>
      <c r="Q44" s="66"/>
      <c r="R44" s="61">
        <v>0</v>
      </c>
      <c r="S44" s="61">
        <v>0</v>
      </c>
      <c r="T44" s="61">
        <v>0</v>
      </c>
    </row>
    <row r="45" spans="1:20" s="9" customFormat="1" ht="15.75" customHeight="1">
      <c r="A45" s="90" t="s">
        <v>4</v>
      </c>
      <c r="B45" s="91"/>
      <c r="C45" s="91"/>
      <c r="D45" s="91"/>
      <c r="E45" s="91"/>
      <c r="F45" s="91"/>
      <c r="G45" s="92"/>
      <c r="H45" s="43"/>
      <c r="I45" s="42"/>
      <c r="J45" s="42"/>
      <c r="K45" s="62">
        <f>SUM(L45)</f>
        <v>3222</v>
      </c>
      <c r="L45" s="62">
        <f>SUM(L44)</f>
        <v>3222</v>
      </c>
      <c r="M45" s="61">
        <v>0</v>
      </c>
      <c r="N45" s="65"/>
      <c r="O45" s="65"/>
      <c r="P45" s="65"/>
      <c r="Q45" s="66"/>
      <c r="R45" s="61">
        <v>0</v>
      </c>
      <c r="S45" s="61">
        <v>0</v>
      </c>
      <c r="T45" s="61">
        <v>0</v>
      </c>
    </row>
    <row r="46" spans="1:20" ht="20.25" customHeight="1">
      <c r="A46" s="95" t="s">
        <v>9</v>
      </c>
      <c r="B46" s="96"/>
      <c r="C46" s="96"/>
      <c r="D46" s="96"/>
      <c r="E46" s="96"/>
      <c r="F46" s="96"/>
      <c r="G46" s="97"/>
      <c r="H46" s="47" t="e">
        <f>SUM(J46+I46)</f>
        <v>#REF!</v>
      </c>
      <c r="I46" s="47" t="e">
        <f>SUM(#REF!+#REF!+#REF!+#REF!+#REF!+#REF!+#REF!+#REF!+I13+#REF!+I43+#REF!)</f>
        <v>#REF!</v>
      </c>
      <c r="J46" s="47" t="e">
        <f>SUM(#REF!+#REF!+#REF!+#REF!+#REF!+#REF!+#REF!+#REF!+J13+#REF!+J43+#REF!)</f>
        <v>#REF!</v>
      </c>
      <c r="K46" s="62">
        <f>SUM(L46:M46)</f>
        <v>60299125.23</v>
      </c>
      <c r="L46" s="62">
        <f>SUM(L15+L17+L19+L21+L30+L32+L41+L45)</f>
        <v>60299125.23</v>
      </c>
      <c r="M46" s="62">
        <f>SUM(M15+M30+M32+M41+M45)</f>
        <v>0</v>
      </c>
      <c r="N46" s="66" t="e">
        <f>SUM(#REF!+#REF!+#REF!+#REF!+#REF!+#REF!+#REF!+#REF!+N13+#REF!+N43+#REF!+#REF!)</f>
        <v>#REF!</v>
      </c>
      <c r="O46" s="66" t="e">
        <f>SUM(#REF!+#REF!+#REF!+#REF!+#REF!+#REF!+#REF!+#REF!+O13+#REF!+O43+#REF!)</f>
        <v>#REF!</v>
      </c>
      <c r="P46" s="66" t="e">
        <f>SUM(#REF!+#REF!)</f>
        <v>#REF!</v>
      </c>
      <c r="Q46" s="66" t="e">
        <f>SUM(K46/H46)*100</f>
        <v>#REF!</v>
      </c>
      <c r="R46" s="61">
        <v>0</v>
      </c>
      <c r="S46" s="61">
        <v>0</v>
      </c>
      <c r="T46" s="61">
        <v>0</v>
      </c>
    </row>
    <row r="47" spans="1:13" ht="12">
      <c r="A47" s="48"/>
      <c r="B47" s="48"/>
      <c r="C47" s="4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8" s="9" customFormat="1" ht="12">
      <c r="A48" s="93"/>
      <c r="B48" s="94"/>
      <c r="C48" s="94"/>
      <c r="D48" s="94"/>
      <c r="E48" s="94"/>
      <c r="F48" s="94"/>
      <c r="G48" s="94"/>
      <c r="H48" s="49"/>
      <c r="I48" s="49"/>
      <c r="J48" s="49"/>
      <c r="K48" s="49"/>
      <c r="L48" s="49"/>
      <c r="M48" s="49"/>
      <c r="R48" s="14"/>
    </row>
    <row r="49" spans="1:13" ht="12">
      <c r="A49" s="48"/>
      <c r="B49" s="48"/>
      <c r="C49" s="4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48"/>
      <c r="B50" s="48"/>
      <c r="C50" s="4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7"/>
      <c r="B112" s="7"/>
      <c r="C112" s="7"/>
    </row>
    <row r="113" spans="1:3" ht="12">
      <c r="A113" s="7"/>
      <c r="B113" s="7"/>
      <c r="C113" s="7"/>
    </row>
    <row r="114" spans="1:3" ht="12">
      <c r="A114" s="7"/>
      <c r="B114" s="7"/>
      <c r="C114" s="7"/>
    </row>
    <row r="115" spans="1:3" ht="12">
      <c r="A115" s="7"/>
      <c r="B115" s="7"/>
      <c r="C115" s="7"/>
    </row>
    <row r="116" spans="1:3" ht="12">
      <c r="A116" s="7"/>
      <c r="B116" s="7"/>
      <c r="C116" s="7"/>
    </row>
    <row r="117" spans="1:3" ht="12">
      <c r="A117" s="7"/>
      <c r="B117" s="7"/>
      <c r="C117" s="7"/>
    </row>
    <row r="118" spans="1:3" ht="12">
      <c r="A118" s="7"/>
      <c r="B118" s="7"/>
      <c r="C118" s="7"/>
    </row>
    <row r="119" spans="1:3" ht="12">
      <c r="A119" s="7"/>
      <c r="B119" s="7"/>
      <c r="C119" s="7"/>
    </row>
    <row r="120" spans="1:3" ht="12">
      <c r="A120" s="7"/>
      <c r="B120" s="7"/>
      <c r="C120" s="7"/>
    </row>
    <row r="121" spans="1:3" ht="12">
      <c r="A121" s="8"/>
      <c r="B121" s="8"/>
      <c r="C121" s="8"/>
    </row>
  </sheetData>
  <mergeCells count="26">
    <mergeCell ref="K8:K10"/>
    <mergeCell ref="L8:M9"/>
    <mergeCell ref="A6:T6"/>
    <mergeCell ref="R8:R10"/>
    <mergeCell ref="S8:T9"/>
    <mergeCell ref="G8:G10"/>
    <mergeCell ref="B8:B10"/>
    <mergeCell ref="A8:A10"/>
    <mergeCell ref="E8:E10"/>
    <mergeCell ref="F8:F10"/>
    <mergeCell ref="K1:M1"/>
    <mergeCell ref="K2:M2"/>
    <mergeCell ref="K3:M3"/>
    <mergeCell ref="K4:M4"/>
    <mergeCell ref="A45:G45"/>
    <mergeCell ref="A48:G48"/>
    <mergeCell ref="A46:G46"/>
    <mergeCell ref="A43:G43"/>
    <mergeCell ref="A32:G32"/>
    <mergeCell ref="A30:G30"/>
    <mergeCell ref="A41:G41"/>
    <mergeCell ref="A13:G13"/>
    <mergeCell ref="A15:G15"/>
    <mergeCell ref="A17:G17"/>
    <mergeCell ref="A19:G19"/>
    <mergeCell ref="A21:G21"/>
  </mergeCells>
  <printOptions horizontalCentered="1"/>
  <pageMargins left="0.2362204724409449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2012-05-22T10:08:44Z</cp:lastPrinted>
  <dcterms:created xsi:type="dcterms:W3CDTF">2001-09-07T12:46:35Z</dcterms:created>
  <dcterms:modified xsi:type="dcterms:W3CDTF">2012-05-22T10:09:19Z</dcterms:modified>
  <cp:category/>
  <cp:version/>
  <cp:contentType/>
  <cp:contentStatus/>
</cp:coreProperties>
</file>