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zlecone'!$A$2:$H$60</definedName>
  </definedNames>
  <calcPr fullCalcOnLoad="1"/>
</workbook>
</file>

<file path=xl/sharedStrings.xml><?xml version="1.0" encoding="utf-8"?>
<sst xmlns="http://schemas.openxmlformats.org/spreadsheetml/2006/main" count="63" uniqueCount="44">
  <si>
    <t>750  Administracja publiczna - Razem</t>
  </si>
  <si>
    <t>751  Urzędy naczelnych organów władzy państwowej, kontroli i ochrony prawa oraz sądownictwa - Razem</t>
  </si>
  <si>
    <t>Dział</t>
  </si>
  <si>
    <t>Rozdział</t>
  </si>
  <si>
    <t>754  Bezpieczeństwo publiczne i ochrona przeciwpożarowa - Razem</t>
  </si>
  <si>
    <t>Zadanie</t>
  </si>
  <si>
    <t>852  Pomoc społeczna - Razem</t>
  </si>
  <si>
    <t xml:space="preserve">WYDATKI  OGÓŁEM 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</si>
  <si>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</si>
  <si>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</si>
  <si>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</si>
  <si>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</si>
  <si>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</si>
  <si>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</si>
  <si>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</si>
  <si>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</si>
  <si>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</si>
  <si>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010</t>
  </si>
  <si>
    <t>01095</t>
  </si>
  <si>
    <t>Podróże służbowe krajowe</t>
  </si>
  <si>
    <t>Różne wydatki na rzecz osób fizycznych</t>
  </si>
  <si>
    <t xml:space="preserve">Plan wydatków po zmianach </t>
  </si>
  <si>
    <t xml:space="preserve"> % wykonania</t>
  </si>
  <si>
    <t>Plan wydatków wg uchwały budżetowej</t>
  </si>
  <si>
    <t>Wykonanie wydatków</t>
  </si>
  <si>
    <t>Wydatki osobowe niezaliczane do wynagrodzeń</t>
  </si>
  <si>
    <t>Nagrody o charakterze szczególnym niezaliczone do wynagrodzeń</t>
  </si>
  <si>
    <t xml:space="preserve">Zakup energii                                           </t>
  </si>
  <si>
    <t>Usuwanie skutków klęsk żywiołowych</t>
  </si>
  <si>
    <t>Pozostała działalność</t>
  </si>
  <si>
    <t xml:space="preserve">Urzędy wojewódzkie                                      </t>
  </si>
  <si>
    <t>Spis powszechny i inne</t>
  </si>
  <si>
    <t>Urzędy naczelnych organów władzy państwowej, kontroli i ochrony prawa</t>
  </si>
  <si>
    <t>Wybory do Sejmu i Senatu</t>
  </si>
  <si>
    <t>Wybory do rad gmin,rad powiatów i sejmików województw wybory wójtów burmistrzów i prezydentów miast oraz referenda gminne,powiatowe i i wojewódzkie</t>
  </si>
  <si>
    <t xml:space="preserve">Obrona cywilna                                          </t>
  </si>
  <si>
    <t>Świadczenia rodzinne, zaliczka alimentacyjna  oraz składki emerytalno rentowe z ubezpieczenia społecznego</t>
  </si>
  <si>
    <t xml:space="preserve">Składki na ubezpieczenia zdrowotne opłacane za osoby pobierające niektóre świadczenia .z pomocy społecznej oraz niektóre świadczenia rodzinne oraz za osoby uczestniczące w zajęciach centrum integracji społecznej </t>
  </si>
  <si>
    <t xml:space="preserve">                                                                              Załącznik Nr 2a</t>
  </si>
  <si>
    <t xml:space="preserve">                                                                              do Sprawozdania Rocznego</t>
  </si>
  <si>
    <t xml:space="preserve">                                                                              z wykonania budżetu Gminy Michałowice za 2011 rok</t>
  </si>
  <si>
    <t xml:space="preserve">Wykonanie wydatków związanych z realizacją zadań z zakresu administracji rządowej i innych zadań zleconych odrębnymi ustawami za 2011  rok </t>
  </si>
  <si>
    <t>Różne opłaty i składki</t>
  </si>
  <si>
    <t>Dział 010  Rolnictwo i łowiectwo -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</si>
</sst>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justify" wrapText="1"/>
    </xf>
    <xf numFmtId="4" fontId="1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justify" wrapText="1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vertical="justify" wrapText="1"/>
    </xf>
    <xf numFmtId="0" fontId="5" fillId="0" borderId="5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view="pageBreakPreview" zoomScaleSheetLayoutView="100" workbookViewId="0" topLeftCell="A1">
      <selection activeCell="L17" sqref="L17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hidden="1" customWidth="1"/>
    <col min="4" max="4" width="41.25390625" style="1" customWidth="1"/>
    <col min="5" max="5" width="14.00390625" style="1" hidden="1" customWidth="1"/>
    <col min="6" max="6" width="13.375" style="1" customWidth="1"/>
    <col min="7" max="7" width="13.25390625" style="1" customWidth="1"/>
    <col min="8" max="8" width="10.625" style="1" customWidth="1"/>
    <col min="9" max="9" width="9.125" style="1" hidden="1" customWidth="1"/>
    <col min="10" max="16384" width="9.125" style="1" customWidth="1"/>
  </cols>
  <sheetData>
    <row r="1" ht="12" customHeight="1"/>
    <row r="2" spans="1:8" ht="16.5" customHeight="1">
      <c r="A2" s="9"/>
      <c r="B2" s="9"/>
      <c r="C2" s="9"/>
      <c r="D2" s="67" t="s">
        <v>38</v>
      </c>
      <c r="E2" s="68"/>
      <c r="F2" s="68"/>
      <c r="G2" s="68"/>
      <c r="H2" s="68"/>
    </row>
    <row r="3" spans="1:8" ht="15">
      <c r="A3" s="9"/>
      <c r="B3" s="9"/>
      <c r="C3" s="9"/>
      <c r="D3" s="67" t="s">
        <v>39</v>
      </c>
      <c r="E3" s="68"/>
      <c r="F3" s="68"/>
      <c r="G3" s="68"/>
      <c r="H3" s="68"/>
    </row>
    <row r="4" spans="1:8" ht="15">
      <c r="A4" s="9"/>
      <c r="B4" s="9"/>
      <c r="C4" s="9"/>
      <c r="D4" s="67" t="s">
        <v>40</v>
      </c>
      <c r="E4" s="68"/>
      <c r="F4" s="68"/>
      <c r="G4" s="68"/>
      <c r="H4" s="68"/>
    </row>
    <row r="5" spans="1:8" ht="15">
      <c r="A5" s="9"/>
      <c r="B5" s="9"/>
      <c r="C5" s="9"/>
      <c r="D5" s="9"/>
      <c r="E5" s="9"/>
      <c r="F5" s="10"/>
      <c r="G5" s="10"/>
      <c r="H5" s="9"/>
    </row>
    <row r="6" spans="1:8" ht="7.5" customHeight="1">
      <c r="A6" s="9"/>
      <c r="B6" s="9"/>
      <c r="C6" s="9"/>
      <c r="D6" s="9"/>
      <c r="E6" s="9"/>
      <c r="F6" s="10"/>
      <c r="G6" s="10"/>
      <c r="H6" s="9"/>
    </row>
    <row r="7" spans="1:8" s="3" customFormat="1" ht="28.5" customHeight="1">
      <c r="A7" s="69" t="s">
        <v>41</v>
      </c>
      <c r="B7" s="69"/>
      <c r="C7" s="69"/>
      <c r="D7" s="69"/>
      <c r="E7" s="69"/>
      <c r="F7" s="69"/>
      <c r="G7" s="69"/>
      <c r="H7" s="69"/>
    </row>
    <row r="8" spans="1:8" ht="15">
      <c r="A8" s="9"/>
      <c r="B8" s="9"/>
      <c r="C8" s="9"/>
      <c r="D8" s="11"/>
      <c r="E8" s="11"/>
      <c r="F8" s="11"/>
      <c r="G8" s="11"/>
      <c r="H8" s="11"/>
    </row>
    <row r="9" spans="1:8" ht="15" hidden="1">
      <c r="A9" s="9"/>
      <c r="B9" s="9"/>
      <c r="C9" s="9"/>
      <c r="D9" s="9"/>
      <c r="E9" s="9"/>
      <c r="F9" s="9"/>
      <c r="G9" s="9"/>
      <c r="H9" s="9"/>
    </row>
    <row r="10" spans="1:9" ht="46.5" customHeight="1">
      <c r="A10" s="12" t="s">
        <v>2</v>
      </c>
      <c r="B10" s="12" t="s">
        <v>3</v>
      </c>
      <c r="C10" s="12" t="s">
        <v>16</v>
      </c>
      <c r="D10" s="12" t="s">
        <v>5</v>
      </c>
      <c r="E10" s="13" t="s">
        <v>23</v>
      </c>
      <c r="F10" s="13" t="s">
        <v>21</v>
      </c>
      <c r="G10" s="13" t="s">
        <v>24</v>
      </c>
      <c r="H10" s="13" t="s">
        <v>22</v>
      </c>
      <c r="I10" s="2"/>
    </row>
    <row r="11" spans="1:8" ht="12.75">
      <c r="A11" s="14">
        <v>1</v>
      </c>
      <c r="B11" s="14">
        <v>2</v>
      </c>
      <c r="C11" s="14">
        <v>3</v>
      </c>
      <c r="D11" s="14">
        <v>3</v>
      </c>
      <c r="E11" s="15">
        <v>5</v>
      </c>
      <c r="F11" s="15">
        <v>4</v>
      </c>
      <c r="G11" s="15">
        <v>5</v>
      </c>
      <c r="H11" s="15">
        <v>6</v>
      </c>
    </row>
    <row r="12" spans="1:8" ht="13.5">
      <c r="A12" s="16" t="s">
        <v>17</v>
      </c>
      <c r="B12" s="17" t="s">
        <v>18</v>
      </c>
      <c r="C12" s="14"/>
      <c r="D12" s="18" t="s">
        <v>29</v>
      </c>
      <c r="E12" s="15"/>
      <c r="F12" s="19">
        <f>SUM(F13)</f>
        <v>21361.15</v>
      </c>
      <c r="G12" s="19">
        <f>SUM(G13)</f>
        <v>21361.15</v>
      </c>
      <c r="H12" s="20">
        <f>SUM(G12/F12)*100</f>
        <v>100</v>
      </c>
    </row>
    <row r="13" spans="1:8" ht="12.75">
      <c r="A13" s="16"/>
      <c r="B13" s="17"/>
      <c r="C13" s="21">
        <v>4430</v>
      </c>
      <c r="D13" s="22" t="s">
        <v>42</v>
      </c>
      <c r="E13" s="20">
        <v>0</v>
      </c>
      <c r="F13" s="20">
        <v>21361.15</v>
      </c>
      <c r="G13" s="20">
        <v>21361.15</v>
      </c>
      <c r="H13" s="20">
        <f>SUM(G13/F13)*100</f>
        <v>100</v>
      </c>
    </row>
    <row r="14" spans="1:8" ht="15.75" customHeight="1">
      <c r="A14" s="57" t="s">
        <v>43</v>
      </c>
      <c r="B14" s="58"/>
      <c r="C14" s="58"/>
      <c r="D14" s="59"/>
      <c r="E14" s="24">
        <v>0</v>
      </c>
      <c r="F14" s="24">
        <f>SUM(F13)</f>
        <v>21361.15</v>
      </c>
      <c r="G14" s="24">
        <f>SUM(G13)</f>
        <v>21361.15</v>
      </c>
      <c r="H14" s="24">
        <f aca="true" t="shared" si="0" ref="H14:H60">SUM(G14/F14)*100</f>
        <v>100</v>
      </c>
    </row>
    <row r="15" spans="1:8" ht="15.75" customHeight="1">
      <c r="A15" s="25">
        <v>750</v>
      </c>
      <c r="B15" s="26">
        <v>75011</v>
      </c>
      <c r="C15" s="23"/>
      <c r="D15" s="18" t="s">
        <v>30</v>
      </c>
      <c r="E15" s="24"/>
      <c r="F15" s="27">
        <f>SUM(F16:F18)</f>
        <v>81312</v>
      </c>
      <c r="G15" s="27">
        <f>SUM(G16:G18)</f>
        <v>81312</v>
      </c>
      <c r="H15" s="28">
        <f t="shared" si="0"/>
        <v>100</v>
      </c>
    </row>
    <row r="16" spans="1:8" ht="12.75" customHeight="1">
      <c r="A16" s="29"/>
      <c r="B16" s="21"/>
      <c r="C16" s="21">
        <v>4010</v>
      </c>
      <c r="D16" s="2" t="s">
        <v>9</v>
      </c>
      <c r="E16" s="30">
        <v>67300</v>
      </c>
      <c r="F16" s="30">
        <v>67612</v>
      </c>
      <c r="G16" s="30">
        <v>67612</v>
      </c>
      <c r="H16" s="20">
        <f t="shared" si="0"/>
        <v>100</v>
      </c>
    </row>
    <row r="17" spans="1:8" ht="14.25" customHeight="1">
      <c r="A17" s="31"/>
      <c r="B17" s="21"/>
      <c r="C17" s="21">
        <v>4110</v>
      </c>
      <c r="D17" s="2" t="s">
        <v>10</v>
      </c>
      <c r="E17" s="30">
        <v>12400</v>
      </c>
      <c r="F17" s="30">
        <v>12400</v>
      </c>
      <c r="G17" s="30">
        <v>12400</v>
      </c>
      <c r="H17" s="20">
        <f t="shared" si="0"/>
        <v>100</v>
      </c>
    </row>
    <row r="18" spans="1:8" ht="15" customHeight="1">
      <c r="A18" s="31"/>
      <c r="B18" s="21"/>
      <c r="C18" s="21">
        <v>4120</v>
      </c>
      <c r="D18" s="2" t="s">
        <v>11</v>
      </c>
      <c r="E18" s="30">
        <v>1612</v>
      </c>
      <c r="F18" s="30">
        <v>1300</v>
      </c>
      <c r="G18" s="30">
        <v>1300</v>
      </c>
      <c r="H18" s="20">
        <f t="shared" si="0"/>
        <v>100</v>
      </c>
    </row>
    <row r="19" spans="1:8" s="8" customFormat="1" ht="15" customHeight="1">
      <c r="A19" s="32"/>
      <c r="B19" s="21">
        <v>75056</v>
      </c>
      <c r="C19" s="33"/>
      <c r="D19" s="18" t="s">
        <v>31</v>
      </c>
      <c r="E19" s="34"/>
      <c r="F19" s="35">
        <f>SUM(F20:F22)</f>
        <v>30454</v>
      </c>
      <c r="G19" s="35">
        <f>SUM(G20:G22)</f>
        <v>30454</v>
      </c>
      <c r="H19" s="28"/>
    </row>
    <row r="20" spans="1:17" ht="15" customHeight="1">
      <c r="A20" s="32"/>
      <c r="B20" s="21"/>
      <c r="C20" s="36">
        <v>3020</v>
      </c>
      <c r="D20" s="37" t="s">
        <v>25</v>
      </c>
      <c r="E20" s="30">
        <v>0</v>
      </c>
      <c r="F20" s="30">
        <v>15301</v>
      </c>
      <c r="G20" s="30">
        <v>15301</v>
      </c>
      <c r="H20" s="20">
        <f t="shared" si="0"/>
        <v>100</v>
      </c>
      <c r="L20" s="6"/>
      <c r="M20" s="6"/>
      <c r="N20" s="6"/>
      <c r="O20" s="6"/>
      <c r="P20" s="6"/>
      <c r="Q20" s="4"/>
    </row>
    <row r="21" spans="1:17" ht="15" customHeight="1">
      <c r="A21" s="31"/>
      <c r="B21" s="31"/>
      <c r="C21" s="21">
        <v>3040</v>
      </c>
      <c r="D21" s="37" t="s">
        <v>26</v>
      </c>
      <c r="E21" s="30">
        <v>0</v>
      </c>
      <c r="F21" s="30">
        <v>14353</v>
      </c>
      <c r="G21" s="30">
        <v>14353</v>
      </c>
      <c r="H21" s="20">
        <f t="shared" si="0"/>
        <v>100</v>
      </c>
      <c r="L21" s="6"/>
      <c r="M21" s="6"/>
      <c r="N21" s="6"/>
      <c r="O21" s="6"/>
      <c r="P21" s="6"/>
      <c r="Q21" s="4"/>
    </row>
    <row r="22" spans="1:17" ht="15" customHeight="1">
      <c r="A22" s="31"/>
      <c r="B22" s="31"/>
      <c r="C22" s="21">
        <v>4210</v>
      </c>
      <c r="D22" s="2" t="s">
        <v>15</v>
      </c>
      <c r="E22" s="30">
        <v>0</v>
      </c>
      <c r="F22" s="30">
        <v>800</v>
      </c>
      <c r="G22" s="30">
        <v>800</v>
      </c>
      <c r="H22" s="20">
        <f t="shared" si="0"/>
        <v>100</v>
      </c>
      <c r="L22" s="6"/>
      <c r="M22" s="6"/>
      <c r="N22" s="6"/>
      <c r="O22" s="6"/>
      <c r="P22" s="6"/>
      <c r="Q22" s="4"/>
    </row>
    <row r="23" spans="1:17" ht="15.75" customHeight="1">
      <c r="A23" s="57" t="s">
        <v>0</v>
      </c>
      <c r="B23" s="58"/>
      <c r="C23" s="58"/>
      <c r="D23" s="59"/>
      <c r="E23" s="5" t="e">
        <f>SUM(#REF!+#REF!)</f>
        <v>#REF!</v>
      </c>
      <c r="F23" s="5">
        <f>SUM(F15+F19)</f>
        <v>111766</v>
      </c>
      <c r="G23" s="5">
        <f>SUM(G15+G19)</f>
        <v>111766</v>
      </c>
      <c r="H23" s="24">
        <f t="shared" si="0"/>
        <v>100</v>
      </c>
      <c r="L23" s="65"/>
      <c r="M23" s="65"/>
      <c r="N23" s="65"/>
      <c r="O23" s="65"/>
      <c r="P23" s="65"/>
      <c r="Q23" s="66"/>
    </row>
    <row r="24" spans="1:17" ht="28.5" customHeight="1">
      <c r="A24" s="29">
        <v>751</v>
      </c>
      <c r="B24" s="21">
        <v>75101</v>
      </c>
      <c r="C24" s="23"/>
      <c r="D24" s="38" t="s">
        <v>32</v>
      </c>
      <c r="E24" s="5"/>
      <c r="F24" s="35">
        <f>SUM(F25:F27)</f>
        <v>2609</v>
      </c>
      <c r="G24" s="35">
        <f>SUM(G25:G27)</f>
        <v>2574</v>
      </c>
      <c r="H24" s="24">
        <f t="shared" si="0"/>
        <v>98.65848984285167</v>
      </c>
      <c r="L24" s="6"/>
      <c r="M24" s="6"/>
      <c r="N24" s="6"/>
      <c r="O24" s="6"/>
      <c r="P24" s="6"/>
      <c r="Q24" s="7"/>
    </row>
    <row r="25" spans="1:17" ht="12.75">
      <c r="A25" s="29"/>
      <c r="B25" s="21"/>
      <c r="C25" s="21">
        <v>4110</v>
      </c>
      <c r="D25" s="2" t="s">
        <v>10</v>
      </c>
      <c r="E25" s="30">
        <v>322</v>
      </c>
      <c r="F25" s="30">
        <v>357</v>
      </c>
      <c r="G25" s="30">
        <v>332.4</v>
      </c>
      <c r="H25" s="20">
        <f t="shared" si="0"/>
        <v>93.10924369747899</v>
      </c>
      <c r="L25" s="65"/>
      <c r="M25" s="65"/>
      <c r="N25" s="65"/>
      <c r="O25" s="65"/>
      <c r="P25" s="65"/>
      <c r="Q25" s="4"/>
    </row>
    <row r="26" spans="1:17" ht="12.75">
      <c r="A26" s="31"/>
      <c r="B26" s="21"/>
      <c r="C26" s="21">
        <v>4120</v>
      </c>
      <c r="D26" s="2" t="s">
        <v>11</v>
      </c>
      <c r="E26" s="30">
        <v>57</v>
      </c>
      <c r="F26" s="30">
        <v>64</v>
      </c>
      <c r="G26" s="30">
        <v>53.6</v>
      </c>
      <c r="H26" s="20">
        <f t="shared" si="0"/>
        <v>83.75</v>
      </c>
      <c r="L26" s="65"/>
      <c r="M26" s="65"/>
      <c r="N26" s="65"/>
      <c r="O26" s="65"/>
      <c r="P26" s="65"/>
      <c r="Q26" s="4"/>
    </row>
    <row r="27" spans="1:8" ht="12.75">
      <c r="A27" s="31"/>
      <c r="B27" s="21"/>
      <c r="C27" s="21">
        <v>4170</v>
      </c>
      <c r="D27" s="39" t="s">
        <v>14</v>
      </c>
      <c r="E27" s="30">
        <v>2195</v>
      </c>
      <c r="F27" s="30">
        <v>2188</v>
      </c>
      <c r="G27" s="30">
        <v>2188</v>
      </c>
      <c r="H27" s="20">
        <f t="shared" si="0"/>
        <v>100</v>
      </c>
    </row>
    <row r="28" spans="1:8" ht="12.75" customHeight="1">
      <c r="A28" s="31"/>
      <c r="B28" s="26">
        <v>75108</v>
      </c>
      <c r="C28" s="40" t="s">
        <v>33</v>
      </c>
      <c r="D28" s="41"/>
      <c r="E28" s="35">
        <f>SUM(E25:E27)</f>
        <v>2574</v>
      </c>
      <c r="F28" s="35">
        <f>SUM(F29:F35)</f>
        <v>22621</v>
      </c>
      <c r="G28" s="35">
        <f>SUM(G29:G35)</f>
        <v>21856.67</v>
      </c>
      <c r="H28" s="24">
        <f t="shared" si="0"/>
        <v>96.62114849034083</v>
      </c>
    </row>
    <row r="29" spans="1:8" ht="15.75" customHeight="1">
      <c r="A29" s="31"/>
      <c r="B29" s="26"/>
      <c r="C29" s="42">
        <v>3030</v>
      </c>
      <c r="D29" s="22" t="s">
        <v>20</v>
      </c>
      <c r="E29" s="30">
        <v>0</v>
      </c>
      <c r="F29" s="30">
        <v>12120</v>
      </c>
      <c r="G29" s="30">
        <v>11361.75</v>
      </c>
      <c r="H29" s="20">
        <f t="shared" si="0"/>
        <v>93.74381188118812</v>
      </c>
    </row>
    <row r="30" spans="1:8" ht="16.5" customHeight="1">
      <c r="A30" s="31"/>
      <c r="B30" s="26"/>
      <c r="C30" s="43">
        <v>4110</v>
      </c>
      <c r="D30" s="44" t="s">
        <v>10</v>
      </c>
      <c r="E30" s="30">
        <v>0</v>
      </c>
      <c r="F30" s="30">
        <v>814</v>
      </c>
      <c r="G30" s="30">
        <v>814</v>
      </c>
      <c r="H30" s="20">
        <f t="shared" si="0"/>
        <v>100</v>
      </c>
    </row>
    <row r="31" spans="1:8" ht="16.5" customHeight="1">
      <c r="A31" s="31"/>
      <c r="B31" s="12"/>
      <c r="C31" s="21">
        <v>4120</v>
      </c>
      <c r="D31" s="2" t="s">
        <v>11</v>
      </c>
      <c r="E31" s="30">
        <v>0</v>
      </c>
      <c r="F31" s="30">
        <v>131.3</v>
      </c>
      <c r="G31" s="30">
        <v>131.3</v>
      </c>
      <c r="H31" s="20">
        <f t="shared" si="0"/>
        <v>100</v>
      </c>
    </row>
    <row r="32" spans="1:8" ht="15" customHeight="1">
      <c r="A32" s="31"/>
      <c r="B32" s="12"/>
      <c r="C32" s="21">
        <v>4170</v>
      </c>
      <c r="D32" s="39" t="s">
        <v>14</v>
      </c>
      <c r="E32" s="30">
        <v>0</v>
      </c>
      <c r="F32" s="30">
        <v>5559</v>
      </c>
      <c r="G32" s="30">
        <v>5559</v>
      </c>
      <c r="H32" s="20">
        <f t="shared" si="0"/>
        <v>100</v>
      </c>
    </row>
    <row r="33" spans="1:8" ht="15" customHeight="1">
      <c r="A33" s="31"/>
      <c r="B33" s="12"/>
      <c r="C33" s="21">
        <v>4210</v>
      </c>
      <c r="D33" s="2" t="s">
        <v>15</v>
      </c>
      <c r="E33" s="30">
        <v>0</v>
      </c>
      <c r="F33" s="30">
        <v>3736.7</v>
      </c>
      <c r="G33" s="30">
        <v>3736.7</v>
      </c>
      <c r="H33" s="20">
        <f t="shared" si="0"/>
        <v>100</v>
      </c>
    </row>
    <row r="34" spans="1:8" ht="15" customHeight="1">
      <c r="A34" s="31"/>
      <c r="B34" s="12"/>
      <c r="C34" s="21">
        <v>4260</v>
      </c>
      <c r="D34" s="37" t="s">
        <v>27</v>
      </c>
      <c r="E34" s="30"/>
      <c r="F34" s="30">
        <v>60</v>
      </c>
      <c r="G34" s="30">
        <v>60</v>
      </c>
      <c r="H34" s="20">
        <f t="shared" si="0"/>
        <v>100</v>
      </c>
    </row>
    <row r="35" spans="1:8" ht="16.5" customHeight="1">
      <c r="A35" s="31"/>
      <c r="B35" s="12"/>
      <c r="C35" s="21">
        <v>4300</v>
      </c>
      <c r="D35" s="39" t="s">
        <v>12</v>
      </c>
      <c r="E35" s="30">
        <v>0</v>
      </c>
      <c r="F35" s="30">
        <v>200</v>
      </c>
      <c r="G35" s="30">
        <v>193.92</v>
      </c>
      <c r="H35" s="20">
        <f t="shared" si="0"/>
        <v>96.96</v>
      </c>
    </row>
    <row r="36" spans="1:8" ht="72" customHeight="1">
      <c r="A36" s="31"/>
      <c r="B36" s="26">
        <v>75109</v>
      </c>
      <c r="C36" s="40" t="s">
        <v>34</v>
      </c>
      <c r="D36" s="63"/>
      <c r="E36" s="35">
        <f>SUM(E29:E35)</f>
        <v>0</v>
      </c>
      <c r="F36" s="35">
        <f>SUM(F37:F42)</f>
        <v>4647</v>
      </c>
      <c r="G36" s="35">
        <f>SUM(G37:G42)</f>
        <v>4645.12</v>
      </c>
      <c r="H36" s="45">
        <f t="shared" si="0"/>
        <v>99.95954379169356</v>
      </c>
    </row>
    <row r="37" spans="1:8" ht="12.75">
      <c r="A37" s="31"/>
      <c r="B37" s="26"/>
      <c r="C37" s="42">
        <v>3030</v>
      </c>
      <c r="D37" s="22" t="s">
        <v>20</v>
      </c>
      <c r="E37" s="30">
        <v>0</v>
      </c>
      <c r="F37" s="30">
        <v>2190</v>
      </c>
      <c r="G37" s="30">
        <v>2190</v>
      </c>
      <c r="H37" s="46">
        <f t="shared" si="0"/>
        <v>100</v>
      </c>
    </row>
    <row r="38" spans="1:8" ht="12.75">
      <c r="A38" s="31"/>
      <c r="B38" s="31"/>
      <c r="C38" s="43">
        <v>4110</v>
      </c>
      <c r="D38" s="44" t="s">
        <v>10</v>
      </c>
      <c r="E38" s="30">
        <v>0</v>
      </c>
      <c r="F38" s="30">
        <v>186.84</v>
      </c>
      <c r="G38" s="30">
        <v>186.84</v>
      </c>
      <c r="H38" s="46">
        <f t="shared" si="0"/>
        <v>100</v>
      </c>
    </row>
    <row r="39" spans="1:8" ht="12.75">
      <c r="A39" s="31"/>
      <c r="B39" s="31"/>
      <c r="C39" s="21">
        <v>4120</v>
      </c>
      <c r="D39" s="2" t="s">
        <v>11</v>
      </c>
      <c r="E39" s="30">
        <v>0</v>
      </c>
      <c r="F39" s="30">
        <v>25.73</v>
      </c>
      <c r="G39" s="30">
        <v>25.73</v>
      </c>
      <c r="H39" s="46">
        <f t="shared" si="0"/>
        <v>100</v>
      </c>
    </row>
    <row r="40" spans="1:8" ht="12.75">
      <c r="A40" s="31"/>
      <c r="B40" s="31"/>
      <c r="C40" s="21">
        <v>4170</v>
      </c>
      <c r="D40" s="39" t="s">
        <v>14</v>
      </c>
      <c r="E40" s="30">
        <v>0</v>
      </c>
      <c r="F40" s="30">
        <v>1350</v>
      </c>
      <c r="G40" s="30">
        <v>1350</v>
      </c>
      <c r="H40" s="46">
        <f t="shared" si="0"/>
        <v>100</v>
      </c>
    </row>
    <row r="41" spans="1:8" ht="12.75">
      <c r="A41" s="31"/>
      <c r="B41" s="31"/>
      <c r="C41" s="21">
        <v>4210</v>
      </c>
      <c r="D41" s="2" t="s">
        <v>15</v>
      </c>
      <c r="E41" s="30">
        <v>0</v>
      </c>
      <c r="F41" s="30">
        <v>744.43</v>
      </c>
      <c r="G41" s="30">
        <v>744.43</v>
      </c>
      <c r="H41" s="46">
        <f t="shared" si="0"/>
        <v>100</v>
      </c>
    </row>
    <row r="42" spans="1:8" ht="12.75">
      <c r="A42" s="31"/>
      <c r="B42" s="31"/>
      <c r="C42" s="43">
        <v>4410</v>
      </c>
      <c r="D42" s="47" t="s">
        <v>19</v>
      </c>
      <c r="E42" s="30">
        <v>0</v>
      </c>
      <c r="F42" s="30">
        <v>150</v>
      </c>
      <c r="G42" s="30">
        <v>148.12</v>
      </c>
      <c r="H42" s="46">
        <f t="shared" si="0"/>
        <v>98.74666666666667</v>
      </c>
    </row>
    <row r="43" spans="1:8" ht="25.5" customHeight="1">
      <c r="A43" s="60" t="s">
        <v>1</v>
      </c>
      <c r="B43" s="61"/>
      <c r="C43" s="61"/>
      <c r="D43" s="62"/>
      <c r="E43" s="5">
        <f>SUM(E28+E36)</f>
        <v>2574</v>
      </c>
      <c r="F43" s="5">
        <f>SUM(F24+F28+F36)</f>
        <v>29877</v>
      </c>
      <c r="G43" s="5">
        <f>SUM(G24+G28+G36)</f>
        <v>29075.789999999997</v>
      </c>
      <c r="H43" s="5">
        <f>SUM(H28+H36)</f>
        <v>196.5806922820344</v>
      </c>
    </row>
    <row r="44" spans="1:8" ht="15.75" customHeight="1">
      <c r="A44" s="25">
        <v>754</v>
      </c>
      <c r="B44" s="26">
        <v>75414</v>
      </c>
      <c r="C44" s="48">
        <v>4210</v>
      </c>
      <c r="D44" s="18" t="s">
        <v>35</v>
      </c>
      <c r="E44" s="30">
        <v>300</v>
      </c>
      <c r="F44" s="35">
        <v>200</v>
      </c>
      <c r="G44" s="35">
        <v>200</v>
      </c>
      <c r="H44" s="20">
        <f t="shared" si="0"/>
        <v>100</v>
      </c>
    </row>
    <row r="45" spans="1:8" ht="15.75" customHeight="1">
      <c r="A45" s="29"/>
      <c r="B45" s="21"/>
      <c r="C45" s="49"/>
      <c r="D45" s="2" t="s">
        <v>15</v>
      </c>
      <c r="E45" s="30"/>
      <c r="F45" s="30">
        <f>SUM(F44)</f>
        <v>200</v>
      </c>
      <c r="G45" s="30">
        <f>SUM(G44)</f>
        <v>200</v>
      </c>
      <c r="H45" s="20">
        <f t="shared" si="0"/>
        <v>100</v>
      </c>
    </row>
    <row r="46" spans="1:8" ht="17.25" customHeight="1">
      <c r="A46" s="60" t="s">
        <v>4</v>
      </c>
      <c r="B46" s="61"/>
      <c r="C46" s="61"/>
      <c r="D46" s="62"/>
      <c r="E46" s="5" t="e">
        <f>SUM(#REF!)</f>
        <v>#REF!</v>
      </c>
      <c r="F46" s="5">
        <f>SUM(F44)</f>
        <v>200</v>
      </c>
      <c r="G46" s="5">
        <f>SUM(G44)</f>
        <v>200</v>
      </c>
      <c r="H46" s="20">
        <f t="shared" si="0"/>
        <v>100</v>
      </c>
    </row>
    <row r="47" spans="1:8" ht="38.25">
      <c r="A47" s="25">
        <v>852</v>
      </c>
      <c r="B47" s="26">
        <v>85212</v>
      </c>
      <c r="C47" s="23"/>
      <c r="D47" s="38" t="s">
        <v>36</v>
      </c>
      <c r="E47" s="5"/>
      <c r="F47" s="35">
        <f>SUM(F48:F52)</f>
        <v>1355000</v>
      </c>
      <c r="G47" s="35">
        <f>SUM(G48:G52)</f>
        <v>1354885.5699999998</v>
      </c>
      <c r="H47" s="46">
        <f t="shared" si="0"/>
        <v>99.9915549815498</v>
      </c>
    </row>
    <row r="48" spans="1:8" ht="14.25" customHeight="1">
      <c r="A48" s="29"/>
      <c r="B48" s="21"/>
      <c r="C48" s="21">
        <v>3110</v>
      </c>
      <c r="D48" s="39" t="s">
        <v>8</v>
      </c>
      <c r="E48" s="30">
        <v>1098720</v>
      </c>
      <c r="F48" s="30">
        <v>1293423</v>
      </c>
      <c r="G48" s="50">
        <v>1293404</v>
      </c>
      <c r="H48" s="20">
        <f t="shared" si="0"/>
        <v>99.99853102967862</v>
      </c>
    </row>
    <row r="49" spans="1:8" ht="13.5" customHeight="1">
      <c r="A49" s="51"/>
      <c r="B49" s="21"/>
      <c r="C49" s="21">
        <v>4010</v>
      </c>
      <c r="D49" s="39" t="s">
        <v>9</v>
      </c>
      <c r="E49" s="30">
        <v>21316</v>
      </c>
      <c r="F49" s="30">
        <v>24492</v>
      </c>
      <c r="G49" s="50">
        <v>24488.94</v>
      </c>
      <c r="H49" s="20">
        <f t="shared" si="0"/>
        <v>99.9875061244488</v>
      </c>
    </row>
    <row r="50" spans="1:8" ht="13.5" customHeight="1">
      <c r="A50" s="51"/>
      <c r="B50" s="21"/>
      <c r="C50" s="21">
        <v>4110</v>
      </c>
      <c r="D50" s="39" t="s">
        <v>10</v>
      </c>
      <c r="E50" s="30">
        <v>16159</v>
      </c>
      <c r="F50" s="30">
        <v>25843</v>
      </c>
      <c r="G50" s="30">
        <v>25841.26</v>
      </c>
      <c r="H50" s="46">
        <f t="shared" si="0"/>
        <v>99.99326703556089</v>
      </c>
    </row>
    <row r="51" spans="1:8" ht="15" customHeight="1">
      <c r="A51" s="51"/>
      <c r="B51" s="21"/>
      <c r="C51" s="21">
        <v>4120</v>
      </c>
      <c r="D51" s="39" t="s">
        <v>11</v>
      </c>
      <c r="E51" s="30">
        <v>522</v>
      </c>
      <c r="F51" s="30">
        <v>585</v>
      </c>
      <c r="G51" s="50">
        <v>495.39</v>
      </c>
      <c r="H51" s="20">
        <f t="shared" si="0"/>
        <v>84.68205128205129</v>
      </c>
    </row>
    <row r="52" spans="1:8" ht="15.75" customHeight="1">
      <c r="A52" s="51"/>
      <c r="B52" s="21"/>
      <c r="C52" s="21">
        <v>4300</v>
      </c>
      <c r="D52" s="39" t="s">
        <v>12</v>
      </c>
      <c r="E52" s="30">
        <v>9283</v>
      </c>
      <c r="F52" s="30">
        <v>10657</v>
      </c>
      <c r="G52" s="50">
        <v>10655.98</v>
      </c>
      <c r="H52" s="20">
        <f t="shared" si="0"/>
        <v>99.99042882612366</v>
      </c>
    </row>
    <row r="53" spans="1:8" ht="67.5" customHeight="1">
      <c r="A53" s="31"/>
      <c r="B53" s="26">
        <v>85213</v>
      </c>
      <c r="C53" s="40" t="s">
        <v>37</v>
      </c>
      <c r="D53" s="64"/>
      <c r="E53" s="35">
        <f>SUM(E48:E52)</f>
        <v>1146000</v>
      </c>
      <c r="F53" s="35">
        <f>SUM(F54)</f>
        <v>1589</v>
      </c>
      <c r="G53" s="35">
        <f>SUM(G54)</f>
        <v>1335.36</v>
      </c>
      <c r="H53" s="24">
        <f t="shared" si="0"/>
        <v>84.03775959723096</v>
      </c>
    </row>
    <row r="54" spans="1:8" ht="13.5" customHeight="1">
      <c r="A54" s="31"/>
      <c r="B54" s="21"/>
      <c r="C54" s="21">
        <v>4130</v>
      </c>
      <c r="D54" s="2" t="s">
        <v>13</v>
      </c>
      <c r="E54" s="30">
        <v>400</v>
      </c>
      <c r="F54" s="30">
        <v>1589</v>
      </c>
      <c r="G54" s="30">
        <v>1335.36</v>
      </c>
      <c r="H54" s="20">
        <f t="shared" si="0"/>
        <v>84.03775959723096</v>
      </c>
    </row>
    <row r="55" spans="1:8" ht="19.5" customHeight="1">
      <c r="A55" s="31"/>
      <c r="B55" s="21">
        <v>85278</v>
      </c>
      <c r="C55" s="55" t="s">
        <v>28</v>
      </c>
      <c r="D55" s="56"/>
      <c r="E55" s="35">
        <f>SUM(E54)</f>
        <v>400</v>
      </c>
      <c r="F55" s="35">
        <f>SUM(F56)</f>
        <v>47500</v>
      </c>
      <c r="G55" s="35">
        <f>SUM(G56)</f>
        <v>47500</v>
      </c>
      <c r="H55" s="24">
        <f t="shared" si="0"/>
        <v>100</v>
      </c>
    </row>
    <row r="56" spans="1:8" ht="13.5">
      <c r="A56" s="31"/>
      <c r="B56" s="21"/>
      <c r="C56" s="21">
        <v>3110</v>
      </c>
      <c r="D56" s="39" t="s">
        <v>8</v>
      </c>
      <c r="E56" s="35"/>
      <c r="F56" s="30">
        <v>47500</v>
      </c>
      <c r="G56" s="30">
        <v>47500</v>
      </c>
      <c r="H56" s="24">
        <f t="shared" si="0"/>
        <v>100</v>
      </c>
    </row>
    <row r="57" spans="1:8" ht="16.5" customHeight="1">
      <c r="A57" s="31"/>
      <c r="B57" s="21">
        <v>85295</v>
      </c>
      <c r="C57" s="40" t="s">
        <v>29</v>
      </c>
      <c r="D57" s="64"/>
      <c r="E57" s="35"/>
      <c r="F57" s="35">
        <f>SUM(F58)</f>
        <v>4000</v>
      </c>
      <c r="G57" s="35">
        <f>SUM(G58)</f>
        <v>4000</v>
      </c>
      <c r="H57" s="24">
        <f t="shared" si="0"/>
        <v>100</v>
      </c>
    </row>
    <row r="58" spans="1:8" ht="16.5" customHeight="1">
      <c r="A58" s="31"/>
      <c r="B58" s="21"/>
      <c r="C58" s="21">
        <v>3110</v>
      </c>
      <c r="D58" s="39" t="s">
        <v>8</v>
      </c>
      <c r="E58" s="35"/>
      <c r="F58" s="30">
        <v>4000</v>
      </c>
      <c r="G58" s="30">
        <v>4000</v>
      </c>
      <c r="H58" s="24">
        <f t="shared" si="0"/>
        <v>100</v>
      </c>
    </row>
    <row r="59" spans="1:8" ht="12.75">
      <c r="A59" s="57" t="s">
        <v>6</v>
      </c>
      <c r="B59" s="58"/>
      <c r="C59" s="58"/>
      <c r="D59" s="59"/>
      <c r="E59" s="5">
        <f>SUM(E53+E55)</f>
        <v>1146400</v>
      </c>
      <c r="F59" s="5">
        <f>SUM(F47+F53+F55+F57)</f>
        <v>1408089</v>
      </c>
      <c r="G59" s="5">
        <f>SUM(G47+G53+G55+G57)</f>
        <v>1407720.93</v>
      </c>
      <c r="H59" s="24">
        <f t="shared" si="0"/>
        <v>99.97386031706802</v>
      </c>
    </row>
    <row r="60" spans="1:9" ht="12.75">
      <c r="A60" s="52" t="s">
        <v>7</v>
      </c>
      <c r="B60" s="53"/>
      <c r="C60" s="53"/>
      <c r="D60" s="54"/>
      <c r="E60" s="5" t="e">
        <f>SUM(E23+E43+E46+E59)</f>
        <v>#REF!</v>
      </c>
      <c r="F60" s="5">
        <f>SUM(F14+F23+F43+F46+F59)</f>
        <v>1571293.15</v>
      </c>
      <c r="G60" s="5">
        <f>SUM(G14+G23+G43+G46+G59)</f>
        <v>1570123.8699999999</v>
      </c>
      <c r="H60" s="24">
        <f t="shared" si="0"/>
        <v>99.92558485983344</v>
      </c>
      <c r="I60" s="5">
        <f>SUM(I23+I43+I46+I59)</f>
        <v>0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mergeCells count="18">
    <mergeCell ref="D4:H4"/>
    <mergeCell ref="D2:H2"/>
    <mergeCell ref="D3:H3"/>
    <mergeCell ref="A7:H7"/>
    <mergeCell ref="L25:P25"/>
    <mergeCell ref="L26:P26"/>
    <mergeCell ref="L23:Q23"/>
    <mergeCell ref="A14:D14"/>
    <mergeCell ref="A60:D60"/>
    <mergeCell ref="C55:D55"/>
    <mergeCell ref="A23:D23"/>
    <mergeCell ref="A59:D59"/>
    <mergeCell ref="C28:D28"/>
    <mergeCell ref="A43:D43"/>
    <mergeCell ref="A46:D46"/>
    <mergeCell ref="C36:D36"/>
    <mergeCell ref="C53:D53"/>
    <mergeCell ref="C57:D5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2012-04-24T12:28:10Z</cp:lastPrinted>
  <dcterms:created xsi:type="dcterms:W3CDTF">2001-08-02T07:18:30Z</dcterms:created>
  <dcterms:modified xsi:type="dcterms:W3CDTF">2012-04-24T13:02:24Z</dcterms:modified>
  <cp:category/>
  <cp:version/>
  <cp:contentType/>
  <cp:contentStatus/>
</cp:coreProperties>
</file>