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iedzwieckak\Nextcloud2\2022\ZP 1\ZP.271.1.37.2022 Ubezpieczenia\Na Strone\2022-07-05\"/>
    </mc:Choice>
  </mc:AlternateContent>
  <xr:revisionPtr revIDLastSave="0" documentId="8_{76F08B1E-9F43-4AEF-80AB-C09A196899FA}" xr6:coauthVersionLast="47" xr6:coauthVersionMax="47" xr10:uidLastSave="{00000000-0000-0000-0000-000000000000}"/>
  <bookViews>
    <workbookView xWindow="4635" yWindow="1575" windowWidth="21600" windowHeight="11385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7" i="1" l="1"/>
  <c r="S55" i="1" s="1"/>
  <c r="V55" i="1" l="1"/>
  <c r="C54" i="1"/>
  <c r="B53" i="1"/>
  <c r="C51" i="1"/>
  <c r="R50" i="1"/>
  <c r="C50" i="1"/>
  <c r="B49" i="1"/>
  <c r="R48" i="1"/>
  <c r="C48" i="1"/>
  <c r="C47" i="1"/>
  <c r="R46" i="1"/>
  <c r="C46" i="1"/>
  <c r="C45" i="1"/>
  <c r="R44" i="1"/>
  <c r="C44" i="1"/>
  <c r="B43" i="1"/>
  <c r="R42" i="1"/>
  <c r="C42" i="1"/>
  <c r="C41" i="1"/>
  <c r="R40" i="1"/>
  <c r="C40" i="1"/>
  <c r="B39" i="1"/>
  <c r="C38" i="1"/>
  <c r="B37" i="1"/>
  <c r="R25" i="1"/>
  <c r="R24" i="1"/>
  <c r="R19" i="1"/>
  <c r="Q16" i="1"/>
  <c r="R15" i="1"/>
  <c r="Q14" i="1"/>
  <c r="Q13" i="1"/>
  <c r="Q12" i="1"/>
  <c r="Q11" i="1"/>
  <c r="Q10" i="1"/>
  <c r="B7" i="1"/>
  <c r="R55" i="1" l="1"/>
  <c r="R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KasiaM</author>
  </authors>
  <commentList>
    <comment ref="I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1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6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  <comment ref="I29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A - zgodnie z art. 62 ust. 1 pkt 1 i 3 ustawy Prawo budowlane obiekty budowlane powinny być w czasie ich użytkowania  poddawane okresowej kontroli co najmniej raz w roku (w przypadku niektórych obiektów dwa razy w roku) polegającej na sprawdzeniu stanu technicznego:
- elementów budynku, budowli i instalacji narażonych na szkodliwe wpływy atmosferyczne i niszczące działania czynników występujących podczas użytkowania obiektu,
- instalacji i urządzeń służących ochronie środowiska,
- instalacji gazowych oraz przewodów kominowych (dymowych, spalinowych i wentylacyjnych)
B - zgodnie z art. 62 ust. 1 pkt 2 ustawy Prawo budowlane obiekty budowlane powinny być w czasie ich użytkowania  poddawane okresowej kontroli co najmniej raz na 5 lat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oporności izolacji przewodów oraz uziemień instalacji i aparatów;</t>
        </r>
      </text>
    </comment>
  </commentList>
</comments>
</file>

<file path=xl/sharedStrings.xml><?xml version="1.0" encoding="utf-8"?>
<sst xmlns="http://schemas.openxmlformats.org/spreadsheetml/2006/main" count="568" uniqueCount="224">
  <si>
    <t>Lp.</t>
  </si>
  <si>
    <t>Przeznaczenie</t>
  </si>
  <si>
    <t xml:space="preserve">Lokalizacja </t>
  </si>
  <si>
    <t>Rok budowy</t>
  </si>
  <si>
    <t>Czy obiekt jest użytkowany</t>
  </si>
  <si>
    <t>Rodzaj ogrzewania</t>
  </si>
  <si>
    <t>Sprawne urządzenia odgromowe</t>
  </si>
  <si>
    <t>Czy znjaduje się pod nadzorem konserwatora zbytków</t>
  </si>
  <si>
    <t>Remonty i ich zakres</t>
  </si>
  <si>
    <t>Materiały konstrukcyjne</t>
  </si>
  <si>
    <t>wypełnienie płyt warstwowych</t>
  </si>
  <si>
    <t>Rodzaj wartości</t>
  </si>
  <si>
    <t>Ściany</t>
  </si>
  <si>
    <t>Stropy</t>
  </si>
  <si>
    <t>Stropodach</t>
  </si>
  <si>
    <t>Pokrycie dachu</t>
  </si>
  <si>
    <t>1.1</t>
  </si>
  <si>
    <t>Reguły, Aleja Powstańców Warszawy 1</t>
  </si>
  <si>
    <t>TAK</t>
  </si>
  <si>
    <t>gazowe</t>
  </si>
  <si>
    <t>NIE</t>
  </si>
  <si>
    <t>TAK - A i B</t>
  </si>
  <si>
    <t>adaptacja pomieszczeń II p. w 2016 r.</t>
  </si>
  <si>
    <t>żelbeton, część fasady szklana z aluminium</t>
  </si>
  <si>
    <t>żelbeton</t>
  </si>
  <si>
    <t>folia dachowa</t>
  </si>
  <si>
    <t>KB</t>
  </si>
  <si>
    <t>1.2</t>
  </si>
  <si>
    <t>ul. Raszyńska 34, Michałowice</t>
  </si>
  <si>
    <t xml:space="preserve">lata 30-te XX w. </t>
  </si>
  <si>
    <t>2014 generalny remont</t>
  </si>
  <si>
    <t>cegła</t>
  </si>
  <si>
    <t>kleina</t>
  </si>
  <si>
    <t xml:space="preserve">drewniany </t>
  </si>
  <si>
    <t>blacha</t>
  </si>
  <si>
    <t>1.3</t>
  </si>
  <si>
    <t xml:space="preserve">Budynek mieszkalny </t>
  </si>
  <si>
    <t>ul. Kamelskiego 11, Nowa Wieś</t>
  </si>
  <si>
    <t>1920-1930</t>
  </si>
  <si>
    <t>opał stały</t>
  </si>
  <si>
    <t>2015 - remont generalny</t>
  </si>
  <si>
    <t>murowane</t>
  </si>
  <si>
    <t>drewniane</t>
  </si>
  <si>
    <t>WO</t>
  </si>
  <si>
    <t>1.4</t>
  </si>
  <si>
    <t>ul. M. Dąbrowskiej 42, Komorów</t>
  </si>
  <si>
    <t>remont dachu
2015 - wykonanie opaski wentylacyjnej</t>
  </si>
  <si>
    <t>słupy drewniane obite deskami</t>
  </si>
  <si>
    <t>drewniana</t>
  </si>
  <si>
    <t>1.5</t>
  </si>
  <si>
    <t>Budynek mieszkalny (segment w budynku)</t>
  </si>
  <si>
    <t>ul. Kasztanowa 8c, Komorów</t>
  </si>
  <si>
    <t>wymiana stolarki drewnianej
wykonanie wentylacji 2015</t>
  </si>
  <si>
    <t xml:space="preserve">żelbeton </t>
  </si>
  <si>
    <t>1.6</t>
  </si>
  <si>
    <t>Budynek mieszkalny</t>
  </si>
  <si>
    <t>ul. Kasztanowa 10b, Komorów</t>
  </si>
  <si>
    <t>1.7</t>
  </si>
  <si>
    <t>ul. Mazurska 67, Komorów</t>
  </si>
  <si>
    <t>opał stały i elektryczne</t>
  </si>
  <si>
    <t>wymiana pokrycia dachu</t>
  </si>
  <si>
    <t>drewniany</t>
  </si>
  <si>
    <t>dachówka</t>
  </si>
  <si>
    <t>1.8</t>
  </si>
  <si>
    <t>Budynek mieszkalny na terenie Zespołu Szkół Ogólnokształcących im. Marii Konopnickiej</t>
  </si>
  <si>
    <t>ul. M. Dąbrowskiej 12/20, Komorów</t>
  </si>
  <si>
    <t>wymiana drzwi 2015</t>
  </si>
  <si>
    <t>żelbetonowy</t>
  </si>
  <si>
    <t>1.9</t>
  </si>
  <si>
    <t>ul. Przytorowa 16, Reguły</t>
  </si>
  <si>
    <t>b.d</t>
  </si>
  <si>
    <t>papa</t>
  </si>
  <si>
    <t>1.10</t>
  </si>
  <si>
    <t>Budynek mieszkalny *</t>
  </si>
  <si>
    <t>ul. Łąkowa 18, Opacz-Kolonia</t>
  </si>
  <si>
    <t>nie dotyczy</t>
  </si>
  <si>
    <t>1.11</t>
  </si>
  <si>
    <t>ul. Ryżowa 90, Opacz-Kolonia</t>
  </si>
  <si>
    <t>postawienie ścian działowych, remont posadzek, tynków wewnętrznych, instalacji c.o., wymiana okien, ocieplenie i otynkowanie</t>
  </si>
  <si>
    <t>1.12</t>
  </si>
  <si>
    <t>ul. Zaułek 7a, Pęcice</t>
  </si>
  <si>
    <t>elektryczne</t>
  </si>
  <si>
    <t>wykonanie łazienki 2015</t>
  </si>
  <si>
    <t>1.13</t>
  </si>
  <si>
    <t>ul. Turkusowa 5, Komorów</t>
  </si>
  <si>
    <t>betonowy</t>
  </si>
  <si>
    <t>1.14</t>
  </si>
  <si>
    <t>ul. Ludowa 7, Michałowice</t>
  </si>
  <si>
    <t>1.15</t>
  </si>
  <si>
    <t>ul. Turystyczna, Komorów</t>
  </si>
  <si>
    <t>częściowa modernizacja 2010-2012, pompownia II stopnia, agregat, modernizacja ciągu technologicznego, termomodernizacja budynku</t>
  </si>
  <si>
    <t>b.d.</t>
  </si>
  <si>
    <t>1.16</t>
  </si>
  <si>
    <t>ul. Źródlana, Pęcice</t>
  </si>
  <si>
    <t>modernizacja całego obiektu w 2006</t>
  </si>
  <si>
    <t>1.17</t>
  </si>
  <si>
    <t xml:space="preserve">Świetlica wraz z lokalem mieszkalnym </t>
  </si>
  <si>
    <t>ul. Zaułek 7, Pęcice</t>
  </si>
  <si>
    <t>wyłożenie ścian płytą gipsowo-kartonową, pokrycie dachu blachodachówką, wymiana okien i drzwi, wykonanie łazienki - lokal mieszkalny,</t>
  </si>
  <si>
    <t>blachodachówka</t>
  </si>
  <si>
    <t>1.18</t>
  </si>
  <si>
    <t>Świetlica</t>
  </si>
  <si>
    <t>ul. Wspólnoty Wiejskiej, Sokołów</t>
  </si>
  <si>
    <t>blacha stalowa</t>
  </si>
  <si>
    <t>1.19</t>
  </si>
  <si>
    <t>ul. Kaliszany, Komorów</t>
  </si>
  <si>
    <t>pustak</t>
  </si>
  <si>
    <t>1.20</t>
  </si>
  <si>
    <t>ul. Brzozowa 18 Pęcice Małe</t>
  </si>
  <si>
    <t>1.21</t>
  </si>
  <si>
    <t>ul. Czeremechy 1 Granica</t>
  </si>
  <si>
    <t>pompa ciepła</t>
  </si>
  <si>
    <t>konstrukcja stlowa + płyta warstowa</t>
  </si>
  <si>
    <t>stalowa</t>
  </si>
  <si>
    <t>stalowy</t>
  </si>
  <si>
    <t>pianka poliuretanowa</t>
  </si>
  <si>
    <t>1.22</t>
  </si>
  <si>
    <t>ul. Centralna 27 Opacz-Kolonia</t>
  </si>
  <si>
    <t xml:space="preserve"> cegła</t>
  </si>
  <si>
    <t>1.23</t>
  </si>
  <si>
    <t>Suchy Las, ul. Ks. Woźniaka 6</t>
  </si>
  <si>
    <t>słupy stalowe z okładziną z płyty i wełny</t>
  </si>
  <si>
    <t>stalowe</t>
  </si>
  <si>
    <t>wełna mineralna</t>
  </si>
  <si>
    <t>1.24</t>
  </si>
  <si>
    <t>Reguły, ul. Wiejska 13</t>
  </si>
  <si>
    <t>1.25</t>
  </si>
  <si>
    <t xml:space="preserve">Opacz - Kolonia ul. Ryżowa 90 </t>
  </si>
  <si>
    <t>słupy stalowe z okładzina z blachy</t>
  </si>
  <si>
    <t>1.26</t>
  </si>
  <si>
    <t>Nowa Wieś ul. Główna 52B</t>
  </si>
  <si>
    <t>słupy stalowe z okładziną z blachy</t>
  </si>
  <si>
    <t>4.1</t>
  </si>
  <si>
    <t>2005 - modernizacja, ocieplenie, osuszenie</t>
  </si>
  <si>
    <t>6.1</t>
  </si>
  <si>
    <t>Budynek szkoły podstawowej wraz z halą sportową</t>
  </si>
  <si>
    <t>1960, 1989, 1996</t>
  </si>
  <si>
    <t>2006 - wykonanie instalacji c.o.</t>
  </si>
  <si>
    <t>murowana</t>
  </si>
  <si>
    <t>hipinowy prefabrykowany</t>
  </si>
  <si>
    <t>6.2</t>
  </si>
  <si>
    <t>6.3</t>
  </si>
  <si>
    <t>murwane</t>
  </si>
  <si>
    <t>żelebtowe (Teriva)</t>
  </si>
  <si>
    <t>żelbetowy</t>
  </si>
  <si>
    <t xml:space="preserve">papa </t>
  </si>
  <si>
    <t>7</t>
  </si>
  <si>
    <t>7.1</t>
  </si>
  <si>
    <t>Budynek Szkoły Podstawowej nr1</t>
  </si>
  <si>
    <t>2004 - termomodernizacja, bieżące utrzymanie</t>
  </si>
  <si>
    <t>beton + elementy wieloblok.</t>
  </si>
  <si>
    <t>7.2</t>
  </si>
  <si>
    <t>Tak</t>
  </si>
  <si>
    <t>7.3</t>
  </si>
  <si>
    <t>Budynek Gimnazjum</t>
  </si>
  <si>
    <t>Termomodernizacja, wymiana pokrycia dachowego, remont częśći sal, łazienek, dostosowanie budynku dowymogów ppoż</t>
  </si>
  <si>
    <t>murowane z pustaka + cegła pełna</t>
  </si>
  <si>
    <t>betonowa</t>
  </si>
  <si>
    <t>drewniany o konstrukcji kleszczowej</t>
  </si>
  <si>
    <t>7.4</t>
  </si>
  <si>
    <t>Budynek Liceum Ogolnokształcącego *</t>
  </si>
  <si>
    <t>Termomodernizacja, wymiana pokrycia dachowego, dostosowanie budynku dowymogów ppoż</t>
  </si>
  <si>
    <t xml:space="preserve">murowane </t>
  </si>
  <si>
    <t xml:space="preserve">betonowa </t>
  </si>
  <si>
    <t>7.5</t>
  </si>
  <si>
    <t>Budynek Liceum Ogolnokształcącego Hala sportowa z łącznikiem</t>
  </si>
  <si>
    <t>Rozbudowa budynku  o trybuny , remont hali , wymiana podłogi, dostosowanie budynku do wymogów ppoż , termomoderniacja</t>
  </si>
  <si>
    <t>8.1</t>
  </si>
  <si>
    <t>Budynek szkolny</t>
  </si>
  <si>
    <t>8.2</t>
  </si>
  <si>
    <t>8.3</t>
  </si>
  <si>
    <t>Budynek Przedszkola</t>
  </si>
  <si>
    <t>Nowa Wieś, ul. Główna 52a, 05-806 Komorów</t>
  </si>
  <si>
    <t>Nie</t>
  </si>
  <si>
    <t>9.1</t>
  </si>
  <si>
    <t>instalacja elektryczna, hydrauliczna, c.o.</t>
  </si>
  <si>
    <t>suporex</t>
  </si>
  <si>
    <t>drewniana - krokwie</t>
  </si>
  <si>
    <t>gont, papa</t>
  </si>
  <si>
    <t>Czy została przeprowadzona okresowa kontrola stanu technicznego obiektu budowlanego zgodnie z art. 62 ustawy Prawo budowlane *)</t>
  </si>
  <si>
    <t xml:space="preserve">Budynek Przedszkola </t>
  </si>
  <si>
    <t xml:space="preserve">Hala sportowa </t>
  </si>
  <si>
    <t xml:space="preserve">Budynek Szkoły Podstawowej nr 4 </t>
  </si>
  <si>
    <t xml:space="preserve">Garaż </t>
  </si>
  <si>
    <t xml:space="preserve">Budynek biblioteki </t>
  </si>
  <si>
    <t xml:space="preserve">Świetlica </t>
  </si>
  <si>
    <t xml:space="preserve">Budynek gospodarczy (wynajmowany na centralę telefoniczną) </t>
  </si>
  <si>
    <t>Budynek technologiczny SUW (stacja uzdatniania wody)</t>
  </si>
  <si>
    <t xml:space="preserve">Budynek Ośrodka Zdrowia wynajmowany </t>
  </si>
  <si>
    <t>Budynek Ośrodka zdrowia (lokal w budynku wynajmowany)</t>
  </si>
  <si>
    <t xml:space="preserve">budynek biblioteki i świetlicy osiedlowej </t>
  </si>
  <si>
    <t>budynek Urzędu Gminy</t>
  </si>
  <si>
    <t>Budynek mieszkalno-biurowy</t>
  </si>
  <si>
    <t xml:space="preserve">Budynek technologiczny SUW (stacja uzdatniania wody) </t>
  </si>
  <si>
    <t>Suma ubezpieczenia budynku</t>
  </si>
  <si>
    <t>wyposażenie bez sprzętu elektronicznego młodszego niż 5 lat (środki trwałe, przedmioty niskocenne)</t>
  </si>
  <si>
    <t>Budynek dołaczony do SP</t>
  </si>
  <si>
    <t xml:space="preserve">pawilon kontenerowy </t>
  </si>
  <si>
    <t>Nowa Wieś ul. Główna 2</t>
  </si>
  <si>
    <t>1.27</t>
  </si>
  <si>
    <t>wliczone zbiory biblioteczne</t>
  </si>
  <si>
    <t>wliczone w wartość budynku UG</t>
  </si>
  <si>
    <t>wliczone w wartośc budynku UG</t>
  </si>
  <si>
    <t>trwa rozbudowa</t>
  </si>
  <si>
    <t>Dzienny Dom Seniora</t>
  </si>
  <si>
    <t>Komorów, ul Ceglana 2D</t>
  </si>
  <si>
    <t>przebudowa w  2018 roku</t>
  </si>
  <si>
    <t>gazobeton ocieplony</t>
  </si>
  <si>
    <t>drewno</t>
  </si>
  <si>
    <t>dachówka bitumiczna</t>
  </si>
  <si>
    <t>1.175.722,31 zł</t>
  </si>
  <si>
    <t>1.29</t>
  </si>
  <si>
    <t xml:space="preserve"> Budynek komunalny – czterolokalowy </t>
  </si>
  <si>
    <t xml:space="preserve">05-806 Komorów, ul. Sieradzka 8 </t>
  </si>
  <si>
    <t>bloczki silikatowe ocieplone</t>
  </si>
  <si>
    <t>żelbet</t>
  </si>
  <si>
    <t>krokwiowo latwiowy</t>
  </si>
  <si>
    <t>dachówka ceramiczna</t>
  </si>
  <si>
    <t>999.281,76</t>
  </si>
  <si>
    <t>1.28</t>
  </si>
  <si>
    <r>
      <t>Powierzchnia użytkowa w m</t>
    </r>
    <r>
      <rPr>
        <b/>
        <vertAlign val="superscript"/>
        <sz val="12"/>
        <rFont val="Arial Narrow"/>
        <family val="2"/>
        <charset val="238"/>
      </rPr>
      <t>2</t>
    </r>
  </si>
  <si>
    <r>
      <t>Cena za 
1 m</t>
    </r>
    <r>
      <rPr>
        <b/>
        <vertAlign val="superscript"/>
        <sz val="12"/>
        <rFont val="Arial Narrow"/>
        <family val="2"/>
        <charset val="238"/>
      </rPr>
      <t xml:space="preserve">2 </t>
    </r>
    <r>
      <rPr>
        <b/>
        <sz val="12"/>
        <rFont val="Arial Narrow"/>
        <family val="2"/>
        <charset val="238"/>
      </rPr>
      <t>powierzchni użytkowej przy wartości WO</t>
    </r>
  </si>
  <si>
    <t>Załącznik nr 2 do OPZ  /Załącznik nr 2 do OPZ do umowy</t>
  </si>
  <si>
    <t>WYKAZ BUDYNKÓW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</si>
</sst>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vertAlign val="superscript"/>
      <sz val="12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12"/>
      <color indexed="12"/>
      <name val="Arial Narrow"/>
      <family val="2"/>
      <charset val="238"/>
    </font>
    <font>
      <sz val="12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/>
    <xf numFmtId="4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7" borderId="1" xfId="0" applyFont="1" applyFill="1" applyBorder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righ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8" fontId="5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8" fontId="5" fillId="5" borderId="1" xfId="1" applyNumberFormat="1" applyFont="1" applyFill="1" applyBorder="1" applyAlignment="1">
      <alignment horizontal="right" vertical="center" wrapText="1"/>
    </xf>
    <xf numFmtId="8" fontId="5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44" fontId="7" fillId="5" borderId="1" xfId="1" applyFont="1" applyFill="1" applyBorder="1" applyAlignment="1">
      <alignment horizontal="center" vertical="center" wrapText="1"/>
    </xf>
    <xf numFmtId="0" fontId="7" fillId="5" borderId="1" xfId="0" quotePrefix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44" fontId="5" fillId="5" borderId="1" xfId="0" applyNumberFormat="1" applyFont="1" applyFill="1" applyBorder="1" applyAlignment="1">
      <alignment horizontal="center" vertical="center" wrapText="1"/>
    </xf>
    <xf numFmtId="0" fontId="7" fillId="5" borderId="1" xfId="0" quotePrefix="1" applyFont="1" applyFill="1" applyBorder="1" applyAlignment="1">
      <alignment horizontal="left" vertical="center" wrapText="1"/>
    </xf>
    <xf numFmtId="0" fontId="8" fillId="0" borderId="0" xfId="0" applyFont="1"/>
    <xf numFmtId="0" fontId="7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\poczta\Users\Lidia\Gestum\Gestum%20-%20General\Gestum\Lidia%20P\Gmina%20Micha&#322;owice\wykaz%20jednos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WYKAZ mienia AR"/>
      <sheetName val="3-WYKAZ EEI"/>
      <sheetName val="2 - Zabezpieczenia"/>
      <sheetName val="1 - BUDYNKI "/>
      <sheetName val="5-BUDOWLE"/>
      <sheetName val="wykaz jedn."/>
      <sheetName val="6-POJAZDY"/>
      <sheetName val="7-Maszyny"/>
      <sheetName val="8- Sprzęt &quot;kompleksowa oferta t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Urząd Gminy Michałowice</v>
          </cell>
        </row>
        <row r="5">
          <cell r="B5" t="str">
            <v>Gminna Biblioteka Publiczna w Komorowie</v>
          </cell>
          <cell r="C5" t="str">
            <v>ul. Kraszewskiego 3, 05-806 Komorów</v>
          </cell>
        </row>
        <row r="7">
          <cell r="B7" t="str">
            <v>Szkoła Podstawowa im. Jana Pawła II w Michałowicach</v>
          </cell>
          <cell r="C7" t="str">
            <v>ul. Szkolna 15, 05-816 Michałowice</v>
          </cell>
        </row>
        <row r="8">
          <cell r="B8" t="str">
            <v>Zespół Szkół Ogólnokształcących im. Marii Dąbrowskiej</v>
          </cell>
          <cell r="C8" t="str">
            <v>Al. M. Dąbrowskiej 12/20, 05-806 Komorów</v>
          </cell>
        </row>
        <row r="9">
          <cell r="B9" t="str">
            <v>Zespół Szkolno-Przedszkolny im. Mikołaja Kopernika w Nowej Wsi</v>
          </cell>
          <cell r="C9" t="str">
            <v>Nowa Wieś, ul. Główna 96, 05-806 Komorów</v>
          </cell>
        </row>
        <row r="10">
          <cell r="B10" t="str">
            <v>Gminne Przedszkole w Michałowicach</v>
          </cell>
          <cell r="C10" t="str">
            <v>ul. Szkolna 13, 05-816 Michałowice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57"/>
  <sheetViews>
    <sheetView tabSelected="1" zoomScale="80" zoomScaleNormal="80" workbookViewId="0">
      <pane ySplit="3195" topLeftCell="A45"/>
      <selection activeCell="E3" sqref="E3"/>
      <selection pane="bottomLeft" activeCell="V5" sqref="V5"/>
    </sheetView>
  </sheetViews>
  <sheetFormatPr defaultRowHeight="15" x14ac:dyDescent="0.25"/>
  <cols>
    <col min="1" max="1" width="9" bestFit="1" customWidth="1"/>
    <col min="2" max="2" width="19.42578125" customWidth="1"/>
    <col min="3" max="3" width="12.7109375" customWidth="1"/>
    <col min="4" max="5" width="9" customWidth="1"/>
    <col min="6" max="6" width="8.85546875" customWidth="1"/>
    <col min="7" max="7" width="12.28515625" customWidth="1"/>
    <col min="8" max="8" width="10.85546875" customWidth="1"/>
    <col min="9" max="9" width="11" customWidth="1"/>
    <col min="10" max="10" width="8.85546875" customWidth="1"/>
    <col min="11" max="11" width="11.28515625" customWidth="1"/>
    <col min="12" max="12" width="10.5703125" customWidth="1"/>
    <col min="13" max="13" width="8.85546875" customWidth="1"/>
    <col min="14" max="14" width="10" customWidth="1"/>
    <col min="15" max="15" width="8.85546875" customWidth="1"/>
    <col min="16" max="16" width="9.85546875" customWidth="1"/>
    <col min="17" max="17" width="12.5703125" customWidth="1"/>
    <col min="18" max="18" width="17" bestFit="1" customWidth="1"/>
    <col min="19" max="19" width="17" customWidth="1"/>
    <col min="21" max="21" width="15" bestFit="1" customWidth="1"/>
    <col min="22" max="22" width="20.7109375" customWidth="1"/>
  </cols>
  <sheetData>
    <row r="2" spans="1:23" ht="27" customHeight="1" x14ac:dyDescent="0.25">
      <c r="H2" s="78" t="s">
        <v>222</v>
      </c>
      <c r="I2" s="78"/>
      <c r="J2" s="78"/>
    </row>
    <row r="3" spans="1:23" ht="21" x14ac:dyDescent="0.35">
      <c r="C3" s="79" t="s">
        <v>223</v>
      </c>
    </row>
    <row r="4" spans="1:23" x14ac:dyDescent="0.25">
      <c r="A4" s="1"/>
      <c r="D4" s="1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36.1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6" t="s">
        <v>220</v>
      </c>
      <c r="F5" s="6" t="s">
        <v>4</v>
      </c>
      <c r="G5" s="7" t="s">
        <v>5</v>
      </c>
      <c r="H5" s="5" t="s">
        <v>6</v>
      </c>
      <c r="I5" s="5" t="s">
        <v>179</v>
      </c>
      <c r="J5" s="5" t="s">
        <v>7</v>
      </c>
      <c r="K5" s="5" t="s">
        <v>8</v>
      </c>
      <c r="L5" s="67" t="s">
        <v>9</v>
      </c>
      <c r="M5" s="67"/>
      <c r="N5" s="67"/>
      <c r="O5" s="67"/>
      <c r="P5" s="5" t="s">
        <v>10</v>
      </c>
      <c r="Q5" s="5" t="s">
        <v>221</v>
      </c>
      <c r="R5" s="71" t="s">
        <v>194</v>
      </c>
      <c r="S5" s="72"/>
      <c r="T5" s="5" t="s">
        <v>11</v>
      </c>
      <c r="U5" s="73" t="s">
        <v>195</v>
      </c>
      <c r="V5" s="74"/>
      <c r="W5" s="5" t="s">
        <v>11</v>
      </c>
    </row>
    <row r="6" spans="1:23" s="3" customFormat="1" ht="63" x14ac:dyDescent="0.25">
      <c r="A6" s="8"/>
      <c r="B6" s="8"/>
      <c r="C6" s="8"/>
      <c r="D6" s="8"/>
      <c r="E6" s="9"/>
      <c r="F6" s="10"/>
      <c r="G6" s="11"/>
      <c r="H6" s="8"/>
      <c r="I6" s="8"/>
      <c r="J6" s="8"/>
      <c r="K6" s="8"/>
      <c r="L6" s="12" t="s">
        <v>12</v>
      </c>
      <c r="M6" s="12" t="s">
        <v>13</v>
      </c>
      <c r="N6" s="12" t="s">
        <v>14</v>
      </c>
      <c r="O6" s="12" t="s">
        <v>15</v>
      </c>
      <c r="P6" s="8" t="s">
        <v>10</v>
      </c>
      <c r="Q6" s="13"/>
      <c r="R6" s="8" t="s">
        <v>43</v>
      </c>
      <c r="S6" s="14" t="s">
        <v>26</v>
      </c>
      <c r="T6" s="15"/>
      <c r="U6" s="8" t="s">
        <v>43</v>
      </c>
      <c r="V6" s="14" t="s">
        <v>26</v>
      </c>
      <c r="W6" s="16"/>
    </row>
    <row r="7" spans="1:23" ht="15.75" x14ac:dyDescent="0.25">
      <c r="A7" s="17">
        <v>1</v>
      </c>
      <c r="B7" s="68" t="str">
        <f>'[1]wykaz jedn.'!B2</f>
        <v>Urząd Gminy Michałowice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9"/>
      <c r="T7" s="69"/>
      <c r="U7" s="18"/>
      <c r="V7" s="18"/>
      <c r="W7" s="19"/>
    </row>
    <row r="8" spans="1:23" ht="78.75" x14ac:dyDescent="0.25">
      <c r="A8" s="13" t="s">
        <v>16</v>
      </c>
      <c r="B8" s="20" t="s">
        <v>191</v>
      </c>
      <c r="C8" s="13" t="s">
        <v>17</v>
      </c>
      <c r="D8" s="21">
        <v>2012</v>
      </c>
      <c r="E8" s="22">
        <v>4128.25</v>
      </c>
      <c r="F8" s="23" t="s">
        <v>18</v>
      </c>
      <c r="G8" s="22" t="s">
        <v>19</v>
      </c>
      <c r="H8" s="21" t="s">
        <v>20</v>
      </c>
      <c r="I8" s="24" t="s">
        <v>21</v>
      </c>
      <c r="J8" s="21" t="s">
        <v>20</v>
      </c>
      <c r="K8" s="13" t="s">
        <v>22</v>
      </c>
      <c r="L8" s="13" t="s">
        <v>23</v>
      </c>
      <c r="M8" s="13" t="s">
        <v>24</v>
      </c>
      <c r="N8" s="13"/>
      <c r="O8" s="13" t="s">
        <v>25</v>
      </c>
      <c r="P8" s="13"/>
      <c r="Q8" s="25"/>
      <c r="R8" s="16"/>
      <c r="S8" s="26">
        <v>16700000</v>
      </c>
      <c r="T8" s="26" t="s">
        <v>26</v>
      </c>
      <c r="U8" s="16"/>
      <c r="V8" s="27">
        <v>3670325</v>
      </c>
      <c r="W8" s="28" t="s">
        <v>26</v>
      </c>
    </row>
    <row r="9" spans="1:23" ht="63" x14ac:dyDescent="0.25">
      <c r="A9" s="13" t="s">
        <v>27</v>
      </c>
      <c r="B9" s="20" t="s">
        <v>190</v>
      </c>
      <c r="C9" s="13" t="s">
        <v>28</v>
      </c>
      <c r="D9" s="13" t="s">
        <v>29</v>
      </c>
      <c r="E9" s="29">
        <v>589.91</v>
      </c>
      <c r="F9" s="30" t="s">
        <v>18</v>
      </c>
      <c r="G9" s="29" t="s">
        <v>19</v>
      </c>
      <c r="H9" s="13" t="s">
        <v>18</v>
      </c>
      <c r="I9" s="24" t="s">
        <v>21</v>
      </c>
      <c r="J9" s="13" t="s">
        <v>20</v>
      </c>
      <c r="K9" s="13" t="s">
        <v>30</v>
      </c>
      <c r="L9" s="13" t="s">
        <v>31</v>
      </c>
      <c r="M9" s="13" t="s">
        <v>32</v>
      </c>
      <c r="N9" s="13" t="s">
        <v>33</v>
      </c>
      <c r="O9" s="13" t="s">
        <v>34</v>
      </c>
      <c r="P9" s="13"/>
      <c r="Q9" s="25"/>
      <c r="R9" s="16"/>
      <c r="S9" s="26">
        <v>2286366.2400000002</v>
      </c>
      <c r="T9" s="26" t="s">
        <v>26</v>
      </c>
      <c r="U9" s="16"/>
      <c r="V9" s="27">
        <v>169288.65</v>
      </c>
      <c r="W9" s="28" t="s">
        <v>26</v>
      </c>
    </row>
    <row r="10" spans="1:23" ht="63" x14ac:dyDescent="0.25">
      <c r="A10" s="13" t="s">
        <v>35</v>
      </c>
      <c r="B10" s="20" t="s">
        <v>36</v>
      </c>
      <c r="C10" s="13" t="s">
        <v>37</v>
      </c>
      <c r="D10" s="13" t="s">
        <v>38</v>
      </c>
      <c r="E10" s="29">
        <v>51.8</v>
      </c>
      <c r="F10" s="30" t="s">
        <v>18</v>
      </c>
      <c r="G10" s="29" t="s">
        <v>39</v>
      </c>
      <c r="H10" s="13" t="s">
        <v>20</v>
      </c>
      <c r="I10" s="24" t="s">
        <v>21</v>
      </c>
      <c r="J10" s="13" t="s">
        <v>20</v>
      </c>
      <c r="K10" s="13" t="s">
        <v>40</v>
      </c>
      <c r="L10" s="13" t="s">
        <v>41</v>
      </c>
      <c r="M10" s="13" t="s">
        <v>42</v>
      </c>
      <c r="N10" s="13" t="s">
        <v>42</v>
      </c>
      <c r="O10" s="13" t="s">
        <v>34</v>
      </c>
      <c r="P10" s="13"/>
      <c r="Q10" s="25">
        <f>R10/E10</f>
        <v>5395.7528957528957</v>
      </c>
      <c r="R10" s="31">
        <v>279500</v>
      </c>
      <c r="S10" s="31"/>
      <c r="T10" s="31" t="s">
        <v>43</v>
      </c>
      <c r="U10" s="13"/>
      <c r="V10" s="13"/>
      <c r="W10" s="16"/>
    </row>
    <row r="11" spans="1:23" ht="110.25" x14ac:dyDescent="0.25">
      <c r="A11" s="13" t="s">
        <v>44</v>
      </c>
      <c r="B11" s="20" t="s">
        <v>36</v>
      </c>
      <c r="C11" s="13" t="s">
        <v>45</v>
      </c>
      <c r="D11" s="13">
        <v>1890</v>
      </c>
      <c r="E11" s="29">
        <v>101</v>
      </c>
      <c r="F11" s="30" t="s">
        <v>18</v>
      </c>
      <c r="G11" s="29" t="s">
        <v>39</v>
      </c>
      <c r="H11" s="13" t="s">
        <v>20</v>
      </c>
      <c r="I11" s="24" t="s">
        <v>21</v>
      </c>
      <c r="J11" s="13" t="s">
        <v>18</v>
      </c>
      <c r="K11" s="13" t="s">
        <v>46</v>
      </c>
      <c r="L11" s="13" t="s">
        <v>47</v>
      </c>
      <c r="M11" s="13" t="s">
        <v>48</v>
      </c>
      <c r="N11" s="13" t="s">
        <v>42</v>
      </c>
      <c r="O11" s="13" t="s">
        <v>34</v>
      </c>
      <c r="P11" s="13"/>
      <c r="Q11" s="25">
        <f>R11/E11</f>
        <v>3490.09900990099</v>
      </c>
      <c r="R11" s="31">
        <v>352500</v>
      </c>
      <c r="S11" s="31"/>
      <c r="T11" s="31" t="s">
        <v>43</v>
      </c>
      <c r="U11" s="13"/>
      <c r="V11" s="13"/>
      <c r="W11" s="16"/>
    </row>
    <row r="12" spans="1:23" ht="94.5" x14ac:dyDescent="0.25">
      <c r="A12" s="13" t="s">
        <v>49</v>
      </c>
      <c r="B12" s="20" t="s">
        <v>50</v>
      </c>
      <c r="C12" s="13" t="s">
        <v>51</v>
      </c>
      <c r="D12" s="13">
        <v>1955</v>
      </c>
      <c r="E12" s="29">
        <v>19.600000000000001</v>
      </c>
      <c r="F12" s="30" t="s">
        <v>18</v>
      </c>
      <c r="G12" s="29" t="s">
        <v>39</v>
      </c>
      <c r="H12" s="13" t="s">
        <v>20</v>
      </c>
      <c r="I12" s="24" t="s">
        <v>21</v>
      </c>
      <c r="J12" s="13" t="s">
        <v>18</v>
      </c>
      <c r="K12" s="13" t="s">
        <v>52</v>
      </c>
      <c r="L12" s="13" t="s">
        <v>41</v>
      </c>
      <c r="M12" s="13" t="s">
        <v>53</v>
      </c>
      <c r="N12" s="13" t="s">
        <v>42</v>
      </c>
      <c r="O12" s="13" t="s">
        <v>34</v>
      </c>
      <c r="P12" s="13"/>
      <c r="Q12" s="25">
        <f>R12/E12</f>
        <v>5102.0408163265301</v>
      </c>
      <c r="R12" s="31">
        <v>100000</v>
      </c>
      <c r="S12" s="31"/>
      <c r="T12" s="31" t="s">
        <v>43</v>
      </c>
      <c r="U12" s="13"/>
      <c r="V12" s="13"/>
      <c r="W12" s="16"/>
    </row>
    <row r="13" spans="1:23" ht="63" x14ac:dyDescent="0.25">
      <c r="A13" s="13" t="s">
        <v>54</v>
      </c>
      <c r="B13" s="20" t="s">
        <v>55</v>
      </c>
      <c r="C13" s="13" t="s">
        <v>56</v>
      </c>
      <c r="D13" s="13">
        <v>1955</v>
      </c>
      <c r="E13" s="29">
        <v>55</v>
      </c>
      <c r="F13" s="30" t="s">
        <v>18</v>
      </c>
      <c r="G13" s="29" t="s">
        <v>39</v>
      </c>
      <c r="H13" s="13" t="s">
        <v>20</v>
      </c>
      <c r="I13" s="24" t="s">
        <v>21</v>
      </c>
      <c r="J13" s="13" t="s">
        <v>18</v>
      </c>
      <c r="K13" s="13"/>
      <c r="L13" s="13" t="s">
        <v>41</v>
      </c>
      <c r="M13" s="13" t="s">
        <v>24</v>
      </c>
      <c r="N13" s="13" t="s">
        <v>42</v>
      </c>
      <c r="O13" s="13" t="s">
        <v>34</v>
      </c>
      <c r="P13" s="13"/>
      <c r="Q13" s="25">
        <f>R13/E13</f>
        <v>2584.8000000000002</v>
      </c>
      <c r="R13" s="31">
        <v>142164</v>
      </c>
      <c r="S13" s="31"/>
      <c r="T13" s="31" t="s">
        <v>43</v>
      </c>
      <c r="U13" s="13"/>
      <c r="V13" s="13"/>
      <c r="W13" s="16"/>
    </row>
    <row r="14" spans="1:23" ht="47.25" x14ac:dyDescent="0.25">
      <c r="A14" s="13" t="s">
        <v>57</v>
      </c>
      <c r="B14" s="20" t="s">
        <v>36</v>
      </c>
      <c r="C14" s="13" t="s">
        <v>58</v>
      </c>
      <c r="D14" s="13">
        <v>2001</v>
      </c>
      <c r="E14" s="29">
        <v>231.2</v>
      </c>
      <c r="F14" s="30" t="s">
        <v>18</v>
      </c>
      <c r="G14" s="29" t="s">
        <v>59</v>
      </c>
      <c r="H14" s="13" t="s">
        <v>20</v>
      </c>
      <c r="I14" s="24" t="s">
        <v>21</v>
      </c>
      <c r="J14" s="13" t="s">
        <v>18</v>
      </c>
      <c r="K14" s="13" t="s">
        <v>60</v>
      </c>
      <c r="L14" s="13" t="s">
        <v>41</v>
      </c>
      <c r="M14" s="13" t="s">
        <v>41</v>
      </c>
      <c r="N14" s="13" t="s">
        <v>61</v>
      </c>
      <c r="O14" s="13" t="s">
        <v>62</v>
      </c>
      <c r="P14" s="13"/>
      <c r="Q14" s="25">
        <f>R14/E14</f>
        <v>2500</v>
      </c>
      <c r="R14" s="31">
        <v>578000</v>
      </c>
      <c r="S14" s="31"/>
      <c r="T14" s="31" t="s">
        <v>43</v>
      </c>
      <c r="U14" s="13"/>
      <c r="V14" s="13"/>
      <c r="W14" s="16"/>
    </row>
    <row r="15" spans="1:23" ht="94.5" x14ac:dyDescent="0.25">
      <c r="A15" s="13" t="s">
        <v>63</v>
      </c>
      <c r="B15" s="20" t="s">
        <v>64</v>
      </c>
      <c r="C15" s="13" t="s">
        <v>65</v>
      </c>
      <c r="D15" s="13">
        <v>1935</v>
      </c>
      <c r="E15" s="29">
        <v>117.4</v>
      </c>
      <c r="F15" s="30" t="s">
        <v>18</v>
      </c>
      <c r="G15" s="29" t="s">
        <v>19</v>
      </c>
      <c r="H15" s="13" t="s">
        <v>20</v>
      </c>
      <c r="I15" s="21" t="s">
        <v>21</v>
      </c>
      <c r="J15" s="13" t="s">
        <v>18</v>
      </c>
      <c r="K15" s="13" t="s">
        <v>66</v>
      </c>
      <c r="L15" s="13" t="s">
        <v>41</v>
      </c>
      <c r="M15" s="13" t="s">
        <v>24</v>
      </c>
      <c r="N15" s="13" t="s">
        <v>67</v>
      </c>
      <c r="O15" s="13" t="s">
        <v>34</v>
      </c>
      <c r="P15" s="13"/>
      <c r="Q15" s="25">
        <v>2500</v>
      </c>
      <c r="R15" s="31">
        <f>E15*Q15</f>
        <v>293500</v>
      </c>
      <c r="S15" s="31"/>
      <c r="T15" s="31" t="s">
        <v>43</v>
      </c>
      <c r="U15" s="13"/>
      <c r="V15" s="13"/>
      <c r="W15" s="16"/>
    </row>
    <row r="16" spans="1:23" ht="63" x14ac:dyDescent="0.25">
      <c r="A16" s="13" t="s">
        <v>68</v>
      </c>
      <c r="B16" s="20" t="s">
        <v>55</v>
      </c>
      <c r="C16" s="13" t="s">
        <v>69</v>
      </c>
      <c r="D16" s="13">
        <v>1935</v>
      </c>
      <c r="E16" s="29">
        <v>30.58</v>
      </c>
      <c r="F16" s="32" t="s">
        <v>20</v>
      </c>
      <c r="G16" s="29" t="s">
        <v>39</v>
      </c>
      <c r="H16" s="13" t="s">
        <v>20</v>
      </c>
      <c r="I16" s="24" t="s">
        <v>21</v>
      </c>
      <c r="J16" s="13" t="s">
        <v>20</v>
      </c>
      <c r="K16" s="13"/>
      <c r="L16" s="13" t="s">
        <v>47</v>
      </c>
      <c r="M16" s="13" t="s">
        <v>48</v>
      </c>
      <c r="N16" s="13" t="s">
        <v>70</v>
      </c>
      <c r="O16" s="13" t="s">
        <v>71</v>
      </c>
      <c r="P16" s="13"/>
      <c r="Q16" s="25">
        <f>R16/E16</f>
        <v>1328.2537606278613</v>
      </c>
      <c r="R16" s="31">
        <v>40618</v>
      </c>
      <c r="S16" s="31"/>
      <c r="T16" s="31" t="s">
        <v>43</v>
      </c>
      <c r="U16" s="13"/>
      <c r="V16" s="13"/>
      <c r="W16" s="16"/>
    </row>
    <row r="17" spans="1:23" ht="63" x14ac:dyDescent="0.25">
      <c r="A17" s="13" t="s">
        <v>72</v>
      </c>
      <c r="B17" s="20" t="s">
        <v>73</v>
      </c>
      <c r="C17" s="13" t="s">
        <v>74</v>
      </c>
      <c r="D17" s="13">
        <v>2012</v>
      </c>
      <c r="E17" s="29">
        <v>81.099999999999994</v>
      </c>
      <c r="F17" s="30" t="s">
        <v>18</v>
      </c>
      <c r="G17" s="29" t="s">
        <v>19</v>
      </c>
      <c r="H17" s="13" t="s">
        <v>20</v>
      </c>
      <c r="I17" s="24" t="s">
        <v>21</v>
      </c>
      <c r="J17" s="13" t="s">
        <v>20</v>
      </c>
      <c r="K17" s="13" t="s">
        <v>75</v>
      </c>
      <c r="L17" s="13" t="s">
        <v>47</v>
      </c>
      <c r="M17" s="13" t="s">
        <v>48</v>
      </c>
      <c r="N17" s="13" t="s">
        <v>70</v>
      </c>
      <c r="O17" s="13" t="s">
        <v>71</v>
      </c>
      <c r="P17" s="13"/>
      <c r="Q17" s="25"/>
      <c r="R17" s="26">
        <v>213188</v>
      </c>
      <c r="S17" s="26"/>
      <c r="T17" s="26" t="s">
        <v>26</v>
      </c>
      <c r="U17" s="13"/>
      <c r="V17" s="13"/>
      <c r="W17" s="16"/>
    </row>
    <row r="18" spans="1:23" ht="220.5" x14ac:dyDescent="0.25">
      <c r="A18" s="13" t="s">
        <v>76</v>
      </c>
      <c r="B18" s="20" t="s">
        <v>192</v>
      </c>
      <c r="C18" s="13" t="s">
        <v>77</v>
      </c>
      <c r="D18" s="13">
        <v>1910</v>
      </c>
      <c r="E18" s="29">
        <v>126.3</v>
      </c>
      <c r="F18" s="30" t="s">
        <v>18</v>
      </c>
      <c r="G18" s="29" t="s">
        <v>19</v>
      </c>
      <c r="H18" s="13" t="s">
        <v>20</v>
      </c>
      <c r="I18" s="24" t="s">
        <v>21</v>
      </c>
      <c r="J18" s="13" t="s">
        <v>20</v>
      </c>
      <c r="K18" s="13" t="s">
        <v>78</v>
      </c>
      <c r="L18" s="13" t="s">
        <v>41</v>
      </c>
      <c r="M18" s="13" t="s">
        <v>42</v>
      </c>
      <c r="N18" s="13" t="s">
        <v>42</v>
      </c>
      <c r="O18" s="13" t="s">
        <v>34</v>
      </c>
      <c r="P18" s="13"/>
      <c r="Q18" s="25"/>
      <c r="R18" s="26">
        <v>730920</v>
      </c>
      <c r="S18" s="26"/>
      <c r="T18" s="26" t="s">
        <v>26</v>
      </c>
      <c r="U18" s="13"/>
      <c r="V18" s="13"/>
      <c r="W18" s="16"/>
    </row>
    <row r="19" spans="1:23" ht="63" x14ac:dyDescent="0.25">
      <c r="A19" s="13" t="s">
        <v>79</v>
      </c>
      <c r="B19" s="20" t="s">
        <v>55</v>
      </c>
      <c r="C19" s="13" t="s">
        <v>80</v>
      </c>
      <c r="D19" s="13">
        <v>1960</v>
      </c>
      <c r="E19" s="29">
        <v>71.53</v>
      </c>
      <c r="F19" s="30" t="s">
        <v>18</v>
      </c>
      <c r="G19" s="29" t="s">
        <v>81</v>
      </c>
      <c r="H19" s="13" t="s">
        <v>20</v>
      </c>
      <c r="I19" s="24" t="s">
        <v>21</v>
      </c>
      <c r="J19" s="13" t="s">
        <v>20</v>
      </c>
      <c r="K19" s="13" t="s">
        <v>82</v>
      </c>
      <c r="L19" s="13" t="s">
        <v>47</v>
      </c>
      <c r="M19" s="13" t="s">
        <v>48</v>
      </c>
      <c r="N19" s="13" t="s">
        <v>42</v>
      </c>
      <c r="O19" s="13" t="s">
        <v>71</v>
      </c>
      <c r="P19" s="13"/>
      <c r="Q19" s="25">
        <v>2500</v>
      </c>
      <c r="R19" s="31">
        <f>E19*Q19</f>
        <v>178825</v>
      </c>
      <c r="S19" s="31"/>
      <c r="T19" s="31" t="s">
        <v>43</v>
      </c>
      <c r="U19" s="13"/>
      <c r="V19" s="13"/>
      <c r="W19" s="16"/>
    </row>
    <row r="20" spans="1:23" ht="63" x14ac:dyDescent="0.25">
      <c r="A20" s="13" t="s">
        <v>83</v>
      </c>
      <c r="B20" s="20" t="s">
        <v>189</v>
      </c>
      <c r="C20" s="13" t="s">
        <v>84</v>
      </c>
      <c r="D20" s="13">
        <v>2000</v>
      </c>
      <c r="E20" s="29">
        <v>247.8</v>
      </c>
      <c r="F20" s="30" t="s">
        <v>18</v>
      </c>
      <c r="G20" s="29"/>
      <c r="H20" s="13" t="s">
        <v>18</v>
      </c>
      <c r="I20" s="24" t="s">
        <v>21</v>
      </c>
      <c r="J20" s="13" t="s">
        <v>18</v>
      </c>
      <c r="K20" s="13"/>
      <c r="L20" s="13" t="s">
        <v>41</v>
      </c>
      <c r="M20" s="13" t="s">
        <v>24</v>
      </c>
      <c r="N20" s="13" t="s">
        <v>85</v>
      </c>
      <c r="O20" s="13" t="s">
        <v>71</v>
      </c>
      <c r="P20" s="13"/>
      <c r="Q20" s="25"/>
      <c r="R20" s="16"/>
      <c r="S20" s="26">
        <v>675000</v>
      </c>
      <c r="T20" s="26" t="s">
        <v>26</v>
      </c>
      <c r="U20" s="13"/>
      <c r="V20" s="13"/>
      <c r="W20" s="16"/>
    </row>
    <row r="21" spans="1:23" ht="47.25" x14ac:dyDescent="0.25">
      <c r="A21" s="13" t="s">
        <v>86</v>
      </c>
      <c r="B21" s="20" t="s">
        <v>188</v>
      </c>
      <c r="C21" s="13" t="s">
        <v>87</v>
      </c>
      <c r="D21" s="13">
        <v>2000</v>
      </c>
      <c r="E21" s="29">
        <v>331.91</v>
      </c>
      <c r="F21" s="30" t="s">
        <v>18</v>
      </c>
      <c r="G21" s="29" t="s">
        <v>19</v>
      </c>
      <c r="H21" s="13" t="s">
        <v>18</v>
      </c>
      <c r="I21" s="24" t="s">
        <v>21</v>
      </c>
      <c r="J21" s="13" t="s">
        <v>20</v>
      </c>
      <c r="K21" s="13"/>
      <c r="L21" s="13" t="s">
        <v>41</v>
      </c>
      <c r="M21" s="13" t="s">
        <v>24</v>
      </c>
      <c r="N21" s="13" t="s">
        <v>85</v>
      </c>
      <c r="O21" s="13" t="s">
        <v>71</v>
      </c>
      <c r="P21" s="13"/>
      <c r="Q21" s="25"/>
      <c r="R21" s="16"/>
      <c r="S21" s="26">
        <v>968811</v>
      </c>
      <c r="T21" s="26" t="s">
        <v>26</v>
      </c>
      <c r="U21" s="13"/>
      <c r="V21" s="13"/>
      <c r="W21" s="16"/>
    </row>
    <row r="22" spans="1:23" ht="220.5" x14ac:dyDescent="0.25">
      <c r="A22" s="13" t="s">
        <v>88</v>
      </c>
      <c r="B22" s="33" t="s">
        <v>187</v>
      </c>
      <c r="C22" s="13" t="s">
        <v>89</v>
      </c>
      <c r="D22" s="13">
        <v>1992</v>
      </c>
      <c r="E22" s="29">
        <v>417.91</v>
      </c>
      <c r="F22" s="30" t="s">
        <v>18</v>
      </c>
      <c r="G22" s="29" t="s">
        <v>19</v>
      </c>
      <c r="H22" s="13" t="s">
        <v>18</v>
      </c>
      <c r="I22" s="24" t="s">
        <v>21</v>
      </c>
      <c r="J22" s="13" t="s">
        <v>20</v>
      </c>
      <c r="K22" s="13" t="s">
        <v>90</v>
      </c>
      <c r="L22" s="13" t="s">
        <v>31</v>
      </c>
      <c r="M22" s="13" t="s">
        <v>24</v>
      </c>
      <c r="N22" s="13" t="s">
        <v>91</v>
      </c>
      <c r="O22" s="13" t="s">
        <v>71</v>
      </c>
      <c r="P22" s="13"/>
      <c r="Q22" s="25"/>
      <c r="R22" s="16"/>
      <c r="S22" s="34">
        <v>280000</v>
      </c>
      <c r="T22" s="26" t="s">
        <v>26</v>
      </c>
      <c r="U22" s="35"/>
      <c r="V22" s="35"/>
      <c r="W22" s="35"/>
    </row>
    <row r="23" spans="1:23" ht="63" x14ac:dyDescent="0.25">
      <c r="A23" s="13" t="s">
        <v>92</v>
      </c>
      <c r="B23" s="33" t="s">
        <v>193</v>
      </c>
      <c r="C23" s="13" t="s">
        <v>93</v>
      </c>
      <c r="D23" s="13">
        <v>1980</v>
      </c>
      <c r="E23" s="29">
        <v>343.9</v>
      </c>
      <c r="F23" s="30" t="s">
        <v>18</v>
      </c>
      <c r="G23" s="29" t="s">
        <v>81</v>
      </c>
      <c r="H23" s="13" t="s">
        <v>18</v>
      </c>
      <c r="I23" s="24" t="s">
        <v>21</v>
      </c>
      <c r="J23" s="13" t="s">
        <v>20</v>
      </c>
      <c r="K23" s="13" t="s">
        <v>94</v>
      </c>
      <c r="L23" s="13" t="s">
        <v>31</v>
      </c>
      <c r="M23" s="13" t="s">
        <v>24</v>
      </c>
      <c r="N23" s="13" t="s">
        <v>61</v>
      </c>
      <c r="O23" s="13" t="s">
        <v>34</v>
      </c>
      <c r="P23" s="13"/>
      <c r="Q23" s="25"/>
      <c r="R23" s="16"/>
      <c r="S23" s="34">
        <v>300000</v>
      </c>
      <c r="T23" s="26" t="s">
        <v>26</v>
      </c>
      <c r="U23" s="35"/>
      <c r="V23" s="35"/>
      <c r="W23" s="35"/>
    </row>
    <row r="24" spans="1:23" ht="236.25" x14ac:dyDescent="0.25">
      <c r="A24" s="36" t="s">
        <v>95</v>
      </c>
      <c r="B24" s="20" t="s">
        <v>96</v>
      </c>
      <c r="C24" s="13" t="s">
        <v>97</v>
      </c>
      <c r="D24" s="13">
        <v>1960</v>
      </c>
      <c r="E24" s="29">
        <v>112.9</v>
      </c>
      <c r="F24" s="30" t="s">
        <v>18</v>
      </c>
      <c r="G24" s="29" t="s">
        <v>81</v>
      </c>
      <c r="H24" s="13" t="s">
        <v>20</v>
      </c>
      <c r="I24" s="24" t="s">
        <v>21</v>
      </c>
      <c r="J24" s="13" t="s">
        <v>20</v>
      </c>
      <c r="K24" s="13" t="s">
        <v>98</v>
      </c>
      <c r="L24" s="13" t="s">
        <v>42</v>
      </c>
      <c r="M24" s="13" t="s">
        <v>48</v>
      </c>
      <c r="N24" s="13" t="s">
        <v>91</v>
      </c>
      <c r="O24" s="13" t="s">
        <v>99</v>
      </c>
      <c r="P24" s="13"/>
      <c r="Q24" s="25">
        <v>2500</v>
      </c>
      <c r="R24" s="31">
        <f>E24*Q24</f>
        <v>282250</v>
      </c>
      <c r="S24" s="31"/>
      <c r="T24" s="31" t="s">
        <v>43</v>
      </c>
      <c r="U24" s="64" t="s">
        <v>203</v>
      </c>
      <c r="V24" s="64"/>
      <c r="W24" s="64"/>
    </row>
    <row r="25" spans="1:23" ht="47.25" x14ac:dyDescent="0.25">
      <c r="A25" s="36" t="s">
        <v>100</v>
      </c>
      <c r="B25" s="20" t="s">
        <v>101</v>
      </c>
      <c r="C25" s="13" t="s">
        <v>102</v>
      </c>
      <c r="D25" s="13">
        <v>2000</v>
      </c>
      <c r="E25" s="29">
        <v>160</v>
      </c>
      <c r="F25" s="30" t="s">
        <v>18</v>
      </c>
      <c r="G25" s="29" t="s">
        <v>81</v>
      </c>
      <c r="H25" s="13" t="s">
        <v>20</v>
      </c>
      <c r="I25" s="24" t="s">
        <v>21</v>
      </c>
      <c r="J25" s="13" t="s">
        <v>20</v>
      </c>
      <c r="K25" s="13"/>
      <c r="L25" s="13" t="s">
        <v>103</v>
      </c>
      <c r="M25" s="13" t="s">
        <v>48</v>
      </c>
      <c r="N25" s="13" t="s">
        <v>103</v>
      </c>
      <c r="O25" s="13" t="s">
        <v>34</v>
      </c>
      <c r="P25" s="13"/>
      <c r="Q25" s="25">
        <v>1250</v>
      </c>
      <c r="R25" s="37">
        <f>E25*Q25</f>
        <v>200000</v>
      </c>
      <c r="S25" s="37"/>
      <c r="T25" s="31" t="s">
        <v>43</v>
      </c>
      <c r="U25" s="64" t="s">
        <v>202</v>
      </c>
      <c r="V25" s="64"/>
      <c r="W25" s="64"/>
    </row>
    <row r="26" spans="1:23" ht="31.5" x14ac:dyDescent="0.25">
      <c r="A26" s="36" t="s">
        <v>104</v>
      </c>
      <c r="B26" s="20" t="s">
        <v>185</v>
      </c>
      <c r="C26" s="13" t="s">
        <v>105</v>
      </c>
      <c r="D26" s="13">
        <v>2013</v>
      </c>
      <c r="E26" s="29">
        <v>77.28</v>
      </c>
      <c r="F26" s="30" t="s">
        <v>18</v>
      </c>
      <c r="G26" s="29" t="s">
        <v>81</v>
      </c>
      <c r="H26" s="13" t="s">
        <v>20</v>
      </c>
      <c r="I26" s="24" t="s">
        <v>21</v>
      </c>
      <c r="J26" s="13" t="s">
        <v>20</v>
      </c>
      <c r="K26" s="13"/>
      <c r="L26" s="13" t="s">
        <v>106</v>
      </c>
      <c r="M26" s="13" t="s">
        <v>24</v>
      </c>
      <c r="N26" s="13" t="s">
        <v>61</v>
      </c>
      <c r="O26" s="13" t="s">
        <v>99</v>
      </c>
      <c r="P26" s="13"/>
      <c r="Q26" s="29"/>
      <c r="R26" s="16"/>
      <c r="S26" s="26">
        <v>373830.06</v>
      </c>
      <c r="T26" s="26" t="s">
        <v>26</v>
      </c>
      <c r="U26" s="64"/>
      <c r="V26" s="64"/>
      <c r="W26" s="64"/>
    </row>
    <row r="27" spans="1:23" ht="47.25" x14ac:dyDescent="0.25">
      <c r="A27" s="36" t="s">
        <v>107</v>
      </c>
      <c r="B27" s="20" t="s">
        <v>185</v>
      </c>
      <c r="C27" s="13" t="s">
        <v>108</v>
      </c>
      <c r="D27" s="13">
        <v>2015</v>
      </c>
      <c r="E27" s="29">
        <v>70</v>
      </c>
      <c r="F27" s="30" t="s">
        <v>18</v>
      </c>
      <c r="G27" s="29" t="s">
        <v>81</v>
      </c>
      <c r="H27" s="13" t="s">
        <v>20</v>
      </c>
      <c r="I27" s="24" t="s">
        <v>21</v>
      </c>
      <c r="J27" s="13" t="s">
        <v>20</v>
      </c>
      <c r="K27" s="13"/>
      <c r="L27" s="13" t="s">
        <v>106</v>
      </c>
      <c r="M27" s="13" t="s">
        <v>24</v>
      </c>
      <c r="N27" s="13" t="s">
        <v>61</v>
      </c>
      <c r="O27" s="13" t="s">
        <v>34</v>
      </c>
      <c r="P27" s="13"/>
      <c r="Q27" s="29"/>
      <c r="R27" s="16"/>
      <c r="S27" s="31">
        <f>2052518.71+1457154.54</f>
        <v>3509673.25</v>
      </c>
      <c r="T27" s="26" t="s">
        <v>26</v>
      </c>
      <c r="U27" s="64"/>
      <c r="V27" s="64"/>
      <c r="W27" s="64"/>
    </row>
    <row r="28" spans="1:23" ht="63" x14ac:dyDescent="0.25">
      <c r="A28" s="36" t="s">
        <v>109</v>
      </c>
      <c r="B28" s="20" t="s">
        <v>185</v>
      </c>
      <c r="C28" s="13" t="s">
        <v>110</v>
      </c>
      <c r="D28" s="13">
        <v>2016</v>
      </c>
      <c r="E28" s="29">
        <v>309</v>
      </c>
      <c r="F28" s="30" t="s">
        <v>18</v>
      </c>
      <c r="G28" s="29" t="s">
        <v>111</v>
      </c>
      <c r="H28" s="13" t="s">
        <v>18</v>
      </c>
      <c r="I28" s="24" t="s">
        <v>21</v>
      </c>
      <c r="J28" s="13" t="s">
        <v>20</v>
      </c>
      <c r="K28" s="13"/>
      <c r="L28" s="13" t="s">
        <v>112</v>
      </c>
      <c r="M28" s="13" t="s">
        <v>113</v>
      </c>
      <c r="N28" s="13" t="s">
        <v>114</v>
      </c>
      <c r="O28" s="13" t="s">
        <v>34</v>
      </c>
      <c r="P28" s="13" t="s">
        <v>115</v>
      </c>
      <c r="Q28" s="29"/>
      <c r="R28" s="16"/>
      <c r="S28" s="26">
        <v>1478103.96</v>
      </c>
      <c r="T28" s="26" t="s">
        <v>26</v>
      </c>
      <c r="U28" s="64"/>
      <c r="V28" s="64"/>
      <c r="W28" s="64"/>
    </row>
    <row r="29" spans="1:23" ht="63" x14ac:dyDescent="0.25">
      <c r="A29" s="36" t="s">
        <v>116</v>
      </c>
      <c r="B29" s="20" t="s">
        <v>186</v>
      </c>
      <c r="C29" s="13" t="s">
        <v>117</v>
      </c>
      <c r="D29" s="13">
        <v>1960</v>
      </c>
      <c r="E29" s="29">
        <v>61.1</v>
      </c>
      <c r="F29" s="30" t="s">
        <v>18</v>
      </c>
      <c r="G29" s="29"/>
      <c r="H29" s="13" t="s">
        <v>20</v>
      </c>
      <c r="I29" s="24" t="s">
        <v>20</v>
      </c>
      <c r="J29" s="13" t="s">
        <v>20</v>
      </c>
      <c r="K29" s="13"/>
      <c r="L29" s="13" t="s">
        <v>118</v>
      </c>
      <c r="M29" s="13" t="s">
        <v>48</v>
      </c>
      <c r="N29" s="13" t="s">
        <v>61</v>
      </c>
      <c r="O29" s="13" t="s">
        <v>34</v>
      </c>
      <c r="P29" s="13"/>
      <c r="Q29" s="29"/>
      <c r="R29" s="16"/>
      <c r="S29" s="26">
        <v>21650</v>
      </c>
      <c r="T29" s="26" t="s">
        <v>26</v>
      </c>
      <c r="U29" s="13"/>
      <c r="V29" s="13"/>
      <c r="W29" s="16"/>
    </row>
    <row r="30" spans="1:23" ht="78.75" x14ac:dyDescent="0.25">
      <c r="A30" s="36" t="s">
        <v>119</v>
      </c>
      <c r="B30" s="20" t="s">
        <v>185</v>
      </c>
      <c r="C30" s="13" t="s">
        <v>120</v>
      </c>
      <c r="D30" s="13">
        <v>2017</v>
      </c>
      <c r="E30" s="29">
        <v>90.2</v>
      </c>
      <c r="F30" s="30" t="s">
        <v>18</v>
      </c>
      <c r="G30" s="29"/>
      <c r="H30" s="13" t="s">
        <v>18</v>
      </c>
      <c r="I30" s="21"/>
      <c r="J30" s="13" t="s">
        <v>20</v>
      </c>
      <c r="K30" s="13"/>
      <c r="L30" s="13" t="s">
        <v>121</v>
      </c>
      <c r="M30" s="13" t="s">
        <v>122</v>
      </c>
      <c r="N30" s="13" t="s">
        <v>113</v>
      </c>
      <c r="O30" s="13" t="s">
        <v>34</v>
      </c>
      <c r="P30" s="13" t="s">
        <v>123</v>
      </c>
      <c r="Q30" s="29"/>
      <c r="R30" s="16"/>
      <c r="S30" s="26">
        <v>766847.29</v>
      </c>
      <c r="T30" s="26" t="s">
        <v>26</v>
      </c>
      <c r="U30" s="64" t="s">
        <v>201</v>
      </c>
      <c r="V30" s="64"/>
      <c r="W30" s="64"/>
    </row>
    <row r="31" spans="1:23" ht="78.75" x14ac:dyDescent="0.25">
      <c r="A31" s="36" t="s">
        <v>124</v>
      </c>
      <c r="B31" s="20" t="s">
        <v>101</v>
      </c>
      <c r="C31" s="13" t="s">
        <v>125</v>
      </c>
      <c r="D31" s="13">
        <v>2017</v>
      </c>
      <c r="E31" s="29">
        <v>150.30000000000001</v>
      </c>
      <c r="F31" s="30" t="s">
        <v>18</v>
      </c>
      <c r="G31" s="29"/>
      <c r="H31" s="13" t="s">
        <v>18</v>
      </c>
      <c r="I31" s="21"/>
      <c r="J31" s="13" t="s">
        <v>20</v>
      </c>
      <c r="K31" s="13"/>
      <c r="L31" s="13" t="s">
        <v>121</v>
      </c>
      <c r="M31" s="13" t="s">
        <v>122</v>
      </c>
      <c r="N31" s="13" t="s">
        <v>113</v>
      </c>
      <c r="O31" s="13" t="s">
        <v>34</v>
      </c>
      <c r="P31" s="13" t="s">
        <v>123</v>
      </c>
      <c r="Q31" s="29"/>
      <c r="R31" s="16"/>
      <c r="S31" s="26">
        <v>811441.27</v>
      </c>
      <c r="T31" s="26" t="s">
        <v>26</v>
      </c>
      <c r="U31" s="64"/>
      <c r="V31" s="64"/>
      <c r="W31" s="64"/>
    </row>
    <row r="32" spans="1:23" ht="63" x14ac:dyDescent="0.25">
      <c r="A32" s="36" t="s">
        <v>126</v>
      </c>
      <c r="B32" s="20" t="s">
        <v>101</v>
      </c>
      <c r="C32" s="13" t="s">
        <v>127</v>
      </c>
      <c r="D32" s="13">
        <v>2018</v>
      </c>
      <c r="E32" s="29">
        <v>249.8</v>
      </c>
      <c r="F32" s="30" t="s">
        <v>18</v>
      </c>
      <c r="G32" s="29"/>
      <c r="H32" s="13" t="s">
        <v>18</v>
      </c>
      <c r="I32" s="21"/>
      <c r="J32" s="13" t="s">
        <v>20</v>
      </c>
      <c r="K32" s="13"/>
      <c r="L32" s="13" t="s">
        <v>128</v>
      </c>
      <c r="M32" s="13" t="s">
        <v>113</v>
      </c>
      <c r="N32" s="13" t="s">
        <v>114</v>
      </c>
      <c r="O32" s="13" t="s">
        <v>34</v>
      </c>
      <c r="P32" s="13"/>
      <c r="Q32" s="29"/>
      <c r="R32" s="16"/>
      <c r="S32" s="38">
        <v>2274448.0299999998</v>
      </c>
      <c r="T32" s="26" t="s">
        <v>26</v>
      </c>
      <c r="U32" s="64"/>
      <c r="V32" s="64"/>
      <c r="W32" s="64"/>
    </row>
    <row r="33" spans="1:27" ht="63" x14ac:dyDescent="0.25">
      <c r="A33" s="36" t="s">
        <v>129</v>
      </c>
      <c r="B33" s="20" t="s">
        <v>101</v>
      </c>
      <c r="C33" s="13" t="s">
        <v>130</v>
      </c>
      <c r="D33" s="13">
        <v>2018</v>
      </c>
      <c r="E33" s="29">
        <v>235</v>
      </c>
      <c r="F33" s="30" t="s">
        <v>18</v>
      </c>
      <c r="G33" s="29"/>
      <c r="H33" s="13" t="s">
        <v>18</v>
      </c>
      <c r="I33" s="21"/>
      <c r="J33" s="13" t="s">
        <v>20</v>
      </c>
      <c r="K33" s="13"/>
      <c r="L33" s="13" t="s">
        <v>131</v>
      </c>
      <c r="M33" s="13" t="s">
        <v>113</v>
      </c>
      <c r="N33" s="13" t="s">
        <v>114</v>
      </c>
      <c r="O33" s="13" t="s">
        <v>34</v>
      </c>
      <c r="P33" s="13"/>
      <c r="Q33" s="29"/>
      <c r="R33" s="16"/>
      <c r="S33" s="38">
        <v>1782772.67</v>
      </c>
      <c r="T33" s="26" t="s">
        <v>26</v>
      </c>
      <c r="U33" s="64"/>
      <c r="V33" s="64"/>
      <c r="W33" s="64"/>
    </row>
    <row r="34" spans="1:27" ht="63" x14ac:dyDescent="0.25">
      <c r="A34" s="36" t="s">
        <v>199</v>
      </c>
      <c r="B34" s="20" t="s">
        <v>197</v>
      </c>
      <c r="C34" s="13" t="s">
        <v>198</v>
      </c>
      <c r="D34" s="13">
        <v>2021</v>
      </c>
      <c r="E34" s="29">
        <v>35</v>
      </c>
      <c r="F34" s="30" t="s">
        <v>18</v>
      </c>
      <c r="G34" s="29"/>
      <c r="H34" s="13" t="s">
        <v>18</v>
      </c>
      <c r="I34" s="13"/>
      <c r="J34" s="13" t="s">
        <v>20</v>
      </c>
      <c r="K34" s="13"/>
      <c r="L34" s="13" t="s">
        <v>131</v>
      </c>
      <c r="M34" s="13" t="s">
        <v>113</v>
      </c>
      <c r="N34" s="13" t="s">
        <v>114</v>
      </c>
      <c r="O34" s="13" t="s">
        <v>34</v>
      </c>
      <c r="P34" s="13"/>
      <c r="Q34" s="29"/>
      <c r="R34" s="16"/>
      <c r="S34" s="39">
        <v>199622.85</v>
      </c>
      <c r="T34" s="31" t="s">
        <v>26</v>
      </c>
      <c r="U34" s="64"/>
      <c r="V34" s="64"/>
      <c r="W34" s="64"/>
    </row>
    <row r="35" spans="1:27" ht="63" x14ac:dyDescent="0.25">
      <c r="A35" s="36" t="s">
        <v>219</v>
      </c>
      <c r="B35" s="20" t="s">
        <v>204</v>
      </c>
      <c r="C35" s="13" t="s">
        <v>205</v>
      </c>
      <c r="D35" s="13" t="s">
        <v>206</v>
      </c>
      <c r="E35" s="29">
        <v>276.73</v>
      </c>
      <c r="F35" s="30" t="s">
        <v>18</v>
      </c>
      <c r="G35" s="29"/>
      <c r="H35" s="13" t="s">
        <v>18</v>
      </c>
      <c r="I35" s="13"/>
      <c r="J35" s="13" t="s">
        <v>20</v>
      </c>
      <c r="K35" s="13"/>
      <c r="L35" s="13" t="s">
        <v>207</v>
      </c>
      <c r="M35" s="13" t="s">
        <v>208</v>
      </c>
      <c r="N35" s="13" t="s">
        <v>208</v>
      </c>
      <c r="O35" s="13" t="s">
        <v>209</v>
      </c>
      <c r="P35" s="13"/>
      <c r="Q35" s="29"/>
      <c r="R35" s="40"/>
      <c r="S35" s="39" t="s">
        <v>210</v>
      </c>
      <c r="T35" s="31" t="s">
        <v>26</v>
      </c>
      <c r="U35" s="41"/>
      <c r="V35" s="41"/>
      <c r="W35" s="41"/>
    </row>
    <row r="36" spans="1:27" ht="63" x14ac:dyDescent="0.25">
      <c r="A36" s="36" t="s">
        <v>211</v>
      </c>
      <c r="B36" s="20" t="s">
        <v>212</v>
      </c>
      <c r="C36" s="42" t="s">
        <v>213</v>
      </c>
      <c r="D36" s="13">
        <v>2020</v>
      </c>
      <c r="E36" s="29">
        <v>156.56</v>
      </c>
      <c r="F36" s="30" t="s">
        <v>18</v>
      </c>
      <c r="G36" s="29"/>
      <c r="H36" s="13" t="s">
        <v>18</v>
      </c>
      <c r="I36" s="13"/>
      <c r="J36" s="13" t="s">
        <v>20</v>
      </c>
      <c r="K36" s="13"/>
      <c r="L36" s="13" t="s">
        <v>214</v>
      </c>
      <c r="M36" s="13" t="s">
        <v>215</v>
      </c>
      <c r="N36" s="13" t="s">
        <v>216</v>
      </c>
      <c r="O36" s="13" t="s">
        <v>217</v>
      </c>
      <c r="P36" s="13"/>
      <c r="Q36" s="29"/>
      <c r="R36" s="40"/>
      <c r="S36" s="39" t="s">
        <v>218</v>
      </c>
      <c r="T36" s="31" t="s">
        <v>26</v>
      </c>
      <c r="U36" s="41"/>
      <c r="V36" s="41"/>
      <c r="W36" s="41"/>
    </row>
    <row r="37" spans="1:27" ht="15.75" x14ac:dyDescent="0.25">
      <c r="A37" s="43">
        <v>4</v>
      </c>
      <c r="B37" s="70" t="str">
        <f>'[1]wykaz jedn.'!B5</f>
        <v>Gminna Biblioteka Publiczna w Komorowie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18"/>
      <c r="V37" s="18"/>
      <c r="W37" s="16"/>
    </row>
    <row r="38" spans="1:27" ht="78.75" x14ac:dyDescent="0.25">
      <c r="A38" s="44" t="s">
        <v>132</v>
      </c>
      <c r="B38" s="45" t="s">
        <v>184</v>
      </c>
      <c r="C38" s="46" t="str">
        <f>'[1]wykaz jedn.'!C5</f>
        <v>ul. Kraszewskiego 3, 05-806 Komorów</v>
      </c>
      <c r="D38" s="46">
        <v>1954</v>
      </c>
      <c r="E38" s="47">
        <v>240</v>
      </c>
      <c r="F38" s="48" t="s">
        <v>18</v>
      </c>
      <c r="G38" s="48" t="s">
        <v>19</v>
      </c>
      <c r="H38" s="46" t="s">
        <v>18</v>
      </c>
      <c r="I38" s="46" t="s">
        <v>18</v>
      </c>
      <c r="J38" s="46" t="s">
        <v>20</v>
      </c>
      <c r="K38" s="46" t="s">
        <v>133</v>
      </c>
      <c r="L38" s="46" t="s">
        <v>41</v>
      </c>
      <c r="M38" s="46" t="s">
        <v>91</v>
      </c>
      <c r="N38" s="46" t="s">
        <v>91</v>
      </c>
      <c r="O38" s="46" t="s">
        <v>34</v>
      </c>
      <c r="P38" s="46"/>
      <c r="Q38" s="49"/>
      <c r="R38" s="16"/>
      <c r="S38" s="26">
        <v>617336.39</v>
      </c>
      <c r="T38" s="26" t="s">
        <v>26</v>
      </c>
      <c r="U38" s="16"/>
      <c r="V38" s="27">
        <v>1000997.47</v>
      </c>
      <c r="W38" s="28" t="s">
        <v>26</v>
      </c>
      <c r="X38" s="75" t="s">
        <v>200</v>
      </c>
      <c r="Y38" s="76"/>
      <c r="Z38" s="76"/>
      <c r="AA38" s="76"/>
    </row>
    <row r="39" spans="1:27" ht="15.75" x14ac:dyDescent="0.25">
      <c r="A39" s="43">
        <v>6</v>
      </c>
      <c r="B39" s="70" t="str">
        <f>'[1]wykaz jedn.'!B7</f>
        <v>Szkoła Podstawowa im. Jana Pawła II w Michałowicach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18"/>
      <c r="V39" s="18"/>
      <c r="W39" s="16"/>
    </row>
    <row r="40" spans="1:27" ht="63" x14ac:dyDescent="0.25">
      <c r="A40" s="36" t="s">
        <v>134</v>
      </c>
      <c r="B40" s="45" t="s">
        <v>135</v>
      </c>
      <c r="C40" s="50" t="str">
        <f>'[1]wykaz jedn.'!C7</f>
        <v>ul. Szkolna 15, 05-816 Michałowice</v>
      </c>
      <c r="D40" s="46" t="s">
        <v>136</v>
      </c>
      <c r="E40" s="47">
        <v>4723.3</v>
      </c>
      <c r="F40" s="48" t="s">
        <v>18</v>
      </c>
      <c r="G40" s="47" t="s">
        <v>91</v>
      </c>
      <c r="H40" s="46" t="s">
        <v>18</v>
      </c>
      <c r="I40" s="46" t="s">
        <v>18</v>
      </c>
      <c r="J40" s="46" t="s">
        <v>20</v>
      </c>
      <c r="K40" s="46" t="s">
        <v>137</v>
      </c>
      <c r="L40" s="46" t="s">
        <v>41</v>
      </c>
      <c r="M40" s="46" t="s">
        <v>138</v>
      </c>
      <c r="N40" s="46" t="s">
        <v>139</v>
      </c>
      <c r="O40" s="46" t="s">
        <v>71</v>
      </c>
      <c r="P40" s="46"/>
      <c r="Q40" s="49">
        <v>2500</v>
      </c>
      <c r="R40" s="26">
        <f>E40*Q40</f>
        <v>11808250</v>
      </c>
      <c r="S40" s="26"/>
      <c r="T40" s="26" t="s">
        <v>43</v>
      </c>
      <c r="U40" s="77"/>
      <c r="V40" s="62">
        <v>35847.360000000001</v>
      </c>
      <c r="W40" s="63" t="s">
        <v>26</v>
      </c>
    </row>
    <row r="41" spans="1:27" ht="47.25" x14ac:dyDescent="0.25">
      <c r="A41" s="36" t="s">
        <v>140</v>
      </c>
      <c r="B41" s="45" t="s">
        <v>183</v>
      </c>
      <c r="C41" s="50" t="str">
        <f>'[1]wykaz jedn.'!C7</f>
        <v>ul. Szkolna 15, 05-816 Michałowice</v>
      </c>
      <c r="D41" s="46">
        <v>2007</v>
      </c>
      <c r="E41" s="47">
        <v>26.8</v>
      </c>
      <c r="F41" s="48" t="s">
        <v>18</v>
      </c>
      <c r="G41" s="47" t="s">
        <v>91</v>
      </c>
      <c r="H41" s="46" t="s">
        <v>18</v>
      </c>
      <c r="I41" s="46" t="s">
        <v>18</v>
      </c>
      <c r="J41" s="46" t="s">
        <v>20</v>
      </c>
      <c r="K41" s="46"/>
      <c r="L41" s="46" t="s">
        <v>41</v>
      </c>
      <c r="M41" s="46" t="s">
        <v>138</v>
      </c>
      <c r="N41" s="46" t="s">
        <v>70</v>
      </c>
      <c r="O41" s="46" t="s">
        <v>34</v>
      </c>
      <c r="P41" s="46"/>
      <c r="Q41" s="49"/>
      <c r="R41" s="16"/>
      <c r="S41" s="26">
        <v>81970.649999999994</v>
      </c>
      <c r="T41" s="26" t="s">
        <v>26</v>
      </c>
      <c r="U41" s="77"/>
      <c r="V41" s="62"/>
      <c r="W41" s="63"/>
    </row>
    <row r="42" spans="1:27" ht="63" x14ac:dyDescent="0.25">
      <c r="A42" s="44" t="s">
        <v>141</v>
      </c>
      <c r="B42" s="51" t="s">
        <v>196</v>
      </c>
      <c r="C42" s="50" t="str">
        <f>'[1]wykaz jedn.'!C8</f>
        <v>Al. M. Dąbrowskiej 12/20, 05-806 Komorów</v>
      </c>
      <c r="D42" s="46">
        <v>2002</v>
      </c>
      <c r="E42" s="47">
        <v>817.2</v>
      </c>
      <c r="F42" s="48" t="s">
        <v>18</v>
      </c>
      <c r="G42" s="47" t="s">
        <v>19</v>
      </c>
      <c r="H42" s="46" t="s">
        <v>18</v>
      </c>
      <c r="I42" s="46" t="s">
        <v>18</v>
      </c>
      <c r="J42" s="46" t="s">
        <v>20</v>
      </c>
      <c r="K42" s="46">
        <v>2012</v>
      </c>
      <c r="L42" s="46" t="s">
        <v>142</v>
      </c>
      <c r="M42" s="46" t="s">
        <v>143</v>
      </c>
      <c r="N42" s="46" t="s">
        <v>144</v>
      </c>
      <c r="O42" s="46" t="s">
        <v>145</v>
      </c>
      <c r="P42" s="46"/>
      <c r="Q42" s="49">
        <v>2500</v>
      </c>
      <c r="R42" s="52">
        <f>E42*Q42</f>
        <v>2043000</v>
      </c>
      <c r="S42" s="52"/>
      <c r="T42" s="52" t="s">
        <v>43</v>
      </c>
      <c r="U42" s="77"/>
      <c r="V42" s="62"/>
      <c r="W42" s="63"/>
    </row>
    <row r="43" spans="1:27" ht="15.75" x14ac:dyDescent="0.25">
      <c r="A43" s="43" t="s">
        <v>146</v>
      </c>
      <c r="B43" s="70" t="str">
        <f>'[1]wykaz jedn.'!B8</f>
        <v>Zespół Szkół Ogólnokształcących im. Marii Dąbrowskiej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16"/>
      <c r="V43" s="18"/>
      <c r="W43" s="16"/>
    </row>
    <row r="44" spans="1:27" ht="78.75" x14ac:dyDescent="0.25">
      <c r="A44" s="44" t="s">
        <v>147</v>
      </c>
      <c r="B44" s="45" t="s">
        <v>148</v>
      </c>
      <c r="C44" s="53" t="str">
        <f>'[1]wykaz jedn.'!C8</f>
        <v>Al. M. Dąbrowskiej 12/20, 05-806 Komorów</v>
      </c>
      <c r="D44" s="46">
        <v>1972</v>
      </c>
      <c r="E44" s="47">
        <v>2266</v>
      </c>
      <c r="F44" s="48" t="s">
        <v>18</v>
      </c>
      <c r="G44" s="47" t="s">
        <v>19</v>
      </c>
      <c r="H44" s="46" t="s">
        <v>18</v>
      </c>
      <c r="I44" s="46" t="s">
        <v>18</v>
      </c>
      <c r="J44" s="46" t="s">
        <v>20</v>
      </c>
      <c r="K44" s="46" t="s">
        <v>149</v>
      </c>
      <c r="L44" s="46" t="s">
        <v>150</v>
      </c>
      <c r="M44" s="46" t="s">
        <v>24</v>
      </c>
      <c r="N44" s="46" t="s">
        <v>144</v>
      </c>
      <c r="O44" s="46" t="s">
        <v>71</v>
      </c>
      <c r="P44" s="46"/>
      <c r="Q44" s="49">
        <v>2500</v>
      </c>
      <c r="R44" s="52">
        <f>E44*Q44</f>
        <v>5665000</v>
      </c>
      <c r="S44" s="52"/>
      <c r="T44" s="52" t="s">
        <v>43</v>
      </c>
      <c r="U44" s="54"/>
      <c r="V44" s="62">
        <v>502675.15</v>
      </c>
      <c r="W44" s="63" t="s">
        <v>26</v>
      </c>
    </row>
    <row r="45" spans="1:27" ht="63" x14ac:dyDescent="0.25">
      <c r="A45" s="44" t="s">
        <v>151</v>
      </c>
      <c r="B45" s="45" t="s">
        <v>182</v>
      </c>
      <c r="C45" s="53" t="str">
        <f>'[1]wykaz jedn.'!C8</f>
        <v>Al. M. Dąbrowskiej 12/20, 05-806 Komorów</v>
      </c>
      <c r="D45" s="46">
        <v>2015</v>
      </c>
      <c r="E45" s="47">
        <v>1381.83</v>
      </c>
      <c r="F45" s="48" t="s">
        <v>152</v>
      </c>
      <c r="G45" s="47"/>
      <c r="H45" s="46" t="s">
        <v>18</v>
      </c>
      <c r="I45" s="46" t="s">
        <v>18</v>
      </c>
      <c r="J45" s="46" t="s">
        <v>20</v>
      </c>
      <c r="K45" s="46"/>
      <c r="L45" s="46" t="s">
        <v>41</v>
      </c>
      <c r="M45" s="46" t="s">
        <v>24</v>
      </c>
      <c r="N45" s="46" t="s">
        <v>144</v>
      </c>
      <c r="O45" s="46" t="s">
        <v>71</v>
      </c>
      <c r="P45" s="46"/>
      <c r="Q45" s="49"/>
      <c r="R45" s="16"/>
      <c r="S45" s="52">
        <v>4492481</v>
      </c>
      <c r="T45" s="52" t="s">
        <v>26</v>
      </c>
      <c r="U45" s="54"/>
      <c r="V45" s="62"/>
      <c r="W45" s="63"/>
    </row>
    <row r="46" spans="1:27" ht="189" x14ac:dyDescent="0.25">
      <c r="A46" s="44" t="s">
        <v>153</v>
      </c>
      <c r="B46" s="45" t="s">
        <v>154</v>
      </c>
      <c r="C46" s="53" t="str">
        <f>'[1]wykaz jedn.'!C8</f>
        <v>Al. M. Dąbrowskiej 12/20, 05-806 Komorów</v>
      </c>
      <c r="D46" s="46">
        <v>1994</v>
      </c>
      <c r="E46" s="47">
        <v>2796.52</v>
      </c>
      <c r="F46" s="48" t="s">
        <v>18</v>
      </c>
      <c r="G46" s="47" t="s">
        <v>19</v>
      </c>
      <c r="H46" s="46" t="s">
        <v>18</v>
      </c>
      <c r="I46" s="46" t="s">
        <v>18</v>
      </c>
      <c r="J46" s="46" t="s">
        <v>20</v>
      </c>
      <c r="K46" s="46" t="s">
        <v>155</v>
      </c>
      <c r="L46" s="46" t="s">
        <v>156</v>
      </c>
      <c r="M46" s="46" t="s">
        <v>157</v>
      </c>
      <c r="N46" s="46" t="s">
        <v>158</v>
      </c>
      <c r="O46" s="46" t="s">
        <v>34</v>
      </c>
      <c r="P46" s="46"/>
      <c r="Q46" s="49">
        <v>2500</v>
      </c>
      <c r="R46" s="52">
        <f>E46*Q46</f>
        <v>6991300</v>
      </c>
      <c r="S46" s="52"/>
      <c r="T46" s="52" t="s">
        <v>43</v>
      </c>
      <c r="U46" s="54"/>
      <c r="V46" s="62"/>
      <c r="W46" s="63"/>
    </row>
    <row r="47" spans="1:27" ht="157.5" x14ac:dyDescent="0.25">
      <c r="A47" s="44" t="s">
        <v>159</v>
      </c>
      <c r="B47" s="45" t="s">
        <v>160</v>
      </c>
      <c r="C47" s="55" t="str">
        <f>'[1]wykaz jedn.'!C8</f>
        <v>Al. M. Dąbrowskiej 12/20, 05-806 Komorów</v>
      </c>
      <c r="D47" s="46">
        <v>1993</v>
      </c>
      <c r="E47" s="47">
        <v>835.3</v>
      </c>
      <c r="F47" s="48" t="s">
        <v>18</v>
      </c>
      <c r="G47" s="47" t="s">
        <v>19</v>
      </c>
      <c r="H47" s="46" t="s">
        <v>18</v>
      </c>
      <c r="I47" s="46" t="s">
        <v>18</v>
      </c>
      <c r="J47" s="46" t="s">
        <v>20</v>
      </c>
      <c r="K47" s="46" t="s">
        <v>161</v>
      </c>
      <c r="L47" s="46" t="s">
        <v>162</v>
      </c>
      <c r="M47" s="46" t="s">
        <v>163</v>
      </c>
      <c r="N47" s="46" t="s">
        <v>61</v>
      </c>
      <c r="O47" s="46" t="s">
        <v>34</v>
      </c>
      <c r="P47" s="46"/>
      <c r="Q47" s="49"/>
      <c r="R47" s="16"/>
      <c r="S47" s="26">
        <v>2088250</v>
      </c>
      <c r="T47" s="26" t="s">
        <v>26</v>
      </c>
      <c r="U47" s="54"/>
      <c r="V47" s="62"/>
      <c r="W47" s="63"/>
    </row>
    <row r="48" spans="1:27" ht="204.75" x14ac:dyDescent="0.25">
      <c r="A48" s="44" t="s">
        <v>164</v>
      </c>
      <c r="B48" s="45" t="s">
        <v>165</v>
      </c>
      <c r="C48" s="55" t="str">
        <f>'[1]wykaz jedn.'!C8</f>
        <v>Al. M. Dąbrowskiej 12/20, 05-806 Komorów</v>
      </c>
      <c r="D48" s="46">
        <v>1999</v>
      </c>
      <c r="E48" s="47">
        <v>1801.25</v>
      </c>
      <c r="F48" s="48" t="s">
        <v>18</v>
      </c>
      <c r="G48" s="46"/>
      <c r="H48" s="48" t="s">
        <v>18</v>
      </c>
      <c r="I48" s="46" t="s">
        <v>18</v>
      </c>
      <c r="J48" s="46" t="s">
        <v>20</v>
      </c>
      <c r="K48" s="46" t="s">
        <v>166</v>
      </c>
      <c r="L48" s="46" t="s">
        <v>162</v>
      </c>
      <c r="M48" s="46"/>
      <c r="N48" s="46" t="s">
        <v>114</v>
      </c>
      <c r="O48" s="46" t="s">
        <v>71</v>
      </c>
      <c r="P48" s="46"/>
      <c r="Q48" s="49">
        <v>2500</v>
      </c>
      <c r="R48" s="26">
        <f>E48*Q48</f>
        <v>4503125</v>
      </c>
      <c r="S48" s="26"/>
      <c r="T48" s="26" t="s">
        <v>43</v>
      </c>
      <c r="U48" s="54"/>
      <c r="V48" s="62"/>
      <c r="W48" s="63"/>
    </row>
    <row r="49" spans="1:23" ht="66.599999999999994" customHeight="1" x14ac:dyDescent="0.25">
      <c r="A49" s="17">
        <v>8</v>
      </c>
      <c r="B49" s="70" t="str">
        <f>'[1]wykaz jedn.'!B9</f>
        <v>Zespół Szkolno-Przedszkolny im. Mikołaja Kopernika w Nowej Wsi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18"/>
      <c r="V49" s="18">
        <v>88273.354000000007</v>
      </c>
      <c r="W49" s="16"/>
    </row>
    <row r="50" spans="1:23" ht="60.6" customHeight="1" x14ac:dyDescent="0.25">
      <c r="A50" s="44" t="s">
        <v>167</v>
      </c>
      <c r="B50" s="45" t="s">
        <v>168</v>
      </c>
      <c r="C50" s="46" t="str">
        <f>'[1]wykaz jedn.'!C9</f>
        <v>Nowa Wieś, ul. Główna 96, 05-806 Komorów</v>
      </c>
      <c r="D50" s="46">
        <v>1960</v>
      </c>
      <c r="E50" s="47">
        <v>1333</v>
      </c>
      <c r="F50" s="48"/>
      <c r="G50" s="47" t="s">
        <v>19</v>
      </c>
      <c r="H50" s="46"/>
      <c r="I50" s="46"/>
      <c r="J50" s="56"/>
      <c r="K50" s="46"/>
      <c r="L50" s="46"/>
      <c r="M50" s="46"/>
      <c r="N50" s="46"/>
      <c r="O50" s="46"/>
      <c r="P50" s="46"/>
      <c r="Q50" s="49">
        <v>2500</v>
      </c>
      <c r="R50" s="26">
        <f>E50*Q50</f>
        <v>3332500</v>
      </c>
      <c r="S50" s="26"/>
      <c r="T50" s="26" t="s">
        <v>43</v>
      </c>
      <c r="U50" s="16"/>
      <c r="V50" s="62">
        <v>88273.58</v>
      </c>
      <c r="W50" s="63" t="s">
        <v>26</v>
      </c>
    </row>
    <row r="51" spans="1:23" ht="63" x14ac:dyDescent="0.25">
      <c r="A51" s="44" t="s">
        <v>169</v>
      </c>
      <c r="B51" s="46" t="s">
        <v>181</v>
      </c>
      <c r="C51" s="46" t="str">
        <f>'[1]wykaz jedn.'!C9</f>
        <v>Nowa Wieś, ul. Główna 96, 05-806 Komorów</v>
      </c>
      <c r="D51" s="46">
        <v>2006</v>
      </c>
      <c r="E51" s="47">
        <v>1760</v>
      </c>
      <c r="F51" s="48"/>
      <c r="G51" s="47" t="s">
        <v>19</v>
      </c>
      <c r="H51" s="46"/>
      <c r="I51" s="46"/>
      <c r="J51" s="56"/>
      <c r="K51" s="46"/>
      <c r="L51" s="46"/>
      <c r="M51" s="46"/>
      <c r="N51" s="46"/>
      <c r="O51" s="46"/>
      <c r="P51" s="46"/>
      <c r="Q51" s="49"/>
      <c r="R51" s="57"/>
      <c r="S51" s="31">
        <v>6407043.3300000001</v>
      </c>
      <c r="T51" s="26" t="s">
        <v>26</v>
      </c>
      <c r="U51" s="16"/>
      <c r="V51" s="62"/>
      <c r="W51" s="63"/>
    </row>
    <row r="52" spans="1:23" ht="63" x14ac:dyDescent="0.25">
      <c r="A52" s="44" t="s">
        <v>170</v>
      </c>
      <c r="B52" s="45" t="s">
        <v>171</v>
      </c>
      <c r="C52" s="46" t="s">
        <v>172</v>
      </c>
      <c r="D52" s="46">
        <v>1985</v>
      </c>
      <c r="E52" s="47">
        <v>651</v>
      </c>
      <c r="F52" s="48"/>
      <c r="G52" s="48" t="s">
        <v>19</v>
      </c>
      <c r="H52" s="46" t="s">
        <v>18</v>
      </c>
      <c r="I52" s="46" t="s">
        <v>18</v>
      </c>
      <c r="J52" s="46" t="s">
        <v>173</v>
      </c>
      <c r="K52" s="46"/>
      <c r="L52" s="46" t="s">
        <v>31</v>
      </c>
      <c r="M52" s="46" t="s">
        <v>163</v>
      </c>
      <c r="N52" s="46" t="s">
        <v>33</v>
      </c>
      <c r="O52" s="46" t="s">
        <v>34</v>
      </c>
      <c r="P52" s="46"/>
      <c r="Q52" s="49">
        <v>2500</v>
      </c>
      <c r="R52" s="31">
        <v>2032664.71</v>
      </c>
      <c r="S52" s="31"/>
      <c r="T52" s="26" t="s">
        <v>43</v>
      </c>
      <c r="U52" s="16"/>
      <c r="V52" s="62"/>
      <c r="W52" s="63"/>
    </row>
    <row r="53" spans="1:23" ht="15.75" x14ac:dyDescent="0.25">
      <c r="A53" s="17">
        <v>9</v>
      </c>
      <c r="B53" s="65" t="str">
        <f>'[1]wykaz jedn.'!B10</f>
        <v>Gminne Przedszkole w Michałowicach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18"/>
      <c r="V53" s="18"/>
      <c r="W53" s="16"/>
    </row>
    <row r="54" spans="1:23" ht="63" x14ac:dyDescent="0.25">
      <c r="A54" s="44" t="s">
        <v>174</v>
      </c>
      <c r="B54" s="45" t="s">
        <v>180</v>
      </c>
      <c r="C54" s="50" t="str">
        <f>'[1]wykaz jedn.'!C10</f>
        <v>ul. Szkolna 13, 05-816 Michałowice</v>
      </c>
      <c r="D54" s="46">
        <v>1978</v>
      </c>
      <c r="E54" s="47">
        <v>1633.12</v>
      </c>
      <c r="F54" s="48" t="s">
        <v>18</v>
      </c>
      <c r="G54" s="48" t="s">
        <v>19</v>
      </c>
      <c r="H54" s="46" t="s">
        <v>18</v>
      </c>
      <c r="I54" s="46" t="s">
        <v>18</v>
      </c>
      <c r="J54" s="46" t="s">
        <v>20</v>
      </c>
      <c r="K54" s="46" t="s">
        <v>175</v>
      </c>
      <c r="L54" s="46" t="s">
        <v>176</v>
      </c>
      <c r="M54" s="46" t="s">
        <v>177</v>
      </c>
      <c r="N54" s="46" t="s">
        <v>91</v>
      </c>
      <c r="O54" s="46" t="s">
        <v>178</v>
      </c>
      <c r="P54" s="46" t="s">
        <v>123</v>
      </c>
      <c r="Q54" s="49"/>
      <c r="R54" s="16"/>
      <c r="S54" s="26">
        <v>4819943.4800000004</v>
      </c>
      <c r="T54" s="26" t="s">
        <v>26</v>
      </c>
      <c r="U54" s="16"/>
      <c r="V54" s="27">
        <v>215201.61</v>
      </c>
      <c r="W54" s="28" t="s">
        <v>26</v>
      </c>
    </row>
    <row r="55" spans="1:23" ht="15.75" x14ac:dyDescent="0.25">
      <c r="A55" s="58"/>
      <c r="B55" s="58"/>
      <c r="C55" s="58"/>
      <c r="D55" s="58"/>
      <c r="E55" s="59"/>
      <c r="F55" s="59"/>
      <c r="G55" s="59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60">
        <f>SUM(R8:R54)</f>
        <v>39767304.710000001</v>
      </c>
      <c r="S55" s="60">
        <f>SUM(S8:S54)</f>
        <v>50935591.469999999</v>
      </c>
      <c r="T55" s="61"/>
      <c r="U55" s="58"/>
      <c r="V55" s="60">
        <f>SUM(V8:V54)</f>
        <v>5770882.1740000015</v>
      </c>
      <c r="W55" s="54"/>
    </row>
    <row r="56" spans="1:23" ht="15.75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</row>
    <row r="57" spans="1:23" x14ac:dyDescent="0.25">
      <c r="R57" s="4">
        <f>SUM(R55:S55)</f>
        <v>90702896.180000007</v>
      </c>
    </row>
  </sheetData>
  <mergeCells count="21">
    <mergeCell ref="X38:AA38"/>
    <mergeCell ref="B49:T49"/>
    <mergeCell ref="V40:V42"/>
    <mergeCell ref="W40:W42"/>
    <mergeCell ref="V44:V48"/>
    <mergeCell ref="W44:W48"/>
    <mergeCell ref="U40:U42"/>
    <mergeCell ref="V50:V52"/>
    <mergeCell ref="W50:W52"/>
    <mergeCell ref="U30:W34"/>
    <mergeCell ref="B53:T53"/>
    <mergeCell ref="L5:O5"/>
    <mergeCell ref="B7:T7"/>
    <mergeCell ref="B37:T37"/>
    <mergeCell ref="B39:T39"/>
    <mergeCell ref="B43:T43"/>
    <mergeCell ref="U25:W28"/>
    <mergeCell ref="U24:W24"/>
    <mergeCell ref="R5:S5"/>
    <mergeCell ref="U5:V5"/>
    <mergeCell ref="H2:J2"/>
  </mergeCells>
  <dataValidations count="1">
    <dataValidation type="list" allowBlank="1" showInputMessage="1" showErrorMessage="1" sqref="I8:I36" xr:uid="{00000000-0002-0000-0000-000000000000}">
      <formula1>"TAK - A i B, TAK - tylko A, TAK - tylko B, NIE"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&amp;LZP.271.1.37.2022
„Świadczenie usług ubezpieczeń mienia, ubezpieczenia OC oraz ubezpieczeń komunikacyjnych na rzecz Urzędu Gminy Michałowice i jednostek organizacyjnych i Stowarzyszenia”
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6FFC41D77893469630BF211F530ABF" ma:contentTypeVersion="13" ma:contentTypeDescription="Utwórz nowy dokument." ma:contentTypeScope="" ma:versionID="eda4447f64138a9793865f94da20fe99">
  <xsd:schema xmlns:xsd="http://www.w3.org/2001/XMLSchema" xmlns:xs="http://www.w3.org/2001/XMLSchema" xmlns:p="http://schemas.microsoft.com/office/2006/metadata/properties" xmlns:ns2="f240ee70-ffde-4a7a-97ec-db408f8be54a" xmlns:ns3="78368d9d-7219-4ac7-bef3-b4553e6fda90" targetNamespace="http://schemas.microsoft.com/office/2006/metadata/properties" ma:root="true" ma:fieldsID="5922779242f2cfb23aab9bcb07ccf636" ns2:_="" ns3:_="">
    <xsd:import namespace="f240ee70-ffde-4a7a-97ec-db408f8be54a"/>
    <xsd:import namespace="78368d9d-7219-4ac7-bef3-b4553e6fd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0ee70-ffde-4a7a-97ec-db408f8be5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368d9d-7219-4ac7-bef3-b4553e6fd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171445-4536-4213-AACC-BAA768ADA4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16D4AF-A157-40B7-A24C-72F593C1466C}">
  <ds:schemaRefs>
    <ds:schemaRef ds:uri="http://purl.org/dc/terms/"/>
    <ds:schemaRef ds:uri="f240ee70-ffde-4a7a-97ec-db408f8be54a"/>
    <ds:schemaRef ds:uri="78368d9d-7219-4ac7-bef3-b4553e6fda9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0801B6-3FBD-4900-B1AC-73909B973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0ee70-ffde-4a7a-97ec-db408f8be54a"/>
    <ds:schemaRef ds:uri="78368d9d-7219-4ac7-bef3-b4553e6fd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Kinga Niedźwiecka</cp:lastModifiedBy>
  <cp:lastPrinted>2022-06-20T06:59:07Z</cp:lastPrinted>
  <dcterms:created xsi:type="dcterms:W3CDTF">2022-04-22T08:04:30Z</dcterms:created>
  <dcterms:modified xsi:type="dcterms:W3CDTF">2022-07-05T08:16:39Z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0x010100DC6FFC41D77893469630BF211F530ABF</vt:lpwstr>
  </property>
</Properties>
</file>