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330" windowWidth="9720" windowHeight="6525" tabRatio="601" activeTab="0"/>
  </bookViews>
  <sheets>
    <sheet name="Arkusz1" sheetId="1" r:id="rId1"/>
  </sheets>
  <definedNames>
    <definedName name="SSLink_0">#REF!</definedName>
    <definedName name="_xlnm.Print_Titles" localSheetId="0">'Arkusz1'!$10:$13</definedName>
  </definedNames>
  <calcPr fullCalcOnLoad="1"/>
</workbook>
</file>

<file path=xl/sharedStrings.xml><?xml version="1.0" encoding="utf-8"?>
<sst xmlns="http://schemas.openxmlformats.org/spreadsheetml/2006/main" count="488" uniqueCount="178">
  <si>
    <t>I.</t>
  </si>
  <si>
    <t>Zadania kontynuowane</t>
  </si>
  <si>
    <t>Zadania rozpoczynane</t>
  </si>
  <si>
    <t>Lp</t>
  </si>
  <si>
    <t>Klasyfikacja budżetowa</t>
  </si>
  <si>
    <t>Środki budżetowe gminy</t>
  </si>
  <si>
    <t>pożyczki - kredyty</t>
  </si>
  <si>
    <t>Opracowanie dokumentacji projektowej kanalizacji sanitarnej dla ulic Gminy M-ce zgodnie z zatwierdzoną koncepcją</t>
  </si>
  <si>
    <t>w tym:</t>
  </si>
  <si>
    <t>Modernizacja oświetlenia ulicznego - opracowanie dokumentacji projektowej Gmina  Michałowice</t>
  </si>
  <si>
    <t>Modernizacja ul. Jodłowej w Granicy</t>
  </si>
  <si>
    <t xml:space="preserve">SUW Komorów  modernizacja- połączenie z Pęcicami( dok. Proj.) </t>
  </si>
  <si>
    <t>Budowa ciągu pieszo-rowerowego Etap II I Reguły -Pęcice ul.Powstańców Warszawy</t>
  </si>
  <si>
    <t xml:space="preserve">Planowane nakłady finansowe w roku budżetowym 2008 </t>
  </si>
  <si>
    <t>Modernizacja ul. Okrężnej od Nowowiejskiej do Harcerskiej w Granicy</t>
  </si>
  <si>
    <t>Budowa gminnego przedszkola w Komorowie</t>
  </si>
  <si>
    <t xml:space="preserve">Budowa ogródka jordanowskiego w Nowej Wsi etap I </t>
  </si>
  <si>
    <t>Budowa zbiornika retencyjnego w dolinie rzeki Raszynki wraz z modernizacja rowów melioracyjnych (R 11, R 17)(dok. proj.)</t>
  </si>
  <si>
    <t xml:space="preserve">Budowa odwodnienia  Osiedle ,,Ostoja"przy udziale m. Pruszków (ulice: Berylowa, Bursztynowa, Jaspisowa, Koralowa, Kujawska, Mazurska, Mieczysława, Opalowa, Rubinowa, Ryszarda, Szmaragdowa, Topazowa, Turkusowa,Waldemara)-udział Gminy </t>
  </si>
  <si>
    <t>Budowa kanalizacji sanitarnej do budynku  w Pęcicach( majątek) i w  ul. Kamień Polny  w Pęcicach Małych</t>
  </si>
  <si>
    <t>Budowa kanalizacji sanitarnej w ul. Głównej w Granicy i sieci wodociągowej</t>
  </si>
  <si>
    <t>Modernizacja ul. Centralnej , Akacjowej i Różanej  w Opaczy</t>
  </si>
  <si>
    <t>Modernizacja ul.  Turkusowej  w Komorowie</t>
  </si>
  <si>
    <t>Budowa boisk w Pęcicach Małych</t>
  </si>
  <si>
    <t>Modernizacja ul.: Kasztanowej, Poniatowskiego w M-cach Wsi, Wesołej, 11 Listopada, Cichej, Regulskiej, Kolejowej, Topolowej w M-cach, Kuchy w Regułach.</t>
  </si>
  <si>
    <t>Modernizacja ul. Środkowej w Opaczy Kol.</t>
  </si>
  <si>
    <t>Modernizacja ul. Polnej , Bugaj, Turystycznej, Słonecznej  w Komorowie Wsi</t>
  </si>
  <si>
    <t>Budowa ogródka jordanowskiego przy przedszkolu w M-cach</t>
  </si>
  <si>
    <t>Odwodnienie ul.  Jesiennej w Nowej Wsi</t>
  </si>
  <si>
    <t>Modernizacja ul. Szerokiej w Granicy</t>
  </si>
  <si>
    <t>Budowa kanalizacji sanitarnej w ul. Miłej i Granicznej w Nowej Wsi</t>
  </si>
  <si>
    <t>Zakupy mienia komunalnego</t>
  </si>
  <si>
    <t>Budowa kanalizacji sanitarnej w ul. Janowskiego w Komorowie</t>
  </si>
  <si>
    <t>Budowa kanalizacji sanitarnej w ul. Przytorowej, Calineczki, Baśniowej i Małego Księcia w Regułach</t>
  </si>
  <si>
    <t>Budowa sieci wodociągowej w ul. Regulskiej od Kolejowej do nr 46 w  Michałowicach</t>
  </si>
  <si>
    <t>Budowa ścieżki rowerowej w ul. M. Dąbrowskiej w Komorowie w porozumieniu z pow. pruszkowskim</t>
  </si>
  <si>
    <t>Modernizacja ul. w bok od Polnej w Opaczy Kol. i w ul. Klonowej w M-cach</t>
  </si>
  <si>
    <t>Nazwa zadania inwestycyjnego</t>
  </si>
  <si>
    <t xml:space="preserve">Łączne koszty finansowe </t>
  </si>
  <si>
    <t>dochody  własne</t>
  </si>
  <si>
    <t>środki pochodzące z innych źródeł - udział osób fizycznych i prawnych</t>
  </si>
  <si>
    <t>010-01010-6050</t>
  </si>
  <si>
    <t>600-60016-6050</t>
  </si>
  <si>
    <t>600-60095-6050</t>
  </si>
  <si>
    <t>700-70005-6060</t>
  </si>
  <si>
    <t>801-80114-6060</t>
  </si>
  <si>
    <t>801-80104-6050</t>
  </si>
  <si>
    <t>900-90004-6050</t>
  </si>
  <si>
    <t>921-92109-6050</t>
  </si>
  <si>
    <t>926-92605-6050</t>
  </si>
  <si>
    <t>Budowa parkingów  ul. Kuklińskiego-dok. proj i wyk.</t>
  </si>
  <si>
    <t>750-75023-6060</t>
  </si>
  <si>
    <t>754-75412-6060</t>
  </si>
  <si>
    <t>754-75416-6060</t>
  </si>
  <si>
    <t>900-90015-6050</t>
  </si>
  <si>
    <t xml:space="preserve">Rady Gminy Michałowice </t>
  </si>
  <si>
    <t>Budowa odwodnienia w ul. Targowej w Opaczy Małej - dok proj ( w porozumieniu z powiatem pruszkowskim)</t>
  </si>
  <si>
    <t>Zakupy inwestycyjne (zakup samochodów i sprzętu dla straży gminnej)</t>
  </si>
  <si>
    <t>Kana. Sanit. wsch. cz. Gminy ( dok. proj. i wyk) w ul. Centralnej w Opaczy Kol. Odejścia od ul. Centralnej i Ryżowej</t>
  </si>
  <si>
    <t>Budowa kanalizacji i wodociągu w ul. Głównej w Nowej Wsi</t>
  </si>
  <si>
    <t>851-85121-6050</t>
  </si>
  <si>
    <t xml:space="preserve">Zakupy inwestycyjne (dofinansowanie zakupu wozu stażackieg odla OSP Nowa Wieś) </t>
  </si>
  <si>
    <t>Remont  parkingu przy ul. Turystycznej w Granicy</t>
  </si>
  <si>
    <t xml:space="preserve">Modernizacja ul. Bodycha w Regułach i Opaczy Kol.(dok. proj.) </t>
  </si>
  <si>
    <t>Modernizacja oświetlenia w  ul: Jałowcowej, Targowej,  w Opaczy,Mokrej w Opaczy Kol.,Św. Kazimierza w M-cach, Orzeszkowej, Baczyńskiego w Regułach, Komorowskiej w Pęcicach Małych, Ks. Woźniaka i Parkowej w Suchym Lesie, Zamojskiego, Sienkiewicza, Sportowej w Komorowie, Malczewskiego, Wyspiańskiego, Filmowej w Granicy, Wandy, Heleny, Stokrotek, Jaśminowej i Głównej w Nowej Wsi.</t>
  </si>
  <si>
    <t xml:space="preserve">Dofinansowanie zakupu pojazdu osobowego oznakowanego dla Komisariatu Policji w Michałowicach </t>
  </si>
  <si>
    <t xml:space="preserve">Budowa kanalizacji sanitarnej wraz z niezbędną infrastrukturą w Wąskiej, Rodzinnej, Sokołowskiej w Sokołowie , Pęcicach etap I </t>
  </si>
  <si>
    <t xml:space="preserve">Zakupy inwestycyjne ZOEAS (zakup sprzętu komputerowego i biurowego)   </t>
  </si>
  <si>
    <t>Budowa sieci wodociągowej w ul. Wandy w Nowej Wsi</t>
  </si>
  <si>
    <t xml:space="preserve">Zakupy inwestycyjne Urzędu Gminy (zakup sam. osobowego, sprzętu biurowego). </t>
  </si>
  <si>
    <t>754-75404-6170</t>
  </si>
  <si>
    <t xml:space="preserve">plan na 2008 rok </t>
  </si>
  <si>
    <t xml:space="preserve">zwiększenia </t>
  </si>
  <si>
    <t xml:space="preserve">plan po zmianach </t>
  </si>
  <si>
    <t>zmiany w tym:</t>
  </si>
  <si>
    <t>zmniejszenia</t>
  </si>
  <si>
    <t xml:space="preserve">Budowa kanalizacji sanitarnej w ul. Pruszkowskiej, Poprzecznej Skośnej, Kochanowskiego, Podleśnej  w Granicy. </t>
  </si>
  <si>
    <t>Budowa sieci wodociągowej w ul.  Mokrej  w Opaczy Kol.</t>
  </si>
  <si>
    <t>Budowa przykanalików sanitarnych w ulicach gdzie kanalizacja sanitarne została wybudowana w latach ubiegłych  w ul. Centralnej</t>
  </si>
  <si>
    <t>Budowa sieci wodociągowej w ul. Jasnej i Grabowej w Opaczy Kol.</t>
  </si>
  <si>
    <t>Budowa sieci wodociągowej  w bok od Jesionowej, Kuklińskiego, Żwirki i Wigury w M-cach</t>
  </si>
  <si>
    <t>Modernizacja ul. Leśnej w Pęcicach Małych</t>
  </si>
  <si>
    <t xml:space="preserve">Modernizacja ul. Warszawskiej ( strona północna i południowa) w Granicy </t>
  </si>
  <si>
    <t>Modernizacja ul. Ireny i Podhalańskiej w Komorowie.(udział Gminy M-ce)</t>
  </si>
  <si>
    <t>Opracowanie dok. proj. dla ulic objętych planem WPI na rok  2008 oraz rozliczenie dok. drogowej wykonanej w  2007r</t>
  </si>
  <si>
    <t xml:space="preserve">Budowa Alei Jana Pawła II w Komorowie </t>
  </si>
  <si>
    <t>Odwodnienie na terenie Gminy( dok. proj. i wyk)</t>
  </si>
  <si>
    <t>Budowa budynku Urzędu Gminy wraz z infrastrukturą techniczną(koncepcja, dok proj i wyk)</t>
  </si>
  <si>
    <t>750-75023-6050</t>
  </si>
  <si>
    <t>Budowa zespołu szkolno-przeszkolnego w Regułach(dok proj)</t>
  </si>
  <si>
    <t>Zakupy inwestycyjne GOPS (zakup sprzętu komputerowego i biurowego)</t>
  </si>
  <si>
    <t>852-85219-6060</t>
  </si>
  <si>
    <t>Budowa i adaptacja budynku przy ul. Wiejskiej na potrzeby mieszkańców Komorowa Wsi i Komorowa</t>
  </si>
  <si>
    <t>Budowa ogródka jordanowskiego w Komorowie Wsi</t>
  </si>
  <si>
    <t>Budowa sieci wodociągowej w ul. Tęczowej Komorów Wieś</t>
  </si>
  <si>
    <t>32a</t>
  </si>
  <si>
    <t>Modernizacja ul. Jesiennej, Miłej i Gwiaździstej w Nowej Wsi</t>
  </si>
  <si>
    <t>32b</t>
  </si>
  <si>
    <t>Modernizacja ul. Jaśminowej, Różanej, Tulipanów, Granicznej i Słonecznej w Nowej Wsi</t>
  </si>
  <si>
    <t>,,Ochrona środowiska ludzkiego poprzez budowę sytemu kanalizacji sanitarnej w Gminie Michałowice " w ulicach: Komorowskiej, Kuropatwy, Bażantów, Leśnej, Przepiórki w Pęcicach Małych."</t>
  </si>
  <si>
    <t>,,Ochrona środowiska ludzkiego poprzez budowę sytemu kanalizacji sanitarnej w Gminie Michałowice " w ulicach: Parkowej w Pęcicach Małych, Ks. Woźniaka w Suchym Lesie"</t>
  </si>
  <si>
    <t>,,Ochrona środowiska ludzkiego poprzez budowę sytemu kanalizacji sanitarnej w Gminie Michałowice " w ul. Kasztanowej w M-cach Wsi."</t>
  </si>
  <si>
    <t>2a</t>
  </si>
  <si>
    <t>2b</t>
  </si>
  <si>
    <t>2c</t>
  </si>
  <si>
    <t>Modernizacja ul. Parkowej, Sportowej, 3 Maja, Kościuszki, Mickiewicza, Partyzantów, Wojska Polskiego, Rumuńskiej, Żytniej, Ks. Popiełuszki, Raszyńskiej, Lotniczej, Kwiatowej w M-cach</t>
  </si>
  <si>
    <t>Modernizacja ul. Kamień Polny, Przepiórki, Ks. Wożniaka, Leśnej, Brzozowej w Pęcicach Małych</t>
  </si>
  <si>
    <t>Rozbudowa i modernizacja przedszkola w Nowej Wsi</t>
  </si>
  <si>
    <t>39a</t>
  </si>
  <si>
    <t>39b</t>
  </si>
  <si>
    <t>,,Promowanie zdrowego trybu życia wśród dzieci i młodzieży w Gminie Michałowice poprze budowę otwartych stref rekreacji" w Regułach (strefa rekreacji w Regułach)</t>
  </si>
  <si>
    <t>Budowa chodnika w ul. Armii Krajowej (dok)</t>
  </si>
  <si>
    <t>Budowa kanalizacji sanitarnej w ul. Dębowej w Komorowie-Granicy.</t>
  </si>
  <si>
    <t>6a</t>
  </si>
  <si>
    <t>Budowa ścieżki rowerowej w ul. Parkowej w Pęcicach - Pęcicach Małych (dok)</t>
  </si>
  <si>
    <t>Budowa lodowiska w Komorowie</t>
  </si>
  <si>
    <t>13a</t>
  </si>
  <si>
    <t>19a</t>
  </si>
  <si>
    <t>Zagospodarowanie terenu przy ul Kraszewskiego w Komorowe (utworzenie terenów zieleni)</t>
  </si>
  <si>
    <t>Budowa kanalizacji sanitarnej w ul. Jałowcowej w Opaczy Małej (dok. proj.)</t>
  </si>
  <si>
    <t>Modernizacja budynku  Ośrodka Zdrowia M-ce</t>
  </si>
  <si>
    <t>Opracowanie dok. projektowej dla dróg w ul. Kasztanowej, Ks. Poniatowskiego w M-cach Wsi, Wesołej , 11 Listopada Al.. Topolowej, Szkolnej, Cichej , Regulskiej w M-cach, Kuchy, Granicznej w Regułach.</t>
  </si>
  <si>
    <t xml:space="preserve">Zdania rozpoczynane plan po zmianach </t>
  </si>
  <si>
    <t xml:space="preserve">Zdania rozpoczynane plan na 2008 rok </t>
  </si>
  <si>
    <t xml:space="preserve">Zdania kontynuowane plan na 2008 rok </t>
  </si>
  <si>
    <t xml:space="preserve">Ogółem zdania inwestycyjne plan na 2008 rok </t>
  </si>
  <si>
    <t xml:space="preserve">Ogółem zdania inwestycyjne plan po zmianach </t>
  </si>
  <si>
    <t>(w złotych)</t>
  </si>
  <si>
    <t>Budowa kanalizacji sanitarnej w Wrzosowej, Różanej w Komorowie Wsi</t>
  </si>
  <si>
    <t>7a</t>
  </si>
  <si>
    <t>Budowa świetlicy wiejskiej w Opaczy Kol. wraz z zagospodarowaniem terenu przyległego</t>
  </si>
  <si>
    <t>Modernizacja ul. Zachodniej w Opaczy Kol.</t>
  </si>
  <si>
    <t>801-80101-6060</t>
  </si>
  <si>
    <t>Zakupy inwestycyjne - Szkoła Podstawowa w Komowie zakup kserokopiarki</t>
  </si>
  <si>
    <t>Dokonać zmian w planie zadań inwestycyjnych w roku budżetowym 2008 stanowiącym załącznik nr 4 do Uchwały Rady Gminy Michałowice Nr XVII/105/2008 z 31 stycznia 2008 r. w sprawie uchwalenia budżetu Gminy Michałowice na  2008 rok w sposób następujący:</t>
  </si>
  <si>
    <t>39c</t>
  </si>
  <si>
    <t>,,Promowanie zdrowego trybu życia wśród dzieci i młodzieży w Gminie Michałowice poprze budowę otwartych stref rekreacji" przy Zalewie w Komorowie Wsi (strefa rekreacji przy zalewie)</t>
  </si>
  <si>
    <t>,,Promowanie zdrowego trybu życia wśród dzieci i młodzieży w Gminie Michałowice poprze budowę otwartych stref rekreacji" przy ul. Kolejowej w Komorowie (strefa rekreacji przy ul. Kolejowej w Komorowie)</t>
  </si>
  <si>
    <t>Modernizacja ul.Rumuńskiej w Michałowicach</t>
  </si>
  <si>
    <r>
      <t xml:space="preserve">Budowa sieci wodociągowej i </t>
    </r>
    <r>
      <rPr>
        <b/>
        <i/>
        <sz val="12"/>
        <rFont val="Times New Roman CE"/>
        <family val="0"/>
      </rPr>
      <t>kanalizacyjnej</t>
    </r>
    <r>
      <rPr>
        <b/>
        <sz val="12"/>
        <rFont val="Times New Roman CE"/>
        <family val="0"/>
      </rPr>
      <t xml:space="preserve"> w ul. Żurawiej w Opaczy Kol.</t>
    </r>
  </si>
  <si>
    <r>
      <t>Sieć wodociągowa na terenie Gminy (obsługa geodoezyjna, opracowanie dok. proj</t>
    </r>
    <r>
      <rPr>
        <b/>
        <i/>
        <sz val="12"/>
        <rFont val="Times New Roman CE"/>
        <family val="0"/>
      </rPr>
      <t xml:space="preserve"> i wyk.</t>
    </r>
    <r>
      <rPr>
        <b/>
        <sz val="12"/>
        <rFont val="Times New Roman CE"/>
        <family val="0"/>
      </rPr>
      <t>)</t>
    </r>
  </si>
  <si>
    <t>Budowa kanalizacji sanitarnej w ul.Kalinowej, Nałkowskiej i Modrzejewskiej w Granicy</t>
  </si>
  <si>
    <t xml:space="preserve">Modernizacja ul. Polnej, Kamelskiego,  Wspólnej  w Nowej Wsi </t>
  </si>
  <si>
    <t xml:space="preserve">Zdania kontynuowane plan po zmianach </t>
  </si>
  <si>
    <t xml:space="preserve">,,Ochrona środowiska ludzkiego poprzez budowę sytemu kanalizacji sanitarnej w Gminie Michałowice " w ulicach: Czystej, Borowskiego w Opaczy Małej, Środkowej w Opaczy Kol., </t>
  </si>
  <si>
    <t>Modernizacja ul. Krótkiej i Orzeszkowej, Daniłowskiego w Regułach</t>
  </si>
  <si>
    <t xml:space="preserve">Modernizacja ul. Słowackiego,  Ogrodowej   w M-cach </t>
  </si>
  <si>
    <t xml:space="preserve">Modernizacja ul. Dzikiej, Konopnickiej, w Pęcicach Małych </t>
  </si>
  <si>
    <t>Modernizacja ul.  Kurpińskiego, Sobieskiego, Zamojskiego, Chopina, Wiejskiej, Kotońskiego, Leśnej, Ks. Skorupki, Moniuszki, Poniatowskiego w Komorowie i ul. Kraszewskiego.</t>
  </si>
  <si>
    <t>Modernizacja ul. Bursztynowej w Komorowie i ul. Topazowej i Koralowej</t>
  </si>
  <si>
    <t xml:space="preserve">,,Promowanie zdrowego trybu życia wśród dzieci i młodzieży w Gminie Michałowice poprze budowę otwartych stref rekreacji" w parku w Michałowicach ( strefa rekreacji w Michałowicach), </t>
  </si>
  <si>
    <t>Adaptacja pomieszczenia dla potrzeb GOPS</t>
  </si>
  <si>
    <t>852-85212-6310</t>
  </si>
  <si>
    <t>46a</t>
  </si>
  <si>
    <t>46b</t>
  </si>
  <si>
    <t>852-85212-6050</t>
  </si>
  <si>
    <t>46c</t>
  </si>
  <si>
    <t xml:space="preserve">Zakup i montaż piłkochwytów - boisko w Sokołowie </t>
  </si>
  <si>
    <t>Załącznik Nr 5</t>
  </si>
  <si>
    <t>do Uchwały Nr XXII /148 /2008</t>
  </si>
  <si>
    <t>z dnia 12 września 2008 r.</t>
  </si>
  <si>
    <r>
      <t xml:space="preserve">Budowa sieci wodociągowej w ul. Świerkowej (dok. proj.i wyk.) </t>
    </r>
    <r>
      <rPr>
        <b/>
        <i/>
        <sz val="12"/>
        <rFont val="Times New Roman CE"/>
        <family val="0"/>
      </rPr>
      <t xml:space="preserve">dopisać </t>
    </r>
    <r>
      <rPr>
        <b/>
        <sz val="12"/>
        <rFont val="Times New Roman CE"/>
        <family val="0"/>
      </rPr>
      <t>w Michałowicach</t>
    </r>
    <r>
      <rPr>
        <b/>
        <i/>
        <sz val="12"/>
        <rFont val="Times New Roman CE"/>
        <family val="0"/>
      </rPr>
      <t xml:space="preserve"> i dopisać </t>
    </r>
    <r>
      <rPr>
        <b/>
        <sz val="12"/>
        <rFont val="Times New Roman CE"/>
        <family val="0"/>
      </rPr>
      <t>ulicę bez nazwy (ulica w bok do Ks. Woźniaka)</t>
    </r>
  </si>
  <si>
    <r>
      <t xml:space="preserve">Budowa przejść wyniesionych w ul. Pruszkowskiej w Komorowie-Granicy i </t>
    </r>
    <r>
      <rPr>
        <b/>
        <i/>
        <sz val="12"/>
        <rFont val="Times New Roman CE"/>
        <family val="0"/>
      </rPr>
      <t xml:space="preserve">wydzielić </t>
    </r>
    <r>
      <rPr>
        <b/>
        <sz val="12"/>
        <rFont val="Times New Roman CE"/>
        <family val="0"/>
      </rPr>
      <t>Turystycznej w Komorowie Wsi</t>
    </r>
  </si>
  <si>
    <r>
      <t xml:space="preserve">Budowa przejść wyniesionych w ul. </t>
    </r>
    <r>
      <rPr>
        <b/>
        <i/>
        <sz val="12"/>
        <rFont val="Times New Roman CE"/>
        <family val="0"/>
      </rPr>
      <t xml:space="preserve"> </t>
    </r>
    <r>
      <rPr>
        <b/>
        <sz val="12"/>
        <rFont val="Times New Roman CE"/>
        <family val="0"/>
      </rPr>
      <t>Turystycznej w Komorowie Wsi</t>
    </r>
  </si>
  <si>
    <t>47a</t>
  </si>
  <si>
    <r>
      <t xml:space="preserve">Opracowanie dok. projektowej dla dróg w ul.  Kurpińskiego, Sobieskiego, Zamojskiego, Wiejska, Chopina w Komorowie, </t>
    </r>
    <r>
      <rPr>
        <b/>
        <i/>
        <sz val="12"/>
        <rFont val="Times New Roman CE"/>
        <family val="0"/>
      </rPr>
      <t>wykreślić Bez Nazwy</t>
    </r>
    <r>
      <rPr>
        <b/>
        <sz val="12"/>
        <rFont val="Times New Roman CE"/>
        <family val="0"/>
      </rPr>
      <t xml:space="preserve"> w Komorowie Wsi, Różanej, Tulipanów, Miłej w Nowej Wsi </t>
    </r>
    <r>
      <rPr>
        <b/>
        <i/>
        <sz val="12"/>
        <rFont val="Times New Roman CE"/>
        <family val="0"/>
      </rPr>
      <t>wprowadzić ul.Stare Sady.</t>
    </r>
  </si>
  <si>
    <t xml:space="preserve">Budowa kanalizacji sanitarnej w ul. Gościnnej , Sabały w Granicy , Granickiej , Ciszy Leśnej w Komorowie-Granicy. </t>
  </si>
  <si>
    <t xml:space="preserve">Budowa kanalizacji sanitarnej w ul. Słonecznej, Polnej, Kaliszany, Stara Droga , Tęczowa   w Komorowie Wsi etap I . </t>
  </si>
  <si>
    <t>Budowa przykanalików sanitarnych w ulicach gdzie kanalizacja sanitarna została wybudowana w latach ubiegłych .</t>
  </si>
  <si>
    <t>Opracowanie koncepcji kanalizacji, wykonanie ekspertyz, badań  i modernizacja sieci gazowych .</t>
  </si>
  <si>
    <t>Budowa sieci wodociągowej w ul Kuklińskiego , Żwirki ,Wigury i w bok od Jesionowej  w M-cach .</t>
  </si>
  <si>
    <t>Budowa sieci wodociągowej w ul. Ireny w Komorowe.</t>
  </si>
  <si>
    <t xml:space="preserve">Budowa kanalizacji sanitarnej w ul. Mokrej, Jasnej, Grabowej w Opaczy Kol. I Opaczy Małej. </t>
  </si>
  <si>
    <t>Budowa kanalizacji sanitarnej wraz z wodociągiem w ul. Słonecznej, Rzemieślniczej .</t>
  </si>
  <si>
    <t>Kan. sanit wsch. cz. Gminy (dok. proj. i wyk.) budowa w ul. Szarej, Kasztanowej, Poniatowskiego M-ce, M-ce Wieś oraz w ul. bocznej od Kasztanowej.</t>
  </si>
  <si>
    <t>Budowa kanalizacji sanitarnej w ul. Gościnnej, Sabały, Dębowej w Granicy, Granickiej, Ciszy Leśnej i budowa przykanalików sanitarnych w ul. gdzie kanalizacja została wybudowana w latach ubiegłych.</t>
  </si>
  <si>
    <t>Budowa kanalizacji sanitarnej do budynku w Pęcicach ( majątek) i w ul. Kamień Polny.</t>
  </si>
  <si>
    <r>
      <t xml:space="preserve">Przebudowa rowu U-1(dok-proj)   </t>
    </r>
    <r>
      <rPr>
        <b/>
        <i/>
        <sz val="12"/>
        <rFont val="Times New Roman CE"/>
        <family val="0"/>
      </rPr>
      <t xml:space="preserve">dopisać </t>
    </r>
    <r>
      <rPr>
        <b/>
        <sz val="12"/>
        <rFont val="Times New Roman CE"/>
        <family val="0"/>
      </rPr>
      <t>odwadniającego wraz z budową zbiornika retencyjnego w dolinie rzeki Raszynki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</si>
</sst>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);[Red]\(#,##0\)"/>
    <numFmt numFmtId="165" formatCode="#,##0.00_);[Red]\(#,##0.00\)"/>
    <numFmt numFmtId="166" formatCode="&quot; zł&quot;#,##0_);[Red]\(&quot; zł&quot;#,##0\)"/>
    <numFmt numFmtId="167" formatCode="&quot; zł&quot;#,##0.00_);[Red]\(&quot; zł&quot;#,##0.00\)"/>
    <numFmt numFmtId="168" formatCode="#,##0_ ;[Red]\-#,##0\ "/>
    <numFmt numFmtId="169" formatCode="0_ ;[Red]\-0\ "/>
  </numFmts>
  <fonts count="17">
    <font>
      <sz val="10"/>
      <name val="Times New Roman CE"/>
      <family val="1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u val="single"/>
      <sz val="10"/>
      <color indexed="12"/>
      <name val="Times New Roman CE"/>
      <family val="1"/>
    </font>
    <font>
      <u val="single"/>
      <sz val="10"/>
      <color indexed="36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i/>
      <sz val="12"/>
      <name val="Times New Roman CE"/>
      <family val="1"/>
    </font>
    <font>
      <i/>
      <sz val="12"/>
      <name val="Times New Roman CE"/>
      <family val="0"/>
    </font>
    <font>
      <sz val="9"/>
      <name val="Times New Roman CE"/>
      <family val="1"/>
    </font>
    <font>
      <b/>
      <sz val="10"/>
      <name val="Times New Roman CE"/>
      <family val="0"/>
    </font>
    <font>
      <b/>
      <sz val="12"/>
      <color indexed="10"/>
      <name val="Times New Roman CE"/>
      <family val="0"/>
    </font>
    <font>
      <i/>
      <sz val="12"/>
      <color indexed="10"/>
      <name val="Times New Roman CE"/>
      <family val="0"/>
    </font>
    <font>
      <sz val="12"/>
      <color indexed="10"/>
      <name val="Times New Roman CE"/>
      <family val="0"/>
    </font>
    <font>
      <i/>
      <sz val="12"/>
      <color indexed="57"/>
      <name val="Times New Roman CE"/>
      <family val="0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6" fontId="4" fillId="0" borderId="0" applyFont="0" applyFill="0" applyBorder="0" applyAlignment="0" applyProtection="0"/>
  </cellStyleXfs>
  <cellXfs count="134">
    <xf numFmtId="6" fontId="0" fillId="0" borderId="0" xfId="0" applyAlignment="1">
      <alignment/>
    </xf>
    <xf numFmtId="1" fontId="7" fillId="0" borderId="0" xfId="0" applyNumberFormat="1" applyFont="1" applyAlignment="1">
      <alignment horizontal="center" vertical="top"/>
    </xf>
    <xf numFmtId="6" fontId="7" fillId="0" borderId="0" xfId="0" applyFont="1" applyBorder="1" applyAlignment="1">
      <alignment vertical="top"/>
    </xf>
    <xf numFmtId="6" fontId="7" fillId="0" borderId="0" xfId="0" applyFont="1" applyBorder="1" applyAlignment="1">
      <alignment horizontal="center" vertical="top"/>
    </xf>
    <xf numFmtId="6" fontId="7" fillId="0" borderId="0" xfId="0" applyFont="1" applyAlignment="1">
      <alignment vertical="top"/>
    </xf>
    <xf numFmtId="6" fontId="7" fillId="0" borderId="0" xfId="0" applyFont="1" applyBorder="1" applyAlignment="1">
      <alignment/>
    </xf>
    <xf numFmtId="6" fontId="7" fillId="0" borderId="0" xfId="0" applyFont="1" applyAlignment="1">
      <alignment/>
    </xf>
    <xf numFmtId="6" fontId="8" fillId="0" borderId="0" xfId="0" applyFont="1" applyBorder="1" applyAlignment="1">
      <alignment vertical="top"/>
    </xf>
    <xf numFmtId="6" fontId="7" fillId="0" borderId="1" xfId="0" applyFont="1" applyBorder="1" applyAlignment="1">
      <alignment horizontal="center" vertical="top"/>
    </xf>
    <xf numFmtId="6" fontId="7" fillId="0" borderId="1" xfId="0" applyFont="1" applyBorder="1" applyAlignment="1">
      <alignment vertical="top"/>
    </xf>
    <xf numFmtId="6" fontId="7" fillId="0" borderId="2" xfId="0" applyFont="1" applyBorder="1" applyAlignment="1">
      <alignment vertical="top"/>
    </xf>
    <xf numFmtId="6" fontId="7" fillId="0" borderId="3" xfId="0" applyFont="1" applyBorder="1" applyAlignment="1">
      <alignment vertical="top"/>
    </xf>
    <xf numFmtId="169" fontId="7" fillId="0" borderId="1" xfId="0" applyNumberFormat="1" applyFont="1" applyBorder="1" applyAlignment="1">
      <alignment horizontal="center" vertical="top"/>
    </xf>
    <xf numFmtId="169" fontId="7" fillId="0" borderId="2" xfId="0" applyNumberFormat="1" applyFont="1" applyBorder="1" applyAlignment="1">
      <alignment horizontal="center" vertical="top"/>
    </xf>
    <xf numFmtId="169" fontId="7" fillId="0" borderId="3" xfId="0" applyNumberFormat="1" applyFont="1" applyBorder="1" applyAlignment="1">
      <alignment horizontal="center" vertical="top"/>
    </xf>
    <xf numFmtId="6" fontId="8" fillId="0" borderId="1" xfId="0" applyFont="1" applyBorder="1" applyAlignment="1">
      <alignment horizontal="center" vertical="top"/>
    </xf>
    <xf numFmtId="168" fontId="7" fillId="0" borderId="1" xfId="0" applyNumberFormat="1" applyFont="1" applyBorder="1" applyAlignment="1">
      <alignment vertical="top"/>
    </xf>
    <xf numFmtId="168" fontId="8" fillId="0" borderId="2" xfId="0" applyNumberFormat="1" applyFont="1" applyBorder="1" applyAlignment="1">
      <alignment vertical="top"/>
    </xf>
    <xf numFmtId="6" fontId="9" fillId="0" borderId="1" xfId="0" applyFont="1" applyBorder="1" applyAlignment="1">
      <alignment vertical="top"/>
    </xf>
    <xf numFmtId="168" fontId="7" fillId="0" borderId="4" xfId="0" applyNumberFormat="1" applyFont="1" applyBorder="1" applyAlignment="1">
      <alignment vertical="top"/>
    </xf>
    <xf numFmtId="6" fontId="7" fillId="0" borderId="5" xfId="0" applyFont="1" applyBorder="1" applyAlignment="1">
      <alignment/>
    </xf>
    <xf numFmtId="168" fontId="7" fillId="0" borderId="6" xfId="0" applyNumberFormat="1" applyFont="1" applyBorder="1" applyAlignment="1">
      <alignment vertical="top"/>
    </xf>
    <xf numFmtId="168" fontId="7" fillId="0" borderId="1" xfId="0" applyNumberFormat="1" applyFont="1" applyBorder="1" applyAlignment="1">
      <alignment vertical="top"/>
    </xf>
    <xf numFmtId="168" fontId="8" fillId="0" borderId="2" xfId="0" applyNumberFormat="1" applyFont="1" applyBorder="1" applyAlignment="1">
      <alignment vertical="top"/>
    </xf>
    <xf numFmtId="6" fontId="7" fillId="0" borderId="1" xfId="0" applyFont="1" applyBorder="1" applyAlignment="1">
      <alignment horizontal="center" vertical="top"/>
    </xf>
    <xf numFmtId="6" fontId="7" fillId="0" borderId="0" xfId="0" applyFont="1" applyAlignment="1">
      <alignment/>
    </xf>
    <xf numFmtId="168" fontId="10" fillId="0" borderId="6" xfId="0" applyNumberFormat="1" applyFont="1" applyBorder="1" applyAlignment="1">
      <alignment vertical="top"/>
    </xf>
    <xf numFmtId="6" fontId="10" fillId="0" borderId="0" xfId="0" applyFont="1" applyAlignment="1">
      <alignment/>
    </xf>
    <xf numFmtId="168" fontId="7" fillId="0" borderId="6" xfId="0" applyNumberFormat="1" applyFont="1" applyBorder="1" applyAlignment="1">
      <alignment vertical="top"/>
    </xf>
    <xf numFmtId="6" fontId="8" fillId="0" borderId="0" xfId="0" applyFont="1" applyAlignment="1">
      <alignment/>
    </xf>
    <xf numFmtId="168" fontId="10" fillId="0" borderId="1" xfId="0" applyNumberFormat="1" applyFont="1" applyBorder="1" applyAlignment="1">
      <alignment vertical="top"/>
    </xf>
    <xf numFmtId="168" fontId="9" fillId="0" borderId="1" xfId="0" applyNumberFormat="1" applyFont="1" applyBorder="1" applyAlignment="1">
      <alignment vertical="top"/>
    </xf>
    <xf numFmtId="168" fontId="10" fillId="0" borderId="3" xfId="0" applyNumberFormat="1" applyFont="1" applyBorder="1" applyAlignment="1">
      <alignment vertical="top"/>
    </xf>
    <xf numFmtId="168" fontId="10" fillId="0" borderId="7" xfId="0" applyNumberFormat="1" applyFont="1" applyBorder="1" applyAlignment="1">
      <alignment vertical="top"/>
    </xf>
    <xf numFmtId="6" fontId="7" fillId="0" borderId="1" xfId="0" applyFont="1" applyBorder="1" applyAlignment="1">
      <alignment horizontal="center" vertical="center" wrapText="1"/>
    </xf>
    <xf numFmtId="6" fontId="7" fillId="0" borderId="1" xfId="0" applyFont="1" applyBorder="1" applyAlignment="1">
      <alignment vertical="center" wrapText="1"/>
    </xf>
    <xf numFmtId="168" fontId="9" fillId="0" borderId="3" xfId="0" applyNumberFormat="1" applyFont="1" applyBorder="1" applyAlignment="1">
      <alignment vertical="top"/>
    </xf>
    <xf numFmtId="6" fontId="9" fillId="0" borderId="1" xfId="0" applyFont="1" applyBorder="1" applyAlignment="1">
      <alignment horizontal="center" vertical="top"/>
    </xf>
    <xf numFmtId="168" fontId="9" fillId="0" borderId="4" xfId="0" applyNumberFormat="1" applyFont="1" applyBorder="1" applyAlignment="1">
      <alignment vertical="top"/>
    </xf>
    <xf numFmtId="6" fontId="9" fillId="0" borderId="0" xfId="0" applyFont="1" applyAlignment="1">
      <alignment/>
    </xf>
    <xf numFmtId="6" fontId="8" fillId="0" borderId="6" xfId="0" applyFont="1" applyBorder="1" applyAlignment="1">
      <alignment vertical="top" wrapText="1"/>
    </xf>
    <xf numFmtId="6" fontId="8" fillId="0" borderId="1" xfId="0" applyFont="1" applyBorder="1" applyAlignment="1">
      <alignment vertical="top" wrapText="1"/>
    </xf>
    <xf numFmtId="6" fontId="10" fillId="0" borderId="1" xfId="0" applyFont="1" applyBorder="1" applyAlignment="1">
      <alignment vertical="top" wrapText="1"/>
    </xf>
    <xf numFmtId="168" fontId="10" fillId="0" borderId="4" xfId="0" applyNumberFormat="1" applyFont="1" applyBorder="1" applyAlignment="1">
      <alignment vertical="top"/>
    </xf>
    <xf numFmtId="6" fontId="8" fillId="0" borderId="4" xfId="0" applyFont="1" applyBorder="1" applyAlignment="1">
      <alignment vertical="top" wrapText="1"/>
    </xf>
    <xf numFmtId="6" fontId="7" fillId="2" borderId="1" xfId="0" applyFont="1" applyFill="1" applyBorder="1" applyAlignment="1">
      <alignment horizontal="center" vertical="top"/>
    </xf>
    <xf numFmtId="168" fontId="8" fillId="2" borderId="2" xfId="0" applyNumberFormat="1" applyFont="1" applyFill="1" applyBorder="1" applyAlignment="1">
      <alignment vertical="top"/>
    </xf>
    <xf numFmtId="168" fontId="10" fillId="2" borderId="1" xfId="0" applyNumberFormat="1" applyFont="1" applyFill="1" applyBorder="1" applyAlignment="1">
      <alignment vertical="top"/>
    </xf>
    <xf numFmtId="6" fontId="8" fillId="3" borderId="6" xfId="0" applyFont="1" applyFill="1" applyBorder="1" applyAlignment="1">
      <alignment vertical="top" wrapText="1"/>
    </xf>
    <xf numFmtId="6" fontId="7" fillId="3" borderId="1" xfId="0" applyFont="1" applyFill="1" applyBorder="1" applyAlignment="1">
      <alignment horizontal="center" vertical="top"/>
    </xf>
    <xf numFmtId="6" fontId="8" fillId="0" borderId="1" xfId="0" applyFont="1" applyFill="1" applyBorder="1" applyAlignment="1">
      <alignment vertical="top" wrapText="1"/>
    </xf>
    <xf numFmtId="6" fontId="7" fillId="0" borderId="1" xfId="0" applyFont="1" applyFill="1" applyBorder="1" applyAlignment="1">
      <alignment horizontal="center" vertical="top"/>
    </xf>
    <xf numFmtId="168" fontId="10" fillId="0" borderId="1" xfId="0" applyNumberFormat="1" applyFont="1" applyFill="1" applyBorder="1" applyAlignment="1">
      <alignment vertical="top"/>
    </xf>
    <xf numFmtId="6" fontId="8" fillId="0" borderId="4" xfId="0" applyFont="1" applyFill="1" applyBorder="1" applyAlignment="1">
      <alignment vertical="top" wrapText="1"/>
    </xf>
    <xf numFmtId="168" fontId="10" fillId="0" borderId="8" xfId="0" applyNumberFormat="1" applyFont="1" applyFill="1" applyBorder="1" applyAlignment="1">
      <alignment vertical="top"/>
    </xf>
    <xf numFmtId="1" fontId="7" fillId="0" borderId="2" xfId="0" applyNumberFormat="1" applyFont="1" applyBorder="1" applyAlignment="1">
      <alignment horizontal="center" vertical="top"/>
    </xf>
    <xf numFmtId="1" fontId="8" fillId="0" borderId="2" xfId="0" applyNumberFormat="1" applyFont="1" applyBorder="1" applyAlignment="1">
      <alignment horizontal="center" vertical="top"/>
    </xf>
    <xf numFmtId="1" fontId="8" fillId="0" borderId="2" xfId="0" applyNumberFormat="1" applyFont="1" applyBorder="1" applyAlignment="1">
      <alignment horizontal="center" vertical="top"/>
    </xf>
    <xf numFmtId="1" fontId="9" fillId="0" borderId="2" xfId="0" applyNumberFormat="1" applyFont="1" applyBorder="1" applyAlignment="1">
      <alignment horizontal="center" vertical="top"/>
    </xf>
    <xf numFmtId="168" fontId="10" fillId="0" borderId="3" xfId="0" applyNumberFormat="1" applyFont="1" applyFill="1" applyBorder="1" applyAlignment="1">
      <alignment vertical="top"/>
    </xf>
    <xf numFmtId="168" fontId="10" fillId="0" borderId="7" xfId="0" applyNumberFormat="1" applyFont="1" applyFill="1" applyBorder="1" applyAlignment="1">
      <alignment vertical="top"/>
    </xf>
    <xf numFmtId="6" fontId="8" fillId="0" borderId="4" xfId="0" applyFont="1" applyBorder="1" applyAlignment="1">
      <alignment horizontal="left" vertical="top" wrapText="1"/>
    </xf>
    <xf numFmtId="6" fontId="8" fillId="0" borderId="1" xfId="0" applyFont="1" applyBorder="1" applyAlignment="1">
      <alignment horizontal="left" vertical="top" wrapText="1"/>
    </xf>
    <xf numFmtId="6" fontId="8" fillId="0" borderId="6" xfId="0" applyFont="1" applyBorder="1" applyAlignment="1">
      <alignment horizontal="left" vertical="top" wrapText="1"/>
    </xf>
    <xf numFmtId="168" fontId="8" fillId="0" borderId="2" xfId="0" applyNumberFormat="1" applyFont="1" applyFill="1" applyBorder="1" applyAlignment="1">
      <alignment vertical="top"/>
    </xf>
    <xf numFmtId="168" fontId="10" fillId="0" borderId="9" xfId="0" applyNumberFormat="1" applyFont="1" applyFill="1" applyBorder="1" applyAlignment="1">
      <alignment vertical="top"/>
    </xf>
    <xf numFmtId="6" fontId="9" fillId="0" borderId="1" xfId="0" applyFont="1" applyBorder="1" applyAlignment="1">
      <alignment horizontal="center" vertical="top" wrapText="1"/>
    </xf>
    <xf numFmtId="6" fontId="8" fillId="2" borderId="1" xfId="0" applyFont="1" applyFill="1" applyBorder="1" applyAlignment="1">
      <alignment horizontal="center" vertical="top" wrapText="1"/>
    </xf>
    <xf numFmtId="1" fontId="8" fillId="0" borderId="10" xfId="0" applyNumberFormat="1" applyFont="1" applyBorder="1" applyAlignment="1">
      <alignment horizontal="center" vertical="top"/>
    </xf>
    <xf numFmtId="6" fontId="8" fillId="0" borderId="1" xfId="0" applyFont="1" applyBorder="1" applyAlignment="1">
      <alignment horizontal="center" vertical="top" wrapText="1"/>
    </xf>
    <xf numFmtId="1" fontId="7" fillId="0" borderId="1" xfId="0" applyNumberFormat="1" applyFont="1" applyBorder="1" applyAlignment="1">
      <alignment horizontal="center" vertical="top"/>
    </xf>
    <xf numFmtId="168" fontId="8" fillId="0" borderId="1" xfId="0" applyNumberFormat="1" applyFont="1" applyBorder="1" applyAlignment="1">
      <alignment vertical="top"/>
    </xf>
    <xf numFmtId="38" fontId="9" fillId="0" borderId="1" xfId="0" applyNumberFormat="1" applyFont="1" applyBorder="1" applyAlignment="1">
      <alignment vertical="top"/>
    </xf>
    <xf numFmtId="168" fontId="8" fillId="2" borderId="1" xfId="0" applyNumberFormat="1" applyFont="1" applyFill="1" applyBorder="1" applyAlignment="1">
      <alignment vertical="top"/>
    </xf>
    <xf numFmtId="168" fontId="9" fillId="2" borderId="3" xfId="0" applyNumberFormat="1" applyFont="1" applyFill="1" applyBorder="1" applyAlignment="1">
      <alignment vertical="top"/>
    </xf>
    <xf numFmtId="6" fontId="11" fillId="0" borderId="0" xfId="0" applyFont="1" applyBorder="1" applyAlignment="1">
      <alignment/>
    </xf>
    <xf numFmtId="1" fontId="8" fillId="0" borderId="2" xfId="0" applyNumberFormat="1" applyFont="1" applyFill="1" applyBorder="1" applyAlignment="1">
      <alignment horizontal="center" vertical="top"/>
    </xf>
    <xf numFmtId="1" fontId="13" fillId="0" borderId="2" xfId="0" applyNumberFormat="1" applyFont="1" applyBorder="1" applyAlignment="1">
      <alignment horizontal="center" vertical="top"/>
    </xf>
    <xf numFmtId="6" fontId="14" fillId="0" borderId="1" xfId="0" applyFont="1" applyBorder="1" applyAlignment="1">
      <alignment vertical="top" wrapText="1"/>
    </xf>
    <xf numFmtId="6" fontId="15" fillId="0" borderId="1" xfId="0" applyFont="1" applyBorder="1" applyAlignment="1">
      <alignment horizontal="center" vertical="top"/>
    </xf>
    <xf numFmtId="168" fontId="13" fillId="0" borderId="2" xfId="0" applyNumberFormat="1" applyFont="1" applyBorder="1" applyAlignment="1">
      <alignment vertical="top"/>
    </xf>
    <xf numFmtId="168" fontId="14" fillId="0" borderId="1" xfId="0" applyNumberFormat="1" applyFont="1" applyBorder="1" applyAlignment="1">
      <alignment vertical="top"/>
    </xf>
    <xf numFmtId="168" fontId="14" fillId="0" borderId="3" xfId="0" applyNumberFormat="1" applyFont="1" applyBorder="1" applyAlignment="1">
      <alignment vertical="top"/>
    </xf>
    <xf numFmtId="6" fontId="15" fillId="0" borderId="0" xfId="0" applyFont="1" applyAlignment="1">
      <alignment/>
    </xf>
    <xf numFmtId="1" fontId="13" fillId="0" borderId="2" xfId="0" applyNumberFormat="1" applyFont="1" applyBorder="1" applyAlignment="1">
      <alignment horizontal="center" vertical="top"/>
    </xf>
    <xf numFmtId="6" fontId="14" fillId="0" borderId="1" xfId="0" applyFont="1" applyBorder="1" applyAlignment="1">
      <alignment vertical="top" wrapText="1"/>
    </xf>
    <xf numFmtId="6" fontId="15" fillId="0" borderId="1" xfId="0" applyFont="1" applyBorder="1" applyAlignment="1">
      <alignment horizontal="center" vertical="top"/>
    </xf>
    <xf numFmtId="168" fontId="13" fillId="0" borderId="2" xfId="0" applyNumberFormat="1" applyFont="1" applyBorder="1" applyAlignment="1">
      <alignment vertical="top"/>
    </xf>
    <xf numFmtId="168" fontId="14" fillId="0" borderId="1" xfId="0" applyNumberFormat="1" applyFont="1" applyBorder="1" applyAlignment="1">
      <alignment vertical="top"/>
    </xf>
    <xf numFmtId="168" fontId="14" fillId="0" borderId="3" xfId="0" applyNumberFormat="1" applyFont="1" applyBorder="1" applyAlignment="1">
      <alignment vertical="top"/>
    </xf>
    <xf numFmtId="6" fontId="15" fillId="0" borderId="0" xfId="0" applyFont="1" applyAlignment="1">
      <alignment/>
    </xf>
    <xf numFmtId="6" fontId="9" fillId="0" borderId="1" xfId="0" applyFont="1" applyBorder="1" applyAlignment="1">
      <alignment vertical="top" wrapText="1"/>
    </xf>
    <xf numFmtId="6" fontId="10" fillId="0" borderId="1" xfId="0" applyFont="1" applyBorder="1" applyAlignment="1">
      <alignment horizontal="center" vertical="top"/>
    </xf>
    <xf numFmtId="168" fontId="9" fillId="0" borderId="2" xfId="0" applyNumberFormat="1" applyFont="1" applyBorder="1" applyAlignment="1">
      <alignment vertical="top"/>
    </xf>
    <xf numFmtId="6" fontId="8" fillId="3" borderId="1" xfId="0" applyFont="1" applyFill="1" applyBorder="1" applyAlignment="1">
      <alignment vertical="top" wrapText="1"/>
    </xf>
    <xf numFmtId="6" fontId="16" fillId="3" borderId="1" xfId="0" applyFont="1" applyFill="1" applyBorder="1" applyAlignment="1">
      <alignment horizontal="center" vertical="top"/>
    </xf>
    <xf numFmtId="168" fontId="16" fillId="3" borderId="3" xfId="0" applyNumberFormat="1" applyFont="1" applyFill="1" applyBorder="1" applyAlignment="1">
      <alignment vertical="top"/>
    </xf>
    <xf numFmtId="168" fontId="9" fillId="3" borderId="2" xfId="0" applyNumberFormat="1" applyFont="1" applyFill="1" applyBorder="1" applyAlignment="1">
      <alignment vertical="top"/>
    </xf>
    <xf numFmtId="168" fontId="10" fillId="3" borderId="1" xfId="0" applyNumberFormat="1" applyFont="1" applyFill="1" applyBorder="1" applyAlignment="1">
      <alignment vertical="top"/>
    </xf>
    <xf numFmtId="6" fontId="9" fillId="3" borderId="1" xfId="0" applyFont="1" applyFill="1" applyBorder="1" applyAlignment="1">
      <alignment vertical="top" wrapText="1"/>
    </xf>
    <xf numFmtId="168" fontId="10" fillId="3" borderId="3" xfId="0" applyNumberFormat="1" applyFont="1" applyFill="1" applyBorder="1" applyAlignment="1">
      <alignment vertical="top"/>
    </xf>
    <xf numFmtId="6" fontId="10" fillId="3" borderId="1" xfId="0" applyFont="1" applyFill="1" applyBorder="1" applyAlignment="1">
      <alignment horizontal="center" vertical="top"/>
    </xf>
    <xf numFmtId="168" fontId="7" fillId="0" borderId="3" xfId="0" applyNumberFormat="1" applyFont="1" applyBorder="1" applyAlignment="1">
      <alignment vertical="top"/>
    </xf>
    <xf numFmtId="1" fontId="9" fillId="3" borderId="2" xfId="0" applyNumberFormat="1" applyFont="1" applyFill="1" applyBorder="1" applyAlignment="1">
      <alignment horizontal="center" vertical="top"/>
    </xf>
    <xf numFmtId="6" fontId="10" fillId="3" borderId="1" xfId="0" applyFont="1" applyFill="1" applyBorder="1" applyAlignment="1">
      <alignment vertical="top" wrapText="1"/>
    </xf>
    <xf numFmtId="6" fontId="10" fillId="3" borderId="0" xfId="0" applyFont="1" applyFill="1" applyAlignment="1">
      <alignment/>
    </xf>
    <xf numFmtId="6" fontId="8" fillId="0" borderId="4" xfId="0" applyFont="1" applyBorder="1" applyAlignment="1">
      <alignment horizontal="left" vertical="top" wrapText="1"/>
    </xf>
    <xf numFmtId="168" fontId="10" fillId="2" borderId="9" xfId="0" applyNumberFormat="1" applyFont="1" applyFill="1" applyBorder="1" applyAlignment="1">
      <alignment vertical="top"/>
    </xf>
    <xf numFmtId="6" fontId="8" fillId="3" borderId="4" xfId="0" applyFont="1" applyFill="1" applyBorder="1" applyAlignment="1">
      <alignment vertical="top" wrapText="1"/>
    </xf>
    <xf numFmtId="1" fontId="8" fillId="0" borderId="1" xfId="0" applyNumberFormat="1" applyFont="1" applyBorder="1" applyAlignment="1">
      <alignment horizontal="center" vertical="top"/>
    </xf>
    <xf numFmtId="6" fontId="8" fillId="0" borderId="0" xfId="0" applyFont="1" applyFill="1" applyBorder="1" applyAlignment="1">
      <alignment vertical="top" wrapText="1"/>
    </xf>
    <xf numFmtId="6" fontId="7" fillId="0" borderId="0" xfId="0" applyFont="1" applyAlignment="1">
      <alignment/>
    </xf>
    <xf numFmtId="6" fontId="8" fillId="0" borderId="11" xfId="0" applyFont="1" applyBorder="1" applyAlignment="1">
      <alignment horizontal="center" vertical="top"/>
    </xf>
    <xf numFmtId="6" fontId="8" fillId="0" borderId="12" xfId="0" applyFont="1" applyBorder="1" applyAlignment="1">
      <alignment horizontal="center" vertical="top"/>
    </xf>
    <xf numFmtId="1" fontId="7" fillId="0" borderId="10" xfId="0" applyNumberFormat="1" applyFont="1" applyBorder="1" applyAlignment="1">
      <alignment horizontal="center" vertical="center"/>
    </xf>
    <xf numFmtId="1" fontId="7" fillId="0" borderId="13" xfId="0" applyNumberFormat="1" applyFont="1" applyBorder="1" applyAlignment="1">
      <alignment horizontal="center" vertical="center"/>
    </xf>
    <xf numFmtId="6" fontId="7" fillId="0" borderId="6" xfId="0" applyFont="1" applyBorder="1" applyAlignment="1">
      <alignment horizontal="center" vertical="center"/>
    </xf>
    <xf numFmtId="6" fontId="7" fillId="0" borderId="14" xfId="0" applyFont="1" applyBorder="1" applyAlignment="1">
      <alignment horizontal="center" vertical="center"/>
    </xf>
    <xf numFmtId="6" fontId="7" fillId="0" borderId="1" xfId="0" applyFont="1" applyBorder="1" applyAlignment="1">
      <alignment horizontal="center" vertical="center" wrapText="1"/>
    </xf>
    <xf numFmtId="6" fontId="7" fillId="0" borderId="1" xfId="0" applyFont="1" applyBorder="1" applyAlignment="1">
      <alignment horizontal="center" vertical="center"/>
    </xf>
    <xf numFmtId="6" fontId="8" fillId="0" borderId="0" xfId="0" applyFont="1" applyAlignment="1">
      <alignment/>
    </xf>
    <xf numFmtId="6" fontId="7" fillId="0" borderId="0" xfId="0" applyFont="1" applyAlignment="1">
      <alignment vertical="top"/>
    </xf>
    <xf numFmtId="6" fontId="8" fillId="0" borderId="15" xfId="0" applyFont="1" applyBorder="1" applyAlignment="1">
      <alignment horizontal="center" vertical="top"/>
    </xf>
    <xf numFmtId="6" fontId="8" fillId="0" borderId="16" xfId="0" applyFont="1" applyBorder="1" applyAlignment="1">
      <alignment horizontal="center" vertical="top"/>
    </xf>
    <xf numFmtId="6" fontId="8" fillId="0" borderId="17" xfId="0" applyFont="1" applyBorder="1" applyAlignment="1">
      <alignment horizontal="center" vertical="top"/>
    </xf>
    <xf numFmtId="6" fontId="7" fillId="0" borderId="18" xfId="0" applyFont="1" applyBorder="1" applyAlignment="1">
      <alignment horizontal="center" vertical="center" wrapText="1"/>
    </xf>
    <xf numFmtId="6" fontId="7" fillId="0" borderId="19" xfId="0" applyFont="1" applyBorder="1" applyAlignment="1">
      <alignment horizontal="center" vertical="center"/>
    </xf>
    <xf numFmtId="6" fontId="7" fillId="0" borderId="20" xfId="0" applyFont="1" applyBorder="1" applyAlignment="1">
      <alignment horizontal="center" vertical="center" wrapText="1"/>
    </xf>
    <xf numFmtId="6" fontId="7" fillId="0" borderId="13" xfId="0" applyFont="1" applyBorder="1" applyAlignment="1">
      <alignment horizontal="center" vertical="center"/>
    </xf>
    <xf numFmtId="6" fontId="7" fillId="0" borderId="21" xfId="0" applyFont="1" applyBorder="1" applyAlignment="1">
      <alignment horizontal="center" vertical="center" wrapText="1"/>
    </xf>
    <xf numFmtId="6" fontId="7" fillId="0" borderId="22" xfId="0" applyFont="1" applyBorder="1" applyAlignment="1">
      <alignment horizontal="center" vertical="center"/>
    </xf>
    <xf numFmtId="6" fontId="7" fillId="0" borderId="23" xfId="0" applyFont="1" applyBorder="1" applyAlignment="1">
      <alignment horizontal="center" vertical="center"/>
    </xf>
    <xf numFmtId="6" fontId="8" fillId="0" borderId="0" xfId="0" applyFont="1" applyBorder="1" applyAlignment="1">
      <alignment vertical="top" wrapText="1"/>
    </xf>
    <xf numFmtId="6" fontId="12" fillId="0" borderId="0" xfId="0" applyFont="1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1"/>
  <sheetViews>
    <sheetView tabSelected="1" view="pageBreakPreview" zoomScale="75" zoomScaleNormal="75" zoomScaleSheetLayoutView="75" workbookViewId="0" topLeftCell="A1">
      <selection activeCell="B340" sqref="B340"/>
    </sheetView>
  </sheetViews>
  <sheetFormatPr defaultColWidth="9.00390625" defaultRowHeight="12.75"/>
  <cols>
    <col min="1" max="1" width="4.125" style="6" customWidth="1"/>
    <col min="2" max="2" width="49.125" style="6" customWidth="1"/>
    <col min="3" max="3" width="23.00390625" style="6" customWidth="1"/>
    <col min="4" max="4" width="19.50390625" style="6" customWidth="1"/>
    <col min="5" max="5" width="18.50390625" style="6" customWidth="1"/>
    <col min="6" max="6" width="19.875" style="6" customWidth="1"/>
    <col min="7" max="7" width="28.00390625" style="6" customWidth="1"/>
    <col min="8" max="8" width="29.625" style="20" customWidth="1"/>
    <col min="9" max="9" width="9.375" style="6" customWidth="1"/>
    <col min="10" max="11" width="16.375" style="6" bestFit="1" customWidth="1"/>
    <col min="12" max="12" width="8.625" style="6" customWidth="1"/>
    <col min="13" max="16384" width="9.375" style="6" customWidth="1"/>
  </cols>
  <sheetData>
    <row r="1" ht="15.75">
      <c r="H1" s="5"/>
    </row>
    <row r="2" spans="6:8" ht="15.75">
      <c r="F2" s="29" t="s">
        <v>158</v>
      </c>
      <c r="G2" s="29"/>
      <c r="H2" s="5"/>
    </row>
    <row r="3" spans="6:8" ht="15.75">
      <c r="F3" s="120" t="s">
        <v>159</v>
      </c>
      <c r="G3" s="120"/>
      <c r="H3" s="5"/>
    </row>
    <row r="4" spans="6:8" ht="15.75">
      <c r="F4" s="29" t="s">
        <v>55</v>
      </c>
      <c r="G4" s="29"/>
      <c r="H4" s="5"/>
    </row>
    <row r="5" spans="6:8" ht="15.75">
      <c r="F5" s="29" t="s">
        <v>160</v>
      </c>
      <c r="G5" s="29"/>
      <c r="H5" s="5"/>
    </row>
    <row r="6" ht="15.75">
      <c r="H6" s="5"/>
    </row>
    <row r="7" spans="1:8" ht="37.5" customHeight="1">
      <c r="A7" s="1"/>
      <c r="B7" s="132" t="s">
        <v>134</v>
      </c>
      <c r="C7" s="133"/>
      <c r="D7" s="133"/>
      <c r="E7" s="133"/>
      <c r="F7" s="133"/>
      <c r="G7" s="133"/>
      <c r="H7" s="133"/>
    </row>
    <row r="8" spans="1:8" ht="15.75">
      <c r="A8" s="1"/>
      <c r="B8" s="2"/>
      <c r="C8" s="3"/>
      <c r="D8" s="4"/>
      <c r="E8" s="4"/>
      <c r="F8" s="4"/>
      <c r="G8" s="121"/>
      <c r="H8" s="111"/>
    </row>
    <row r="9" spans="1:8" ht="16.5" thickBot="1">
      <c r="A9" s="1"/>
      <c r="B9" s="7"/>
      <c r="C9" s="3"/>
      <c r="D9" s="4"/>
      <c r="E9" s="4"/>
      <c r="F9" s="4"/>
      <c r="G9" s="4"/>
      <c r="H9" s="75" t="s">
        <v>127</v>
      </c>
    </row>
    <row r="10" spans="1:8" ht="16.5" thickBot="1">
      <c r="A10" s="112"/>
      <c r="B10" s="113"/>
      <c r="C10" s="113"/>
      <c r="D10" s="122" t="s">
        <v>13</v>
      </c>
      <c r="E10" s="123"/>
      <c r="F10" s="123"/>
      <c r="G10" s="123"/>
      <c r="H10" s="124"/>
    </row>
    <row r="11" spans="1:8" ht="12.75" customHeight="1">
      <c r="A11" s="114" t="s">
        <v>3</v>
      </c>
      <c r="B11" s="116" t="s">
        <v>37</v>
      </c>
      <c r="C11" s="118" t="s">
        <v>4</v>
      </c>
      <c r="D11" s="127" t="s">
        <v>38</v>
      </c>
      <c r="E11" s="129" t="s">
        <v>5</v>
      </c>
      <c r="F11" s="130" t="s">
        <v>8</v>
      </c>
      <c r="G11" s="131"/>
      <c r="H11" s="125" t="s">
        <v>6</v>
      </c>
    </row>
    <row r="12" spans="1:8" ht="64.5" customHeight="1">
      <c r="A12" s="115"/>
      <c r="B12" s="117"/>
      <c r="C12" s="119"/>
      <c r="D12" s="128"/>
      <c r="E12" s="117"/>
      <c r="F12" s="34" t="s">
        <v>39</v>
      </c>
      <c r="G12" s="35" t="s">
        <v>40</v>
      </c>
      <c r="H12" s="126"/>
    </row>
    <row r="13" spans="1:8" ht="15.75">
      <c r="A13" s="55">
        <v>1</v>
      </c>
      <c r="B13" s="12">
        <v>2</v>
      </c>
      <c r="C13" s="12">
        <v>3</v>
      </c>
      <c r="D13" s="13">
        <v>4</v>
      </c>
      <c r="E13" s="12">
        <v>5</v>
      </c>
      <c r="F13" s="12">
        <v>6</v>
      </c>
      <c r="G13" s="12">
        <v>7</v>
      </c>
      <c r="H13" s="14">
        <v>8</v>
      </c>
    </row>
    <row r="14" spans="1:8" ht="15.75">
      <c r="A14" s="56" t="s">
        <v>0</v>
      </c>
      <c r="B14" s="15" t="s">
        <v>1</v>
      </c>
      <c r="C14" s="8"/>
      <c r="D14" s="10"/>
      <c r="E14" s="9"/>
      <c r="F14" s="9"/>
      <c r="G14" s="9"/>
      <c r="H14" s="11"/>
    </row>
    <row r="15" spans="1:8" ht="48.75" customHeight="1">
      <c r="A15" s="57">
        <v>1</v>
      </c>
      <c r="B15" s="41" t="s">
        <v>7</v>
      </c>
      <c r="C15" s="8" t="s">
        <v>41</v>
      </c>
      <c r="D15" s="17">
        <f aca="true" t="shared" si="0" ref="D15:D23">SUM(E15+H15)</f>
        <v>100000</v>
      </c>
      <c r="E15" s="30">
        <f>SUM(F15:G15)</f>
        <v>100000</v>
      </c>
      <c r="F15" s="16">
        <v>100000</v>
      </c>
      <c r="G15" s="16">
        <v>0</v>
      </c>
      <c r="H15" s="32">
        <v>0</v>
      </c>
    </row>
    <row r="16" spans="1:8" s="27" customFormat="1" ht="21.75" customHeight="1">
      <c r="A16" s="58"/>
      <c r="B16" s="94" t="s">
        <v>73</v>
      </c>
      <c r="C16" s="95"/>
      <c r="D16" s="97">
        <f t="shared" si="0"/>
        <v>100000</v>
      </c>
      <c r="E16" s="98">
        <f>SUM(F16+G16)</f>
        <v>100000</v>
      </c>
      <c r="F16" s="98">
        <f>SUM(F15)</f>
        <v>100000</v>
      </c>
      <c r="G16" s="98">
        <f>SUM(G15)</f>
        <v>0</v>
      </c>
      <c r="H16" s="96">
        <f>SUM(H15)</f>
        <v>0</v>
      </c>
    </row>
    <row r="17" spans="1:8" ht="48.75" customHeight="1">
      <c r="A17" s="57">
        <v>2</v>
      </c>
      <c r="B17" s="62" t="s">
        <v>19</v>
      </c>
      <c r="C17" s="8" t="s">
        <v>41</v>
      </c>
      <c r="D17" s="23">
        <f t="shared" si="0"/>
        <v>474000</v>
      </c>
      <c r="E17" s="30">
        <f>SUM(F17:G17)</f>
        <v>474000</v>
      </c>
      <c r="F17" s="22">
        <v>464000</v>
      </c>
      <c r="G17" s="22">
        <v>10000</v>
      </c>
      <c r="H17" s="32">
        <v>0</v>
      </c>
    </row>
    <row r="18" spans="1:8" s="27" customFormat="1" ht="24.75" customHeight="1">
      <c r="A18" s="58"/>
      <c r="B18" s="94" t="s">
        <v>73</v>
      </c>
      <c r="C18" s="92"/>
      <c r="D18" s="93">
        <f t="shared" si="0"/>
        <v>474000</v>
      </c>
      <c r="E18" s="30">
        <f>SUM(F18+G18)</f>
        <v>474000</v>
      </c>
      <c r="F18" s="30">
        <f>SUM(F17)</f>
        <v>464000</v>
      </c>
      <c r="G18" s="30">
        <f>SUM(G17)</f>
        <v>10000</v>
      </c>
      <c r="H18" s="32">
        <f>SUM(H17)</f>
        <v>0</v>
      </c>
    </row>
    <row r="19" spans="1:8" ht="64.5" customHeight="1">
      <c r="A19" s="57">
        <v>3</v>
      </c>
      <c r="B19" s="41" t="s">
        <v>66</v>
      </c>
      <c r="C19" s="8" t="s">
        <v>41</v>
      </c>
      <c r="D19" s="17">
        <f t="shared" si="0"/>
        <v>2655000</v>
      </c>
      <c r="E19" s="30">
        <f>SUM(F19:G19)</f>
        <v>605000</v>
      </c>
      <c r="F19" s="16">
        <v>605000</v>
      </c>
      <c r="G19" s="16">
        <v>0</v>
      </c>
      <c r="H19" s="32">
        <v>2050000</v>
      </c>
    </row>
    <row r="20" spans="1:8" ht="25.5" customHeight="1">
      <c r="A20" s="57"/>
      <c r="B20" s="91" t="s">
        <v>71</v>
      </c>
      <c r="C20" s="8"/>
      <c r="D20" s="17">
        <f t="shared" si="0"/>
        <v>2655000</v>
      </c>
      <c r="E20" s="30">
        <f>SUM(F20+G20)</f>
        <v>605000</v>
      </c>
      <c r="F20" s="16">
        <f>SUM(F19)</f>
        <v>605000</v>
      </c>
      <c r="G20" s="16">
        <f>SUM(G19)</f>
        <v>0</v>
      </c>
      <c r="H20" s="32">
        <f>SUM(H19)</f>
        <v>2050000</v>
      </c>
    </row>
    <row r="21" spans="1:8" ht="25.5" customHeight="1">
      <c r="A21" s="58"/>
      <c r="B21" s="42" t="s">
        <v>74</v>
      </c>
      <c r="C21" s="8"/>
      <c r="D21" s="17">
        <f t="shared" si="0"/>
        <v>-1050000</v>
      </c>
      <c r="E21" s="30">
        <f>SUM(F21+G21)</f>
        <v>0</v>
      </c>
      <c r="F21" s="30">
        <f>SUM(F22-F23)</f>
        <v>0</v>
      </c>
      <c r="G21" s="30">
        <f>SUM(G22-G23)</f>
        <v>0</v>
      </c>
      <c r="H21" s="32">
        <f>SUM(H22-H23)</f>
        <v>-1050000</v>
      </c>
    </row>
    <row r="22" spans="1:8" ht="25.5" customHeight="1">
      <c r="A22" s="58"/>
      <c r="B22" s="42" t="s">
        <v>72</v>
      </c>
      <c r="C22" s="8"/>
      <c r="D22" s="17">
        <f t="shared" si="0"/>
        <v>0</v>
      </c>
      <c r="E22" s="30">
        <f>SUM(F22+G22)</f>
        <v>0</v>
      </c>
      <c r="F22" s="30"/>
      <c r="G22" s="30"/>
      <c r="H22" s="32"/>
    </row>
    <row r="23" spans="1:8" ht="25.5" customHeight="1">
      <c r="A23" s="58"/>
      <c r="B23" s="42" t="s">
        <v>75</v>
      </c>
      <c r="C23" s="8"/>
      <c r="D23" s="17">
        <f t="shared" si="0"/>
        <v>1050000</v>
      </c>
      <c r="E23" s="30">
        <f>SUM(F23+G23)</f>
        <v>0</v>
      </c>
      <c r="F23" s="30"/>
      <c r="G23" s="30"/>
      <c r="H23" s="32">
        <v>1050000</v>
      </c>
    </row>
    <row r="24" spans="1:8" ht="25.5" customHeight="1">
      <c r="A24" s="58"/>
      <c r="B24" s="99" t="s">
        <v>73</v>
      </c>
      <c r="C24" s="101"/>
      <c r="D24" s="97">
        <f>SUM(D20+D21)</f>
        <v>1605000</v>
      </c>
      <c r="E24" s="98">
        <f>SUM(E20+E21)</f>
        <v>605000</v>
      </c>
      <c r="F24" s="98">
        <f>SUM(F20+F21)</f>
        <v>605000</v>
      </c>
      <c r="G24" s="98">
        <f>SUM(G20+G21)</f>
        <v>0</v>
      </c>
      <c r="H24" s="100">
        <f>SUM(H20+H21)</f>
        <v>1000000</v>
      </c>
    </row>
    <row r="25" spans="1:8" ht="51" customHeight="1">
      <c r="A25" s="57">
        <v>4</v>
      </c>
      <c r="B25" s="62" t="s">
        <v>141</v>
      </c>
      <c r="C25" s="8" t="s">
        <v>41</v>
      </c>
      <c r="D25" s="17">
        <f aca="true" t="shared" si="1" ref="D25:D31">SUM(E25+H25)</f>
        <v>360000</v>
      </c>
      <c r="E25" s="30">
        <f>SUM(F25:G25)</f>
        <v>110000</v>
      </c>
      <c r="F25" s="16">
        <v>110000</v>
      </c>
      <c r="G25" s="16">
        <v>0</v>
      </c>
      <c r="H25" s="32">
        <v>250000</v>
      </c>
    </row>
    <row r="26" spans="1:8" ht="21.75" customHeight="1">
      <c r="A26" s="57"/>
      <c r="B26" s="91" t="s">
        <v>71</v>
      </c>
      <c r="C26" s="8"/>
      <c r="D26" s="17">
        <f t="shared" si="1"/>
        <v>360000</v>
      </c>
      <c r="E26" s="30">
        <f>SUM(F26+G26)</f>
        <v>110000</v>
      </c>
      <c r="F26" s="16">
        <f>SUM(F25)</f>
        <v>110000</v>
      </c>
      <c r="G26" s="16">
        <f>SUM(G25)</f>
        <v>0</v>
      </c>
      <c r="H26" s="32">
        <f>SUM(H25)</f>
        <v>250000</v>
      </c>
    </row>
    <row r="27" spans="1:8" ht="49.5" customHeight="1">
      <c r="A27" s="57">
        <v>5</v>
      </c>
      <c r="B27" s="41" t="s">
        <v>76</v>
      </c>
      <c r="C27" s="8" t="s">
        <v>41</v>
      </c>
      <c r="D27" s="17">
        <f t="shared" si="1"/>
        <v>770000</v>
      </c>
      <c r="E27" s="30">
        <f>SUM(F27:G27)</f>
        <v>220000</v>
      </c>
      <c r="F27" s="16">
        <v>220000</v>
      </c>
      <c r="G27" s="16">
        <v>0</v>
      </c>
      <c r="H27" s="32">
        <v>550000</v>
      </c>
    </row>
    <row r="28" spans="1:8" ht="17.25" customHeight="1">
      <c r="A28" s="57"/>
      <c r="B28" s="41" t="s">
        <v>71</v>
      </c>
      <c r="C28" s="8"/>
      <c r="D28" s="17">
        <f t="shared" si="1"/>
        <v>770000</v>
      </c>
      <c r="E28" s="30">
        <f>SUM(F28+G28)</f>
        <v>220000</v>
      </c>
      <c r="F28" s="16">
        <f>SUM(F27)</f>
        <v>220000</v>
      </c>
      <c r="G28" s="16">
        <f>SUM(G27)</f>
        <v>0</v>
      </c>
      <c r="H28" s="32">
        <f>SUM(H27)</f>
        <v>550000</v>
      </c>
    </row>
    <row r="29" spans="1:8" s="83" customFormat="1" ht="17.25" customHeight="1">
      <c r="A29" s="77"/>
      <c r="B29" s="78" t="s">
        <v>74</v>
      </c>
      <c r="C29" s="79"/>
      <c r="D29" s="80">
        <f t="shared" si="1"/>
        <v>450000</v>
      </c>
      <c r="E29" s="81">
        <f>SUM(F29+G29)</f>
        <v>0</v>
      </c>
      <c r="F29" s="81">
        <f>SUM(F30-F31)</f>
        <v>0</v>
      </c>
      <c r="G29" s="81">
        <f>SUM(G30-G31)</f>
        <v>0</v>
      </c>
      <c r="H29" s="82">
        <f>SUM(H30-H31)</f>
        <v>450000</v>
      </c>
    </row>
    <row r="30" spans="1:8" ht="17.25" customHeight="1">
      <c r="A30" s="57"/>
      <c r="B30" s="42" t="s">
        <v>72</v>
      </c>
      <c r="C30" s="8"/>
      <c r="D30" s="17">
        <f t="shared" si="1"/>
        <v>450000</v>
      </c>
      <c r="E30" s="30">
        <f>SUM(F30+G30)</f>
        <v>0</v>
      </c>
      <c r="F30" s="30">
        <v>0</v>
      </c>
      <c r="G30" s="30"/>
      <c r="H30" s="32">
        <v>450000</v>
      </c>
    </row>
    <row r="31" spans="1:8" ht="17.25" customHeight="1">
      <c r="A31" s="57"/>
      <c r="B31" s="42" t="s">
        <v>75</v>
      </c>
      <c r="C31" s="8"/>
      <c r="D31" s="17">
        <f t="shared" si="1"/>
        <v>0</v>
      </c>
      <c r="E31" s="30">
        <f>SUM(F31+G31)</f>
        <v>0</v>
      </c>
      <c r="F31" s="30"/>
      <c r="G31" s="30"/>
      <c r="H31" s="32">
        <v>0</v>
      </c>
    </row>
    <row r="32" spans="1:8" ht="21.75" customHeight="1">
      <c r="A32" s="57"/>
      <c r="B32" s="99" t="s">
        <v>73</v>
      </c>
      <c r="C32" s="101"/>
      <c r="D32" s="97">
        <f>SUM(D28+D29)</f>
        <v>1220000</v>
      </c>
      <c r="E32" s="98">
        <f>SUM(E28+E29)</f>
        <v>220000</v>
      </c>
      <c r="F32" s="98">
        <f>SUM(F28+F29)</f>
        <v>220000</v>
      </c>
      <c r="G32" s="98">
        <f>SUM(G28+G29)</f>
        <v>0</v>
      </c>
      <c r="H32" s="100">
        <f>SUM(H28+H29)</f>
        <v>1000000</v>
      </c>
    </row>
    <row r="33" spans="1:8" ht="66" customHeight="1">
      <c r="A33" s="57">
        <v>6</v>
      </c>
      <c r="B33" s="62" t="s">
        <v>166</v>
      </c>
      <c r="C33" s="8" t="s">
        <v>41</v>
      </c>
      <c r="D33" s="17">
        <f aca="true" t="shared" si="2" ref="D33:D46">SUM(E33+H33)</f>
        <v>760000</v>
      </c>
      <c r="E33" s="30">
        <f>SUM(F33:G33)</f>
        <v>240000</v>
      </c>
      <c r="F33" s="22">
        <v>240000</v>
      </c>
      <c r="G33" s="22">
        <v>0</v>
      </c>
      <c r="H33" s="32">
        <v>520000</v>
      </c>
    </row>
    <row r="34" spans="1:8" ht="26.25" customHeight="1">
      <c r="A34" s="57"/>
      <c r="B34" s="99" t="s">
        <v>73</v>
      </c>
      <c r="C34" s="101"/>
      <c r="D34" s="97">
        <f t="shared" si="2"/>
        <v>760000</v>
      </c>
      <c r="E34" s="98">
        <f>SUM(F34+G34)</f>
        <v>240000</v>
      </c>
      <c r="F34" s="98">
        <f>SUM(F33)</f>
        <v>240000</v>
      </c>
      <c r="G34" s="98">
        <f>SUM(G33)</f>
        <v>0</v>
      </c>
      <c r="H34" s="100">
        <f>SUM(H33)</f>
        <v>520000</v>
      </c>
    </row>
    <row r="35" spans="1:8" ht="33.75" customHeight="1">
      <c r="A35" s="57" t="s">
        <v>113</v>
      </c>
      <c r="B35" s="62" t="s">
        <v>112</v>
      </c>
      <c r="C35" s="8" t="s">
        <v>41</v>
      </c>
      <c r="D35" s="17">
        <f t="shared" si="2"/>
        <v>50000</v>
      </c>
      <c r="E35" s="30">
        <f>SUM(F35:G35)</f>
        <v>50000</v>
      </c>
      <c r="F35" s="22">
        <v>50000</v>
      </c>
      <c r="G35" s="22">
        <v>0</v>
      </c>
      <c r="H35" s="32">
        <v>0</v>
      </c>
    </row>
    <row r="36" spans="1:8" ht="27" customHeight="1">
      <c r="A36" s="57"/>
      <c r="B36" s="99" t="s">
        <v>73</v>
      </c>
      <c r="C36" s="8"/>
      <c r="D36" s="93">
        <f t="shared" si="2"/>
        <v>50000</v>
      </c>
      <c r="E36" s="30">
        <f>SUM(F36+G36)</f>
        <v>50000</v>
      </c>
      <c r="F36" s="30">
        <f>SUM(F35)</f>
        <v>50000</v>
      </c>
      <c r="G36" s="30">
        <f>SUM(G35)</f>
        <v>0</v>
      </c>
      <c r="H36" s="32">
        <f>SUM(H35)</f>
        <v>0</v>
      </c>
    </row>
    <row r="37" spans="1:8" ht="65.25" customHeight="1">
      <c r="A37" s="57">
        <v>7</v>
      </c>
      <c r="B37" s="41" t="s">
        <v>167</v>
      </c>
      <c r="C37" s="8" t="s">
        <v>41</v>
      </c>
      <c r="D37" s="17">
        <f t="shared" si="2"/>
        <v>1500000</v>
      </c>
      <c r="E37" s="30">
        <f>SUM(F37:G37)</f>
        <v>385000</v>
      </c>
      <c r="F37" s="22">
        <v>385000</v>
      </c>
      <c r="G37" s="22">
        <v>0</v>
      </c>
      <c r="H37" s="32">
        <v>1115000</v>
      </c>
    </row>
    <row r="38" spans="1:8" ht="21" customHeight="1">
      <c r="A38" s="57"/>
      <c r="B38" s="99" t="s">
        <v>73</v>
      </c>
      <c r="C38" s="92"/>
      <c r="D38" s="93">
        <f t="shared" si="2"/>
        <v>1500000</v>
      </c>
      <c r="E38" s="30">
        <f>SUM(F38+G38)</f>
        <v>385000</v>
      </c>
      <c r="F38" s="30">
        <f>SUM(F37)</f>
        <v>385000</v>
      </c>
      <c r="G38" s="30">
        <f>SUM(G37)</f>
        <v>0</v>
      </c>
      <c r="H38" s="32">
        <f>SUM(H37)</f>
        <v>1115000</v>
      </c>
    </row>
    <row r="39" spans="1:8" ht="37.5" customHeight="1">
      <c r="A39" s="76" t="s">
        <v>129</v>
      </c>
      <c r="B39" s="41" t="s">
        <v>128</v>
      </c>
      <c r="C39" s="8" t="s">
        <v>41</v>
      </c>
      <c r="D39" s="17">
        <f t="shared" si="2"/>
        <v>115000</v>
      </c>
      <c r="E39" s="30">
        <f>SUM(F39:G39)</f>
        <v>45000</v>
      </c>
      <c r="F39" s="22">
        <v>45000</v>
      </c>
      <c r="G39" s="22">
        <v>0</v>
      </c>
      <c r="H39" s="32">
        <v>70000</v>
      </c>
    </row>
    <row r="40" spans="1:8" ht="21.75" customHeight="1">
      <c r="A40" s="76"/>
      <c r="B40" s="99" t="s">
        <v>73</v>
      </c>
      <c r="C40" s="8"/>
      <c r="D40" s="17">
        <f t="shared" si="2"/>
        <v>115000</v>
      </c>
      <c r="E40" s="30">
        <f>SUM(F40+G40)</f>
        <v>45000</v>
      </c>
      <c r="F40" s="16">
        <f>SUM(F39)</f>
        <v>45000</v>
      </c>
      <c r="G40" s="16">
        <f>SUM(G39)</f>
        <v>0</v>
      </c>
      <c r="H40" s="32">
        <f>SUM(H39)</f>
        <v>70000</v>
      </c>
    </row>
    <row r="41" spans="1:8" ht="37.5" customHeight="1">
      <c r="A41" s="57">
        <v>8</v>
      </c>
      <c r="B41" s="62" t="s">
        <v>20</v>
      </c>
      <c r="C41" s="8" t="s">
        <v>41</v>
      </c>
      <c r="D41" s="17">
        <f t="shared" si="2"/>
        <v>775000</v>
      </c>
      <c r="E41" s="30">
        <f>SUM(F41:G41)</f>
        <v>775000</v>
      </c>
      <c r="F41" s="16">
        <v>775000</v>
      </c>
      <c r="G41" s="16">
        <v>0</v>
      </c>
      <c r="H41" s="32">
        <v>0</v>
      </c>
    </row>
    <row r="42" spans="1:8" ht="25.5" customHeight="1">
      <c r="A42" s="57"/>
      <c r="B42" s="99" t="s">
        <v>73</v>
      </c>
      <c r="C42" s="8"/>
      <c r="D42" s="17">
        <f t="shared" si="2"/>
        <v>775000</v>
      </c>
      <c r="E42" s="30">
        <f>SUM(F42+G42)</f>
        <v>775000</v>
      </c>
      <c r="F42" s="16">
        <f>SUM(F41)</f>
        <v>775000</v>
      </c>
      <c r="G42" s="16">
        <f>SUM(G41)</f>
        <v>0</v>
      </c>
      <c r="H42" s="32">
        <f>SUM(H41)</f>
        <v>0</v>
      </c>
    </row>
    <row r="43" spans="1:8" ht="55.5" customHeight="1">
      <c r="A43" s="57">
        <v>9</v>
      </c>
      <c r="B43" s="41" t="s">
        <v>168</v>
      </c>
      <c r="C43" s="8" t="s">
        <v>41</v>
      </c>
      <c r="D43" s="17">
        <f t="shared" si="2"/>
        <v>400000</v>
      </c>
      <c r="E43" s="30">
        <f>SUM(F43:G43)</f>
        <v>400000</v>
      </c>
      <c r="F43" s="16">
        <v>350000</v>
      </c>
      <c r="G43" s="16">
        <v>50000</v>
      </c>
      <c r="H43" s="32">
        <v>0</v>
      </c>
    </row>
    <row r="44" spans="1:8" ht="24" customHeight="1">
      <c r="A44" s="57"/>
      <c r="B44" s="99" t="s">
        <v>73</v>
      </c>
      <c r="C44" s="92"/>
      <c r="D44" s="93">
        <f t="shared" si="2"/>
        <v>400000</v>
      </c>
      <c r="E44" s="30">
        <f>SUM(F44+G44)</f>
        <v>400000</v>
      </c>
      <c r="F44" s="30">
        <f>SUM(F43)</f>
        <v>350000</v>
      </c>
      <c r="G44" s="30">
        <f>SUM(G43)</f>
        <v>50000</v>
      </c>
      <c r="H44" s="32">
        <f>SUM(H43)</f>
        <v>0</v>
      </c>
    </row>
    <row r="45" spans="1:8" ht="52.5" customHeight="1">
      <c r="A45" s="57">
        <v>10</v>
      </c>
      <c r="B45" s="62" t="s">
        <v>169</v>
      </c>
      <c r="C45" s="8" t="s">
        <v>41</v>
      </c>
      <c r="D45" s="17">
        <f t="shared" si="2"/>
        <v>45000</v>
      </c>
      <c r="E45" s="30">
        <f>SUM(F45:G45)</f>
        <v>45000</v>
      </c>
      <c r="F45" s="16">
        <v>45000</v>
      </c>
      <c r="G45" s="16">
        <v>0</v>
      </c>
      <c r="H45" s="32">
        <v>0</v>
      </c>
    </row>
    <row r="46" spans="1:8" ht="25.5" customHeight="1">
      <c r="A46" s="57"/>
      <c r="B46" s="99" t="s">
        <v>73</v>
      </c>
      <c r="C46" s="8"/>
      <c r="D46" s="93">
        <f t="shared" si="2"/>
        <v>45000</v>
      </c>
      <c r="E46" s="30">
        <f>SUM(F46+G46)</f>
        <v>45000</v>
      </c>
      <c r="F46" s="30">
        <f>SUM(F45)</f>
        <v>45000</v>
      </c>
      <c r="G46" s="30">
        <f>SUM(G45)</f>
        <v>0</v>
      </c>
      <c r="H46" s="32">
        <f>SUM(H45)</f>
        <v>0</v>
      </c>
    </row>
    <row r="47" spans="1:8" ht="53.25" customHeight="1">
      <c r="A47" s="57">
        <v>11</v>
      </c>
      <c r="B47" s="40" t="s">
        <v>170</v>
      </c>
      <c r="C47" s="8" t="s">
        <v>41</v>
      </c>
      <c r="D47" s="17">
        <v>148000</v>
      </c>
      <c r="E47" s="30">
        <f>SUM(F47+G47)</f>
        <v>148000</v>
      </c>
      <c r="F47" s="30">
        <v>148000</v>
      </c>
      <c r="G47" s="43">
        <v>0</v>
      </c>
      <c r="H47" s="32">
        <v>0</v>
      </c>
    </row>
    <row r="48" spans="1:8" ht="24" customHeight="1">
      <c r="A48" s="57"/>
      <c r="B48" s="99" t="s">
        <v>73</v>
      </c>
      <c r="C48" s="8"/>
      <c r="D48" s="93">
        <f aca="true" t="shared" si="3" ref="D48:D59">SUM(E48+H48)</f>
        <v>148000</v>
      </c>
      <c r="E48" s="30">
        <f>SUM(F48+G48)</f>
        <v>148000</v>
      </c>
      <c r="F48" s="30">
        <f>SUM(F47)</f>
        <v>148000</v>
      </c>
      <c r="G48" s="30">
        <f>SUM(G47)</f>
        <v>0</v>
      </c>
      <c r="H48" s="32">
        <f>SUM(H47)</f>
        <v>0</v>
      </c>
    </row>
    <row r="49" spans="1:8" ht="39" customHeight="1">
      <c r="A49" s="57">
        <v>12</v>
      </c>
      <c r="B49" s="40" t="s">
        <v>11</v>
      </c>
      <c r="C49" s="8" t="s">
        <v>41</v>
      </c>
      <c r="D49" s="17">
        <f t="shared" si="3"/>
        <v>60000</v>
      </c>
      <c r="E49" s="30">
        <f>SUM(F49:G49)</f>
        <v>60000</v>
      </c>
      <c r="F49" s="16">
        <v>60000</v>
      </c>
      <c r="G49" s="19">
        <v>0</v>
      </c>
      <c r="H49" s="32">
        <v>0</v>
      </c>
    </row>
    <row r="50" spans="1:8" ht="24.75" customHeight="1">
      <c r="A50" s="57"/>
      <c r="B50" s="91" t="s">
        <v>71</v>
      </c>
      <c r="C50" s="92"/>
      <c r="D50" s="93">
        <f t="shared" si="3"/>
        <v>60000</v>
      </c>
      <c r="E50" s="30">
        <f>SUM(F50+G50)</f>
        <v>60000</v>
      </c>
      <c r="F50" s="30">
        <f>SUM(F49)</f>
        <v>60000</v>
      </c>
      <c r="G50" s="30">
        <f>SUM(G49)</f>
        <v>0</v>
      </c>
      <c r="H50" s="32">
        <f>SUM(H49)</f>
        <v>0</v>
      </c>
    </row>
    <row r="51" spans="1:8" ht="39" customHeight="1">
      <c r="A51" s="57">
        <v>13</v>
      </c>
      <c r="B51" s="40" t="s">
        <v>77</v>
      </c>
      <c r="C51" s="8" t="s">
        <v>41</v>
      </c>
      <c r="D51" s="17">
        <f t="shared" si="3"/>
        <v>72000</v>
      </c>
      <c r="E51" s="30">
        <f>SUM(F51:G51)</f>
        <v>72000</v>
      </c>
      <c r="F51" s="16">
        <v>72000</v>
      </c>
      <c r="G51" s="19">
        <v>0</v>
      </c>
      <c r="H51" s="32">
        <v>0</v>
      </c>
    </row>
    <row r="52" spans="1:8" ht="24" customHeight="1">
      <c r="A52" s="57"/>
      <c r="B52" s="91" t="s">
        <v>71</v>
      </c>
      <c r="C52" s="92"/>
      <c r="D52" s="93">
        <f t="shared" si="3"/>
        <v>72000</v>
      </c>
      <c r="E52" s="30">
        <f>SUM(F52+G52)</f>
        <v>72000</v>
      </c>
      <c r="F52" s="30">
        <f>SUM(F51)</f>
        <v>72000</v>
      </c>
      <c r="G52" s="30">
        <f>SUM(G51)</f>
        <v>0</v>
      </c>
      <c r="H52" s="32">
        <f>SUM(H51)</f>
        <v>0</v>
      </c>
    </row>
    <row r="53" spans="1:8" ht="39" customHeight="1">
      <c r="A53" s="57">
        <v>14</v>
      </c>
      <c r="B53" s="40" t="s">
        <v>171</v>
      </c>
      <c r="C53" s="8" t="s">
        <v>41</v>
      </c>
      <c r="D53" s="17">
        <f t="shared" si="3"/>
        <v>500000</v>
      </c>
      <c r="E53" s="30">
        <f>SUM(F53:G53)</f>
        <v>175000</v>
      </c>
      <c r="F53" s="16">
        <v>175000</v>
      </c>
      <c r="G53" s="19">
        <v>0</v>
      </c>
      <c r="H53" s="32">
        <v>325000</v>
      </c>
    </row>
    <row r="54" spans="1:8" ht="21.75" customHeight="1">
      <c r="A54" s="57"/>
      <c r="B54" s="99" t="s">
        <v>73</v>
      </c>
      <c r="C54" s="8"/>
      <c r="D54" s="93">
        <f t="shared" si="3"/>
        <v>500000</v>
      </c>
      <c r="E54" s="30">
        <f>SUM(F54+G54)</f>
        <v>175000</v>
      </c>
      <c r="F54" s="30">
        <f>SUM(F53)</f>
        <v>175000</v>
      </c>
      <c r="G54" s="30">
        <f>SUM(G53)</f>
        <v>0</v>
      </c>
      <c r="H54" s="32">
        <f>SUM(H53)</f>
        <v>325000</v>
      </c>
    </row>
    <row r="55" spans="1:8" ht="46.5" customHeight="1">
      <c r="A55" s="57">
        <v>15</v>
      </c>
      <c r="B55" s="40" t="s">
        <v>140</v>
      </c>
      <c r="C55" s="8" t="s">
        <v>41</v>
      </c>
      <c r="D55" s="17">
        <f t="shared" si="3"/>
        <v>40000</v>
      </c>
      <c r="E55" s="30">
        <f>SUM(F55:G55)</f>
        <v>40000</v>
      </c>
      <c r="F55" s="16">
        <v>40000</v>
      </c>
      <c r="G55" s="19">
        <v>0</v>
      </c>
      <c r="H55" s="32">
        <v>0</v>
      </c>
    </row>
    <row r="56" spans="1:8" ht="18.75" customHeight="1">
      <c r="A56" s="57"/>
      <c r="B56" s="99" t="s">
        <v>73</v>
      </c>
      <c r="C56" s="8"/>
      <c r="D56" s="17">
        <f t="shared" si="3"/>
        <v>40000</v>
      </c>
      <c r="E56" s="30">
        <f>SUM(F56+G56)</f>
        <v>40000</v>
      </c>
      <c r="F56" s="16">
        <f>SUM(F55)</f>
        <v>40000</v>
      </c>
      <c r="G56" s="16">
        <f>SUM(G55)</f>
        <v>0</v>
      </c>
      <c r="H56" s="32">
        <f>SUM(H55)</f>
        <v>0</v>
      </c>
    </row>
    <row r="57" spans="1:8" ht="18" customHeight="1">
      <c r="A57" s="57"/>
      <c r="B57" s="42" t="s">
        <v>74</v>
      </c>
      <c r="C57" s="8"/>
      <c r="D57" s="17">
        <f t="shared" si="3"/>
        <v>100000</v>
      </c>
      <c r="E57" s="30">
        <f>SUM(F57+G57)</f>
        <v>100000</v>
      </c>
      <c r="F57" s="30">
        <f>SUM(F58-F59)</f>
        <v>0</v>
      </c>
      <c r="G57" s="30">
        <f>SUM(G58-G59)</f>
        <v>100000</v>
      </c>
      <c r="H57" s="32">
        <f>SUM(H58-H59)</f>
        <v>0</v>
      </c>
    </row>
    <row r="58" spans="1:8" ht="18" customHeight="1">
      <c r="A58" s="57"/>
      <c r="B58" s="42" t="s">
        <v>72</v>
      </c>
      <c r="C58" s="8"/>
      <c r="D58" s="17">
        <f t="shared" si="3"/>
        <v>100000</v>
      </c>
      <c r="E58" s="30">
        <f>SUM(F58+G58)</f>
        <v>100000</v>
      </c>
      <c r="F58" s="30">
        <v>0</v>
      </c>
      <c r="G58" s="30">
        <v>100000</v>
      </c>
      <c r="H58" s="32"/>
    </row>
    <row r="59" spans="1:8" ht="18.75" customHeight="1">
      <c r="A59" s="57"/>
      <c r="B59" s="42" t="s">
        <v>75</v>
      </c>
      <c r="C59" s="8"/>
      <c r="D59" s="17">
        <f t="shared" si="3"/>
        <v>0</v>
      </c>
      <c r="E59" s="30">
        <f>SUM(F59+G59)</f>
        <v>0</v>
      </c>
      <c r="F59" s="30"/>
      <c r="G59" s="30"/>
      <c r="H59" s="32"/>
    </row>
    <row r="60" spans="1:8" ht="22.5" customHeight="1">
      <c r="A60" s="57"/>
      <c r="B60" s="99" t="s">
        <v>73</v>
      </c>
      <c r="C60" s="101"/>
      <c r="D60" s="97">
        <f>SUM(D56+D57)</f>
        <v>140000</v>
      </c>
      <c r="E60" s="98">
        <f>SUM(E56+E57)</f>
        <v>140000</v>
      </c>
      <c r="F60" s="98">
        <f>SUM(F56+F57)</f>
        <v>40000</v>
      </c>
      <c r="G60" s="98">
        <f>SUM(G56+G57)</f>
        <v>100000</v>
      </c>
      <c r="H60" s="100">
        <f>SUM(H56+H57)</f>
        <v>0</v>
      </c>
    </row>
    <row r="61" spans="1:8" s="39" customFormat="1" ht="51" customHeight="1">
      <c r="A61" s="58">
        <v>16</v>
      </c>
      <c r="B61" s="40" t="s">
        <v>172</v>
      </c>
      <c r="C61" s="37" t="s">
        <v>41</v>
      </c>
      <c r="D61" s="17">
        <f aca="true" t="shared" si="4" ref="D61:D93">SUM(E61+H61)</f>
        <v>30000</v>
      </c>
      <c r="E61" s="31">
        <f>SUM(F61:G61)</f>
        <v>30000</v>
      </c>
      <c r="F61" s="31">
        <v>30000</v>
      </c>
      <c r="G61" s="38">
        <v>0</v>
      </c>
      <c r="H61" s="36">
        <v>0</v>
      </c>
    </row>
    <row r="62" spans="1:8" s="39" customFormat="1" ht="26.25" customHeight="1">
      <c r="A62" s="58"/>
      <c r="B62" s="91" t="s">
        <v>71</v>
      </c>
      <c r="C62" s="92"/>
      <c r="D62" s="93">
        <f t="shared" si="4"/>
        <v>30000</v>
      </c>
      <c r="E62" s="30">
        <f>SUM(F62+G62)</f>
        <v>30000</v>
      </c>
      <c r="F62" s="30">
        <f>SUM(F61)</f>
        <v>30000</v>
      </c>
      <c r="G62" s="30">
        <f>SUM(G61)</f>
        <v>0</v>
      </c>
      <c r="H62" s="32">
        <f>SUM(H61)</f>
        <v>0</v>
      </c>
    </row>
    <row r="63" spans="1:8" s="39" customFormat="1" ht="54" customHeight="1">
      <c r="A63" s="58">
        <v>17</v>
      </c>
      <c r="B63" s="40" t="s">
        <v>173</v>
      </c>
      <c r="C63" s="8" t="s">
        <v>41</v>
      </c>
      <c r="D63" s="17">
        <f t="shared" si="4"/>
        <v>6594</v>
      </c>
      <c r="E63" s="31">
        <f>SUM(F63:G63)</f>
        <v>6594</v>
      </c>
      <c r="F63" s="31">
        <v>6594</v>
      </c>
      <c r="G63" s="38">
        <v>0</v>
      </c>
      <c r="H63" s="36">
        <v>0</v>
      </c>
    </row>
    <row r="64" spans="1:8" s="39" customFormat="1" ht="24.75" customHeight="1">
      <c r="A64" s="58"/>
      <c r="B64" s="91" t="s">
        <v>71</v>
      </c>
      <c r="C64" s="92"/>
      <c r="D64" s="93">
        <f t="shared" si="4"/>
        <v>6594</v>
      </c>
      <c r="E64" s="30">
        <f>SUM(F64+G64)</f>
        <v>6594</v>
      </c>
      <c r="F64" s="30">
        <f>SUM(F63)</f>
        <v>6594</v>
      </c>
      <c r="G64" s="30">
        <f>SUM(G63)</f>
        <v>0</v>
      </c>
      <c r="H64" s="32">
        <f>SUM(H63)</f>
        <v>0</v>
      </c>
    </row>
    <row r="65" spans="1:8" s="39" customFormat="1" ht="69" customHeight="1">
      <c r="A65" s="58">
        <v>18</v>
      </c>
      <c r="B65" s="40" t="s">
        <v>174</v>
      </c>
      <c r="C65" s="37" t="s">
        <v>41</v>
      </c>
      <c r="D65" s="17">
        <f t="shared" si="4"/>
        <v>160069</v>
      </c>
      <c r="E65" s="31">
        <f>SUM(F65:G65)</f>
        <v>160069</v>
      </c>
      <c r="F65" s="31">
        <v>160069</v>
      </c>
      <c r="G65" s="38">
        <v>0</v>
      </c>
      <c r="H65" s="36">
        <v>0</v>
      </c>
    </row>
    <row r="66" spans="1:8" s="39" customFormat="1" ht="27.75" customHeight="1">
      <c r="A66" s="58"/>
      <c r="B66" s="99" t="s">
        <v>73</v>
      </c>
      <c r="C66" s="92"/>
      <c r="D66" s="93">
        <f t="shared" si="4"/>
        <v>160069</v>
      </c>
      <c r="E66" s="30">
        <f>SUM(F66+G66)</f>
        <v>160069</v>
      </c>
      <c r="F66" s="30">
        <f>SUM(F65)</f>
        <v>160069</v>
      </c>
      <c r="G66" s="30">
        <f>SUM(G65)</f>
        <v>0</v>
      </c>
      <c r="H66" s="32">
        <f>SUM(H65)</f>
        <v>0</v>
      </c>
    </row>
    <row r="67" spans="1:8" s="39" customFormat="1" ht="105.75" customHeight="1">
      <c r="A67" s="58">
        <v>19</v>
      </c>
      <c r="B67" s="40" t="s">
        <v>175</v>
      </c>
      <c r="C67" s="8" t="s">
        <v>41</v>
      </c>
      <c r="D67" s="17">
        <f t="shared" si="4"/>
        <v>52500</v>
      </c>
      <c r="E67" s="31">
        <f>SUM(F67:G67)</f>
        <v>52500</v>
      </c>
      <c r="F67" s="31">
        <v>52500</v>
      </c>
      <c r="G67" s="38">
        <v>0</v>
      </c>
      <c r="H67" s="36">
        <v>0</v>
      </c>
    </row>
    <row r="68" spans="1:8" s="39" customFormat="1" ht="27" customHeight="1">
      <c r="A68" s="58"/>
      <c r="B68" s="91" t="s">
        <v>71</v>
      </c>
      <c r="C68" s="92"/>
      <c r="D68" s="93">
        <f t="shared" si="4"/>
        <v>52500</v>
      </c>
      <c r="E68" s="30">
        <f>SUM(F68+G68)</f>
        <v>52500</v>
      </c>
      <c r="F68" s="30">
        <f>SUM(F67)</f>
        <v>52500</v>
      </c>
      <c r="G68" s="30">
        <f>SUM(G67)</f>
        <v>0</v>
      </c>
      <c r="H68" s="32">
        <f>SUM(H67)</f>
        <v>0</v>
      </c>
    </row>
    <row r="69" spans="1:8" s="39" customFormat="1" ht="52.5" customHeight="1">
      <c r="A69" s="58">
        <v>20</v>
      </c>
      <c r="B69" s="40" t="s">
        <v>176</v>
      </c>
      <c r="C69" s="37" t="s">
        <v>41</v>
      </c>
      <c r="D69" s="17">
        <f t="shared" si="4"/>
        <v>12000</v>
      </c>
      <c r="E69" s="31">
        <f>SUM(F69:G69)</f>
        <v>12000</v>
      </c>
      <c r="F69" s="31">
        <v>12000</v>
      </c>
      <c r="G69" s="38">
        <v>0</v>
      </c>
      <c r="H69" s="36">
        <v>0</v>
      </c>
    </row>
    <row r="70" spans="1:8" s="39" customFormat="1" ht="22.5" customHeight="1">
      <c r="A70" s="58"/>
      <c r="B70" s="91" t="s">
        <v>71</v>
      </c>
      <c r="C70" s="92"/>
      <c r="D70" s="93">
        <f t="shared" si="4"/>
        <v>12000</v>
      </c>
      <c r="E70" s="30">
        <f>SUM(F70+G70)</f>
        <v>12000</v>
      </c>
      <c r="F70" s="30">
        <f>SUM(F69)</f>
        <v>12000</v>
      </c>
      <c r="G70" s="30">
        <f>SUM(G69)</f>
        <v>0</v>
      </c>
      <c r="H70" s="32">
        <f>SUM(H69)</f>
        <v>0</v>
      </c>
    </row>
    <row r="71" spans="1:8" s="39" customFormat="1" ht="68.25" customHeight="1">
      <c r="A71" s="58">
        <v>21</v>
      </c>
      <c r="B71" s="40" t="s">
        <v>78</v>
      </c>
      <c r="C71" s="8" t="s">
        <v>41</v>
      </c>
      <c r="D71" s="17">
        <f t="shared" si="4"/>
        <v>15240</v>
      </c>
      <c r="E71" s="31">
        <f>SUM(F71:G71)</f>
        <v>15240</v>
      </c>
      <c r="F71" s="31">
        <v>15240</v>
      </c>
      <c r="G71" s="38">
        <v>0</v>
      </c>
      <c r="H71" s="36">
        <v>0</v>
      </c>
    </row>
    <row r="72" spans="1:8" s="39" customFormat="1" ht="21.75" customHeight="1">
      <c r="A72" s="58"/>
      <c r="B72" s="91" t="s">
        <v>71</v>
      </c>
      <c r="C72" s="92"/>
      <c r="D72" s="93">
        <f t="shared" si="4"/>
        <v>15240</v>
      </c>
      <c r="E72" s="30">
        <f>SUM(F72+G72)</f>
        <v>15240</v>
      </c>
      <c r="F72" s="30">
        <f>SUM(F71)</f>
        <v>15240</v>
      </c>
      <c r="G72" s="30">
        <f>SUM(G71)</f>
        <v>0</v>
      </c>
      <c r="H72" s="32">
        <f>SUM(H71)</f>
        <v>0</v>
      </c>
    </row>
    <row r="73" spans="1:8" s="39" customFormat="1" ht="51" customHeight="1">
      <c r="A73" s="58">
        <v>22</v>
      </c>
      <c r="B73" s="40" t="s">
        <v>58</v>
      </c>
      <c r="C73" s="37" t="s">
        <v>41</v>
      </c>
      <c r="D73" s="17">
        <f t="shared" si="4"/>
        <v>31500</v>
      </c>
      <c r="E73" s="31">
        <f>SUM(F73:G73)</f>
        <v>31500</v>
      </c>
      <c r="F73" s="31">
        <v>31500</v>
      </c>
      <c r="G73" s="38">
        <v>0</v>
      </c>
      <c r="H73" s="36">
        <v>0</v>
      </c>
    </row>
    <row r="74" spans="1:8" s="39" customFormat="1" ht="24.75" customHeight="1">
      <c r="A74" s="58"/>
      <c r="B74" s="91" t="s">
        <v>71</v>
      </c>
      <c r="C74" s="92"/>
      <c r="D74" s="93">
        <f t="shared" si="4"/>
        <v>31500</v>
      </c>
      <c r="E74" s="30">
        <f>SUM(F74+G74)</f>
        <v>31500</v>
      </c>
      <c r="F74" s="30">
        <f>SUM(F73)</f>
        <v>31500</v>
      </c>
      <c r="G74" s="30">
        <f>SUM(G73)</f>
        <v>0</v>
      </c>
      <c r="H74" s="32">
        <f>SUM(H73)</f>
        <v>0</v>
      </c>
    </row>
    <row r="75" spans="1:8" s="39" customFormat="1" ht="36.75" customHeight="1">
      <c r="A75" s="58">
        <v>23</v>
      </c>
      <c r="B75" s="40" t="s">
        <v>79</v>
      </c>
      <c r="C75" s="8" t="s">
        <v>41</v>
      </c>
      <c r="D75" s="17">
        <f t="shared" si="4"/>
        <v>10117</v>
      </c>
      <c r="E75" s="31">
        <f>SUM(F75:G75)</f>
        <v>10117</v>
      </c>
      <c r="F75" s="31">
        <v>10117</v>
      </c>
      <c r="G75" s="38">
        <v>0</v>
      </c>
      <c r="H75" s="36">
        <v>0</v>
      </c>
    </row>
    <row r="76" spans="1:8" s="39" customFormat="1" ht="20.25" customHeight="1">
      <c r="A76" s="58"/>
      <c r="B76" s="91" t="s">
        <v>71</v>
      </c>
      <c r="C76" s="92"/>
      <c r="D76" s="93">
        <f t="shared" si="4"/>
        <v>10117</v>
      </c>
      <c r="E76" s="30">
        <f>SUM(F76+G76)</f>
        <v>10117</v>
      </c>
      <c r="F76" s="30">
        <f>SUM(F75)</f>
        <v>10117</v>
      </c>
      <c r="G76" s="30">
        <f>SUM(G75)</f>
        <v>0</v>
      </c>
      <c r="H76" s="32">
        <f>SUM(H75)</f>
        <v>0</v>
      </c>
    </row>
    <row r="77" spans="1:8" s="39" customFormat="1" ht="32.25" customHeight="1">
      <c r="A77" s="58">
        <v>24</v>
      </c>
      <c r="B77" s="40" t="s">
        <v>59</v>
      </c>
      <c r="C77" s="37" t="s">
        <v>41</v>
      </c>
      <c r="D77" s="17">
        <f t="shared" si="4"/>
        <v>9740</v>
      </c>
      <c r="E77" s="31">
        <f>SUM(F77:G77)</f>
        <v>9740</v>
      </c>
      <c r="F77" s="31">
        <v>9740</v>
      </c>
      <c r="G77" s="38">
        <v>0</v>
      </c>
      <c r="H77" s="36">
        <v>0</v>
      </c>
    </row>
    <row r="78" spans="1:8" s="39" customFormat="1" ht="21" customHeight="1">
      <c r="A78" s="58"/>
      <c r="B78" s="91" t="s">
        <v>71</v>
      </c>
      <c r="C78" s="92"/>
      <c r="D78" s="93">
        <f t="shared" si="4"/>
        <v>9740</v>
      </c>
      <c r="E78" s="30">
        <f>SUM(F78+G78)</f>
        <v>9740</v>
      </c>
      <c r="F78" s="30">
        <f>SUM(F77)</f>
        <v>9740</v>
      </c>
      <c r="G78" s="30">
        <f>SUM(G77)</f>
        <v>0</v>
      </c>
      <c r="H78" s="32">
        <f>SUM(H77)</f>
        <v>0</v>
      </c>
    </row>
    <row r="79" spans="1:8" s="39" customFormat="1" ht="53.25" customHeight="1">
      <c r="A79" s="58">
        <v>25</v>
      </c>
      <c r="B79" s="41" t="s">
        <v>80</v>
      </c>
      <c r="C79" s="8" t="s">
        <v>41</v>
      </c>
      <c r="D79" s="17">
        <f t="shared" si="4"/>
        <v>8378</v>
      </c>
      <c r="E79" s="31">
        <f>SUM(F79:G79)</f>
        <v>8378</v>
      </c>
      <c r="F79" s="31">
        <v>8378</v>
      </c>
      <c r="G79" s="38">
        <v>0</v>
      </c>
      <c r="H79" s="36">
        <v>0</v>
      </c>
    </row>
    <row r="80" spans="1:8" s="39" customFormat="1" ht="19.5" customHeight="1">
      <c r="A80" s="58"/>
      <c r="B80" s="91" t="s">
        <v>71</v>
      </c>
      <c r="C80" s="92"/>
      <c r="D80" s="93">
        <f t="shared" si="4"/>
        <v>8378</v>
      </c>
      <c r="E80" s="30">
        <f>SUM(F80+G80)</f>
        <v>8378</v>
      </c>
      <c r="F80" s="30">
        <f>SUM(F79)</f>
        <v>8378</v>
      </c>
      <c r="G80" s="30">
        <f>SUM(G79)</f>
        <v>0</v>
      </c>
      <c r="H80" s="32">
        <f>SUM(H79)</f>
        <v>0</v>
      </c>
    </row>
    <row r="81" spans="1:8" ht="33" customHeight="1">
      <c r="A81" s="57">
        <v>26</v>
      </c>
      <c r="B81" s="41" t="s">
        <v>21</v>
      </c>
      <c r="C81" s="8" t="s">
        <v>42</v>
      </c>
      <c r="D81" s="17">
        <f t="shared" si="4"/>
        <v>1450000</v>
      </c>
      <c r="E81" s="30">
        <f>SUM(F81:G81)</f>
        <v>1000000</v>
      </c>
      <c r="F81" s="16">
        <v>1000000</v>
      </c>
      <c r="G81" s="16">
        <v>0</v>
      </c>
      <c r="H81" s="32">
        <v>450000</v>
      </c>
    </row>
    <row r="82" spans="1:8" ht="20.25" customHeight="1">
      <c r="A82" s="57"/>
      <c r="B82" s="99" t="s">
        <v>73</v>
      </c>
      <c r="C82" s="8"/>
      <c r="D82" s="93">
        <f t="shared" si="4"/>
        <v>1450000</v>
      </c>
      <c r="E82" s="30">
        <f>SUM(F82+G82)</f>
        <v>1000000</v>
      </c>
      <c r="F82" s="30">
        <f>SUM(F81)</f>
        <v>1000000</v>
      </c>
      <c r="G82" s="30">
        <f>SUM(G81)</f>
        <v>0</v>
      </c>
      <c r="H82" s="32">
        <f>SUM(H81)</f>
        <v>450000</v>
      </c>
    </row>
    <row r="83" spans="1:8" ht="36.75" customHeight="1">
      <c r="A83" s="57">
        <v>27</v>
      </c>
      <c r="B83" s="41" t="s">
        <v>81</v>
      </c>
      <c r="C83" s="8" t="s">
        <v>42</v>
      </c>
      <c r="D83" s="17">
        <f t="shared" si="4"/>
        <v>180000</v>
      </c>
      <c r="E83" s="30">
        <f>SUM(F83:G83)</f>
        <v>180000</v>
      </c>
      <c r="F83" s="16">
        <v>180000</v>
      </c>
      <c r="G83" s="16">
        <v>0</v>
      </c>
      <c r="H83" s="32">
        <v>0</v>
      </c>
    </row>
    <row r="84" spans="1:8" ht="21.75" customHeight="1">
      <c r="A84" s="57"/>
      <c r="B84" s="99" t="s">
        <v>73</v>
      </c>
      <c r="C84" s="8"/>
      <c r="D84" s="93">
        <f t="shared" si="4"/>
        <v>180000</v>
      </c>
      <c r="E84" s="30">
        <f>SUM(F84+G84)</f>
        <v>180000</v>
      </c>
      <c r="F84" s="30">
        <f>SUM(F83)</f>
        <v>180000</v>
      </c>
      <c r="G84" s="30">
        <f>SUM(G83)</f>
        <v>0</v>
      </c>
      <c r="H84" s="32">
        <f>SUM(H83)</f>
        <v>0</v>
      </c>
    </row>
    <row r="85" spans="1:8" s="25" customFormat="1" ht="21" customHeight="1">
      <c r="A85" s="57">
        <v>28</v>
      </c>
      <c r="B85" s="41" t="s">
        <v>10</v>
      </c>
      <c r="C85" s="8" t="s">
        <v>42</v>
      </c>
      <c r="D85" s="17">
        <f t="shared" si="4"/>
        <v>205000</v>
      </c>
      <c r="E85" s="30">
        <f>SUM(F85:G85)</f>
        <v>205000</v>
      </c>
      <c r="F85" s="22">
        <v>205000</v>
      </c>
      <c r="G85" s="22">
        <v>0</v>
      </c>
      <c r="H85" s="32">
        <v>0</v>
      </c>
    </row>
    <row r="86" spans="1:8" s="25" customFormat="1" ht="21" customHeight="1">
      <c r="A86" s="57"/>
      <c r="B86" s="99" t="s">
        <v>73</v>
      </c>
      <c r="C86" s="8"/>
      <c r="D86" s="93">
        <f t="shared" si="4"/>
        <v>205000</v>
      </c>
      <c r="E86" s="30">
        <f>SUM(F86+G86)</f>
        <v>205000</v>
      </c>
      <c r="F86" s="30">
        <f>SUM(F85)</f>
        <v>205000</v>
      </c>
      <c r="G86" s="30">
        <f>SUM(G85)</f>
        <v>0</v>
      </c>
      <c r="H86" s="32">
        <f>SUM(H85)</f>
        <v>0</v>
      </c>
    </row>
    <row r="87" spans="1:8" s="25" customFormat="1" ht="38.25" customHeight="1">
      <c r="A87" s="57">
        <v>29</v>
      </c>
      <c r="B87" s="41" t="s">
        <v>82</v>
      </c>
      <c r="C87" s="8" t="s">
        <v>42</v>
      </c>
      <c r="D87" s="17">
        <f t="shared" si="4"/>
        <v>150000</v>
      </c>
      <c r="E87" s="30">
        <f>SUM(F87:G87)</f>
        <v>150000</v>
      </c>
      <c r="F87" s="22">
        <v>150000</v>
      </c>
      <c r="G87" s="22">
        <v>0</v>
      </c>
      <c r="H87" s="32">
        <v>0</v>
      </c>
    </row>
    <row r="88" spans="1:8" s="25" customFormat="1" ht="19.5" customHeight="1">
      <c r="A88" s="57"/>
      <c r="B88" s="91" t="s">
        <v>71</v>
      </c>
      <c r="C88" s="92"/>
      <c r="D88" s="93">
        <f t="shared" si="4"/>
        <v>150000</v>
      </c>
      <c r="E88" s="30">
        <f>SUM(F88+G88)</f>
        <v>150000</v>
      </c>
      <c r="F88" s="30">
        <f>SUM(F87)</f>
        <v>150000</v>
      </c>
      <c r="G88" s="30">
        <f>SUM(G87)</f>
        <v>0</v>
      </c>
      <c r="H88" s="32">
        <f>SUM(H87)</f>
        <v>0</v>
      </c>
    </row>
    <row r="89" spans="1:8" s="25" customFormat="1" ht="32.25" customHeight="1">
      <c r="A89" s="57">
        <v>30</v>
      </c>
      <c r="B89" s="41" t="s">
        <v>22</v>
      </c>
      <c r="C89" s="8" t="s">
        <v>42</v>
      </c>
      <c r="D89" s="17">
        <f t="shared" si="4"/>
        <v>400000</v>
      </c>
      <c r="E89" s="30">
        <f>SUM(F89:G89)</f>
        <v>250000</v>
      </c>
      <c r="F89" s="22">
        <v>250000</v>
      </c>
      <c r="G89" s="22">
        <v>0</v>
      </c>
      <c r="H89" s="32">
        <v>150000</v>
      </c>
    </row>
    <row r="90" spans="1:8" s="25" customFormat="1" ht="19.5" customHeight="1">
      <c r="A90" s="57"/>
      <c r="B90" s="99" t="s">
        <v>73</v>
      </c>
      <c r="C90" s="8"/>
      <c r="D90" s="93">
        <f t="shared" si="4"/>
        <v>400000</v>
      </c>
      <c r="E90" s="30">
        <f>SUM(F90+G90)</f>
        <v>250000</v>
      </c>
      <c r="F90" s="30">
        <f>SUM(F89)</f>
        <v>250000</v>
      </c>
      <c r="G90" s="30">
        <f>SUM(G89)</f>
        <v>0</v>
      </c>
      <c r="H90" s="32">
        <f>SUM(H89)</f>
        <v>150000</v>
      </c>
    </row>
    <row r="91" spans="1:8" s="25" customFormat="1" ht="16.5" customHeight="1">
      <c r="A91" s="57"/>
      <c r="B91" s="42" t="s">
        <v>74</v>
      </c>
      <c r="C91" s="8"/>
      <c r="D91" s="17">
        <f t="shared" si="4"/>
        <v>200000</v>
      </c>
      <c r="E91" s="30">
        <f>SUM(F91+G91)</f>
        <v>350000</v>
      </c>
      <c r="F91" s="30">
        <f>SUM(F92-F93)</f>
        <v>350000</v>
      </c>
      <c r="G91" s="30">
        <f>SUM(G92-G93)</f>
        <v>0</v>
      </c>
      <c r="H91" s="32">
        <f>SUM(H92-H93)</f>
        <v>-150000</v>
      </c>
    </row>
    <row r="92" spans="1:8" s="25" customFormat="1" ht="20.25" customHeight="1">
      <c r="A92" s="57"/>
      <c r="B92" s="42" t="s">
        <v>72</v>
      </c>
      <c r="C92" s="8"/>
      <c r="D92" s="17">
        <f t="shared" si="4"/>
        <v>350000</v>
      </c>
      <c r="E92" s="30">
        <f>SUM(F92+G92)</f>
        <v>350000</v>
      </c>
      <c r="F92" s="30">
        <v>350000</v>
      </c>
      <c r="G92" s="30"/>
      <c r="H92" s="32">
        <v>0</v>
      </c>
    </row>
    <row r="93" spans="1:8" s="25" customFormat="1" ht="16.5" customHeight="1">
      <c r="A93" s="57"/>
      <c r="B93" s="42" t="s">
        <v>75</v>
      </c>
      <c r="C93" s="8"/>
      <c r="D93" s="17">
        <f t="shared" si="4"/>
        <v>150000</v>
      </c>
      <c r="E93" s="30">
        <f>SUM(F93+G93)</f>
        <v>0</v>
      </c>
      <c r="F93" s="30">
        <v>0</v>
      </c>
      <c r="G93" s="30"/>
      <c r="H93" s="32">
        <v>150000</v>
      </c>
    </row>
    <row r="94" spans="1:8" s="25" customFormat="1" ht="21" customHeight="1">
      <c r="A94" s="57"/>
      <c r="B94" s="99" t="s">
        <v>73</v>
      </c>
      <c r="C94" s="101"/>
      <c r="D94" s="97">
        <f>SUM(D90+D91)</f>
        <v>600000</v>
      </c>
      <c r="E94" s="98">
        <f>SUM(E90+E91)</f>
        <v>600000</v>
      </c>
      <c r="F94" s="98">
        <f>SUM(F90+F91)</f>
        <v>600000</v>
      </c>
      <c r="G94" s="98">
        <f>SUM(G90+G91)</f>
        <v>0</v>
      </c>
      <c r="H94" s="100">
        <f>SUM(H90+H91)</f>
        <v>0</v>
      </c>
    </row>
    <row r="95" spans="1:8" s="25" customFormat="1" ht="39" customHeight="1">
      <c r="A95" s="57">
        <v>31</v>
      </c>
      <c r="B95" s="41" t="s">
        <v>83</v>
      </c>
      <c r="C95" s="8" t="s">
        <v>42</v>
      </c>
      <c r="D95" s="17">
        <f aca="true" t="shared" si="5" ref="D95:D131">SUM(E95+H95)</f>
        <v>1000000</v>
      </c>
      <c r="E95" s="30">
        <f>SUM(F95:G95)</f>
        <v>1000000</v>
      </c>
      <c r="F95" s="22">
        <v>1000000</v>
      </c>
      <c r="G95" s="22">
        <v>0</v>
      </c>
      <c r="H95" s="32">
        <v>0</v>
      </c>
    </row>
    <row r="96" spans="1:8" s="25" customFormat="1" ht="21" customHeight="1">
      <c r="A96" s="57"/>
      <c r="B96" s="91" t="s">
        <v>71</v>
      </c>
      <c r="C96" s="92"/>
      <c r="D96" s="93">
        <f t="shared" si="5"/>
        <v>1000000</v>
      </c>
      <c r="E96" s="30">
        <f>SUM(F96+G96)</f>
        <v>1000000</v>
      </c>
      <c r="F96" s="30">
        <f>SUM(F95)</f>
        <v>1000000</v>
      </c>
      <c r="G96" s="30">
        <f>SUM(G95)</f>
        <v>0</v>
      </c>
      <c r="H96" s="32">
        <f>SUM(H95)</f>
        <v>0</v>
      </c>
    </row>
    <row r="97" spans="1:8" ht="31.5" customHeight="1">
      <c r="A97" s="57">
        <v>32</v>
      </c>
      <c r="B97" s="41" t="s">
        <v>142</v>
      </c>
      <c r="C97" s="8" t="s">
        <v>42</v>
      </c>
      <c r="D97" s="17">
        <f t="shared" si="5"/>
        <v>100000</v>
      </c>
      <c r="E97" s="30">
        <f>SUM(F97:G97)</f>
        <v>100000</v>
      </c>
      <c r="F97" s="16">
        <v>100000</v>
      </c>
      <c r="G97" s="16">
        <v>0</v>
      </c>
      <c r="H97" s="32">
        <v>0</v>
      </c>
    </row>
    <row r="98" spans="1:8" ht="20.25" customHeight="1">
      <c r="A98" s="57"/>
      <c r="B98" s="99" t="s">
        <v>73</v>
      </c>
      <c r="C98" s="8"/>
      <c r="D98" s="93">
        <f t="shared" si="5"/>
        <v>100000</v>
      </c>
      <c r="E98" s="30">
        <f>SUM(F98+G98)</f>
        <v>100000</v>
      </c>
      <c r="F98" s="30">
        <f>SUM(F97)</f>
        <v>100000</v>
      </c>
      <c r="G98" s="30">
        <f>SUM(G97)</f>
        <v>0</v>
      </c>
      <c r="H98" s="32">
        <f>SUM(H97)</f>
        <v>0</v>
      </c>
    </row>
    <row r="99" spans="1:8" ht="34.5" customHeight="1">
      <c r="A99" s="57" t="s">
        <v>95</v>
      </c>
      <c r="B99" s="50" t="s">
        <v>96</v>
      </c>
      <c r="C99" s="8" t="s">
        <v>42</v>
      </c>
      <c r="D99" s="17">
        <f t="shared" si="5"/>
        <v>1600000</v>
      </c>
      <c r="E99" s="30">
        <f>SUM(F99:G99)</f>
        <v>1000000</v>
      </c>
      <c r="F99" s="52">
        <v>1000000</v>
      </c>
      <c r="G99" s="52"/>
      <c r="H99" s="59">
        <v>600000</v>
      </c>
    </row>
    <row r="100" spans="1:8" ht="19.5" customHeight="1">
      <c r="A100" s="57"/>
      <c r="B100" s="99" t="s">
        <v>73</v>
      </c>
      <c r="C100" s="8"/>
      <c r="D100" s="93">
        <f t="shared" si="5"/>
        <v>1600000</v>
      </c>
      <c r="E100" s="30">
        <f>SUM(F100+G100)</f>
        <v>1000000</v>
      </c>
      <c r="F100" s="30">
        <f>SUM(F99)</f>
        <v>1000000</v>
      </c>
      <c r="G100" s="30">
        <f>SUM(G99)</f>
        <v>0</v>
      </c>
      <c r="H100" s="32">
        <f>SUM(H99)</f>
        <v>600000</v>
      </c>
    </row>
    <row r="101" spans="1:8" ht="51.75" customHeight="1">
      <c r="A101" s="57" t="s">
        <v>97</v>
      </c>
      <c r="B101" s="50" t="s">
        <v>98</v>
      </c>
      <c r="C101" s="8" t="s">
        <v>42</v>
      </c>
      <c r="D101" s="17">
        <f t="shared" si="5"/>
        <v>90000</v>
      </c>
      <c r="E101" s="30">
        <f>SUM(F101:G101)</f>
        <v>90000</v>
      </c>
      <c r="F101" s="52">
        <v>90000</v>
      </c>
      <c r="G101" s="52"/>
      <c r="H101" s="59"/>
    </row>
    <row r="102" spans="1:8" ht="19.5" customHeight="1">
      <c r="A102" s="57"/>
      <c r="B102" s="99" t="s">
        <v>73</v>
      </c>
      <c r="C102" s="8"/>
      <c r="D102" s="93">
        <f t="shared" si="5"/>
        <v>90000</v>
      </c>
      <c r="E102" s="30">
        <f>SUM(F102+G102)</f>
        <v>90000</v>
      </c>
      <c r="F102" s="30">
        <f>SUM(F101)</f>
        <v>90000</v>
      </c>
      <c r="G102" s="30">
        <f>SUM(G101)</f>
        <v>0</v>
      </c>
      <c r="H102" s="32">
        <f>SUM(H101)</f>
        <v>0</v>
      </c>
    </row>
    <row r="103" spans="1:8" ht="64.5" customHeight="1">
      <c r="A103" s="57">
        <v>33</v>
      </c>
      <c r="B103" s="41" t="s">
        <v>84</v>
      </c>
      <c r="C103" s="8" t="s">
        <v>42</v>
      </c>
      <c r="D103" s="17">
        <f t="shared" si="5"/>
        <v>310000</v>
      </c>
      <c r="E103" s="30">
        <f>SUM(F103:G103)</f>
        <v>310000</v>
      </c>
      <c r="F103" s="16">
        <v>310000</v>
      </c>
      <c r="G103" s="16">
        <v>0</v>
      </c>
      <c r="H103" s="32">
        <v>0</v>
      </c>
    </row>
    <row r="104" spans="1:8" ht="19.5" customHeight="1">
      <c r="A104" s="57"/>
      <c r="B104" s="91" t="s">
        <v>71</v>
      </c>
      <c r="C104" s="92"/>
      <c r="D104" s="93">
        <f t="shared" si="5"/>
        <v>310000</v>
      </c>
      <c r="E104" s="30">
        <f>SUM(F104+G104)</f>
        <v>310000</v>
      </c>
      <c r="F104" s="30">
        <f>SUM(F103)</f>
        <v>310000</v>
      </c>
      <c r="G104" s="30">
        <f>SUM(G103)</f>
        <v>0</v>
      </c>
      <c r="H104" s="32">
        <f>SUM(H103)</f>
        <v>0</v>
      </c>
    </row>
    <row r="105" spans="1:8" ht="120.75" customHeight="1">
      <c r="A105" s="57">
        <v>34</v>
      </c>
      <c r="B105" s="41" t="s">
        <v>165</v>
      </c>
      <c r="C105" s="8" t="s">
        <v>42</v>
      </c>
      <c r="D105" s="17">
        <f t="shared" si="5"/>
        <v>200000</v>
      </c>
      <c r="E105" s="30">
        <f>SUM(F105:G105)</f>
        <v>200000</v>
      </c>
      <c r="F105" s="16">
        <v>200000</v>
      </c>
      <c r="G105" s="16">
        <v>0</v>
      </c>
      <c r="H105" s="32">
        <v>0</v>
      </c>
    </row>
    <row r="106" spans="1:8" ht="20.25" customHeight="1">
      <c r="A106" s="57"/>
      <c r="B106" s="91" t="s">
        <v>71</v>
      </c>
      <c r="C106" s="92"/>
      <c r="D106" s="93">
        <f t="shared" si="5"/>
        <v>200000</v>
      </c>
      <c r="E106" s="30">
        <f>SUM(F106+G106)</f>
        <v>200000</v>
      </c>
      <c r="F106" s="30">
        <f>SUM(F105)</f>
        <v>200000</v>
      </c>
      <c r="G106" s="30">
        <f>SUM(G105)</f>
        <v>0</v>
      </c>
      <c r="H106" s="32">
        <f>SUM(H105)</f>
        <v>0</v>
      </c>
    </row>
    <row r="107" spans="1:8" ht="99.75" customHeight="1">
      <c r="A107" s="57">
        <v>35</v>
      </c>
      <c r="B107" s="41" t="s">
        <v>121</v>
      </c>
      <c r="C107" s="8" t="s">
        <v>42</v>
      </c>
      <c r="D107" s="17">
        <f t="shared" si="5"/>
        <v>250000</v>
      </c>
      <c r="E107" s="30">
        <f>SUM(F107:G107)</f>
        <v>250000</v>
      </c>
      <c r="F107" s="16">
        <v>250000</v>
      </c>
      <c r="G107" s="16">
        <v>0</v>
      </c>
      <c r="H107" s="32">
        <v>0</v>
      </c>
    </row>
    <row r="108" spans="1:8" ht="19.5" customHeight="1">
      <c r="A108" s="57"/>
      <c r="B108" s="91" t="s">
        <v>71</v>
      </c>
      <c r="C108" s="92"/>
      <c r="D108" s="93">
        <f t="shared" si="5"/>
        <v>250000</v>
      </c>
      <c r="E108" s="30">
        <f>SUM(F108+G108)</f>
        <v>250000</v>
      </c>
      <c r="F108" s="30">
        <f>SUM(F107)</f>
        <v>250000</v>
      </c>
      <c r="G108" s="30">
        <f>SUM(G107)</f>
        <v>0</v>
      </c>
      <c r="H108" s="32">
        <f>SUM(H107)</f>
        <v>0</v>
      </c>
    </row>
    <row r="109" spans="1:8" ht="51" customHeight="1">
      <c r="A109" s="57">
        <v>36</v>
      </c>
      <c r="B109" s="41" t="s">
        <v>12</v>
      </c>
      <c r="C109" s="8" t="s">
        <v>42</v>
      </c>
      <c r="D109" s="17">
        <f t="shared" si="5"/>
        <v>200000</v>
      </c>
      <c r="E109" s="30">
        <f>SUM(F109:G109)</f>
        <v>200000</v>
      </c>
      <c r="F109" s="16">
        <v>200000</v>
      </c>
      <c r="G109" s="16">
        <v>0</v>
      </c>
      <c r="H109" s="32"/>
    </row>
    <row r="110" spans="1:8" ht="20.25" customHeight="1">
      <c r="A110" s="57"/>
      <c r="B110" s="91" t="s">
        <v>71</v>
      </c>
      <c r="C110" s="92"/>
      <c r="D110" s="93">
        <f t="shared" si="5"/>
        <v>200000</v>
      </c>
      <c r="E110" s="30">
        <f>SUM(F110+G110)</f>
        <v>200000</v>
      </c>
      <c r="F110" s="30">
        <f>SUM(F109)</f>
        <v>200000</v>
      </c>
      <c r="G110" s="30">
        <f>SUM(G109)</f>
        <v>0</v>
      </c>
      <c r="H110" s="32">
        <f>SUM(H109)</f>
        <v>0</v>
      </c>
    </row>
    <row r="111" spans="1:8" ht="30" customHeight="1">
      <c r="A111" s="57">
        <v>37</v>
      </c>
      <c r="B111" s="41" t="s">
        <v>85</v>
      </c>
      <c r="C111" s="8" t="s">
        <v>42</v>
      </c>
      <c r="D111" s="17">
        <f t="shared" si="5"/>
        <v>350000</v>
      </c>
      <c r="E111" s="30">
        <f>SUM(F111:G111)</f>
        <v>350000</v>
      </c>
      <c r="F111" s="16">
        <v>350000</v>
      </c>
      <c r="G111" s="16">
        <v>0</v>
      </c>
      <c r="H111" s="32"/>
    </row>
    <row r="112" spans="1:8" ht="21" customHeight="1">
      <c r="A112" s="57"/>
      <c r="B112" s="91" t="s">
        <v>71</v>
      </c>
      <c r="C112" s="92"/>
      <c r="D112" s="93">
        <f t="shared" si="5"/>
        <v>350000</v>
      </c>
      <c r="E112" s="30">
        <f>SUM(F112+G112)</f>
        <v>350000</v>
      </c>
      <c r="F112" s="30">
        <f>SUM(F111)</f>
        <v>350000</v>
      </c>
      <c r="G112" s="30">
        <f>SUM(G111)</f>
        <v>0</v>
      </c>
      <c r="H112" s="32">
        <f>SUM(H111)</f>
        <v>0</v>
      </c>
    </row>
    <row r="113" spans="1:8" s="25" customFormat="1" ht="31.5" customHeight="1">
      <c r="A113" s="57">
        <v>38</v>
      </c>
      <c r="B113" s="41" t="s">
        <v>28</v>
      </c>
      <c r="C113" s="24" t="s">
        <v>43</v>
      </c>
      <c r="D113" s="17">
        <f t="shared" si="5"/>
        <v>68000</v>
      </c>
      <c r="E113" s="30">
        <f>SUM(F113:G113)</f>
        <v>68000</v>
      </c>
      <c r="F113" s="22">
        <v>68000</v>
      </c>
      <c r="G113" s="22">
        <v>0</v>
      </c>
      <c r="H113" s="32"/>
    </row>
    <row r="114" spans="1:8" s="25" customFormat="1" ht="24.75" customHeight="1">
      <c r="A114" s="57"/>
      <c r="B114" s="91" t="s">
        <v>71</v>
      </c>
      <c r="C114" s="92"/>
      <c r="D114" s="93">
        <f t="shared" si="5"/>
        <v>68000</v>
      </c>
      <c r="E114" s="30">
        <f>SUM(F114+G114)</f>
        <v>68000</v>
      </c>
      <c r="F114" s="30">
        <f>SUM(F113)</f>
        <v>68000</v>
      </c>
      <c r="G114" s="30">
        <f>SUM(G113)</f>
        <v>0</v>
      </c>
      <c r="H114" s="32">
        <f>SUM(H113)</f>
        <v>0</v>
      </c>
    </row>
    <row r="115" spans="1:8" ht="33.75" customHeight="1">
      <c r="A115" s="57">
        <v>39</v>
      </c>
      <c r="B115" s="41" t="s">
        <v>86</v>
      </c>
      <c r="C115" s="8" t="s">
        <v>43</v>
      </c>
      <c r="D115" s="17">
        <f t="shared" si="5"/>
        <v>400000</v>
      </c>
      <c r="E115" s="30">
        <f>SUM(F115:G115)</f>
        <v>400000</v>
      </c>
      <c r="F115" s="22">
        <v>400000</v>
      </c>
      <c r="G115" s="22">
        <v>0</v>
      </c>
      <c r="H115" s="32"/>
    </row>
    <row r="116" spans="1:8" ht="24.75" customHeight="1">
      <c r="A116" s="57"/>
      <c r="B116" s="99" t="s">
        <v>73</v>
      </c>
      <c r="C116" s="92"/>
      <c r="D116" s="93">
        <f t="shared" si="5"/>
        <v>400000</v>
      </c>
      <c r="E116" s="30">
        <f>SUM(F116+G116)</f>
        <v>400000</v>
      </c>
      <c r="F116" s="30">
        <f>SUM(F115)</f>
        <v>400000</v>
      </c>
      <c r="G116" s="30">
        <f>SUM(G115)</f>
        <v>0</v>
      </c>
      <c r="H116" s="32">
        <f>SUM(H115)</f>
        <v>0</v>
      </c>
    </row>
    <row r="117" spans="1:8" ht="23.25" customHeight="1">
      <c r="A117" s="57">
        <v>40</v>
      </c>
      <c r="B117" s="62" t="s">
        <v>31</v>
      </c>
      <c r="C117" s="8" t="s">
        <v>44</v>
      </c>
      <c r="D117" s="17">
        <f t="shared" si="5"/>
        <v>350000</v>
      </c>
      <c r="E117" s="30">
        <f>SUM(F117:G117)</f>
        <v>350000</v>
      </c>
      <c r="F117" s="16">
        <v>350000</v>
      </c>
      <c r="G117" s="16">
        <v>0</v>
      </c>
      <c r="H117" s="32">
        <v>0</v>
      </c>
    </row>
    <row r="118" spans="1:8" ht="25.5" customHeight="1">
      <c r="A118" s="57"/>
      <c r="B118" s="99" t="s">
        <v>73</v>
      </c>
      <c r="C118" s="92"/>
      <c r="D118" s="93">
        <f t="shared" si="5"/>
        <v>350000</v>
      </c>
      <c r="E118" s="30">
        <f>SUM(F118+G118)</f>
        <v>350000</v>
      </c>
      <c r="F118" s="30">
        <f>SUM(F117)</f>
        <v>350000</v>
      </c>
      <c r="G118" s="30">
        <f>SUM(G117)</f>
        <v>0</v>
      </c>
      <c r="H118" s="32">
        <f>SUM(H117)</f>
        <v>0</v>
      </c>
    </row>
    <row r="119" spans="1:8" ht="53.25" customHeight="1">
      <c r="A119" s="57">
        <v>41</v>
      </c>
      <c r="B119" s="41" t="s">
        <v>87</v>
      </c>
      <c r="C119" s="24" t="s">
        <v>88</v>
      </c>
      <c r="D119" s="23">
        <f t="shared" si="5"/>
        <v>100000</v>
      </c>
      <c r="E119" s="22">
        <f>SUM(F119:G119)</f>
        <v>100000</v>
      </c>
      <c r="F119" s="22">
        <v>100000</v>
      </c>
      <c r="G119" s="22">
        <v>0</v>
      </c>
      <c r="H119" s="102">
        <v>0</v>
      </c>
    </row>
    <row r="120" spans="1:8" ht="28.5" customHeight="1">
      <c r="A120" s="57"/>
      <c r="B120" s="91" t="s">
        <v>71</v>
      </c>
      <c r="C120" s="92"/>
      <c r="D120" s="93">
        <f t="shared" si="5"/>
        <v>100000</v>
      </c>
      <c r="E120" s="30">
        <f>SUM(F120+G120)</f>
        <v>100000</v>
      </c>
      <c r="F120" s="30">
        <f>SUM(F119)</f>
        <v>100000</v>
      </c>
      <c r="G120" s="30">
        <f>SUM(G119)</f>
        <v>0</v>
      </c>
      <c r="H120" s="32">
        <f>SUM(H119)</f>
        <v>0</v>
      </c>
    </row>
    <row r="121" spans="1:8" ht="36.75" customHeight="1">
      <c r="A121" s="57">
        <v>42</v>
      </c>
      <c r="B121" s="41" t="s">
        <v>67</v>
      </c>
      <c r="C121" s="8" t="s">
        <v>45</v>
      </c>
      <c r="D121" s="17">
        <f t="shared" si="5"/>
        <v>0</v>
      </c>
      <c r="E121" s="30">
        <f>SUM(F121:G121)</f>
        <v>0</v>
      </c>
      <c r="F121" s="16">
        <v>0</v>
      </c>
      <c r="G121" s="16">
        <v>0</v>
      </c>
      <c r="H121" s="32">
        <v>0</v>
      </c>
    </row>
    <row r="122" spans="1:8" ht="19.5" customHeight="1">
      <c r="A122" s="57"/>
      <c r="B122" s="99" t="s">
        <v>73</v>
      </c>
      <c r="C122" s="92"/>
      <c r="D122" s="93">
        <f t="shared" si="5"/>
        <v>0</v>
      </c>
      <c r="E122" s="30">
        <f>SUM(F122+G122)</f>
        <v>0</v>
      </c>
      <c r="F122" s="30">
        <f>SUM(F121)</f>
        <v>0</v>
      </c>
      <c r="G122" s="30">
        <f>SUM(G121)</f>
        <v>0</v>
      </c>
      <c r="H122" s="32">
        <f>SUM(H121)</f>
        <v>0</v>
      </c>
    </row>
    <row r="123" spans="1:8" ht="36.75" customHeight="1">
      <c r="A123" s="57">
        <v>43</v>
      </c>
      <c r="B123" s="44" t="s">
        <v>89</v>
      </c>
      <c r="C123" s="8" t="s">
        <v>46</v>
      </c>
      <c r="D123" s="17">
        <f t="shared" si="5"/>
        <v>187000</v>
      </c>
      <c r="E123" s="30">
        <f>SUM(F123:G123)</f>
        <v>187000</v>
      </c>
      <c r="F123" s="16">
        <v>187000</v>
      </c>
      <c r="G123" s="16">
        <v>0</v>
      </c>
      <c r="H123" s="32">
        <v>0</v>
      </c>
    </row>
    <row r="124" spans="1:8" ht="18.75" customHeight="1">
      <c r="A124" s="57"/>
      <c r="B124" s="91" t="s">
        <v>71</v>
      </c>
      <c r="C124" s="92"/>
      <c r="D124" s="93">
        <f t="shared" si="5"/>
        <v>187000</v>
      </c>
      <c r="E124" s="30">
        <f>SUM(F124+G124)</f>
        <v>187000</v>
      </c>
      <c r="F124" s="30">
        <f>SUM(F123)</f>
        <v>187000</v>
      </c>
      <c r="G124" s="30">
        <f>SUM(G123)</f>
        <v>0</v>
      </c>
      <c r="H124" s="32">
        <f>SUM(H123)</f>
        <v>0</v>
      </c>
    </row>
    <row r="125" spans="1:8" ht="36" customHeight="1">
      <c r="A125" s="57">
        <v>44</v>
      </c>
      <c r="B125" s="61" t="s">
        <v>15</v>
      </c>
      <c r="C125" s="8" t="s">
        <v>46</v>
      </c>
      <c r="D125" s="17">
        <f t="shared" si="5"/>
        <v>100000</v>
      </c>
      <c r="E125" s="30">
        <f>SUM(F125:G125)</f>
        <v>100000</v>
      </c>
      <c r="F125" s="21">
        <v>100000</v>
      </c>
      <c r="G125" s="21">
        <v>0</v>
      </c>
      <c r="H125" s="33">
        <v>0</v>
      </c>
    </row>
    <row r="126" spans="1:8" ht="21" customHeight="1">
      <c r="A126" s="57"/>
      <c r="B126" s="91" t="s">
        <v>71</v>
      </c>
      <c r="C126" s="92"/>
      <c r="D126" s="93">
        <f t="shared" si="5"/>
        <v>100000</v>
      </c>
      <c r="E126" s="30">
        <f>SUM(F126+G126)</f>
        <v>100000</v>
      </c>
      <c r="F126" s="30">
        <f>SUM(F125)</f>
        <v>100000</v>
      </c>
      <c r="G126" s="30">
        <f>SUM(G125)</f>
        <v>0</v>
      </c>
      <c r="H126" s="32">
        <f>SUM(H125)</f>
        <v>0</v>
      </c>
    </row>
    <row r="127" spans="1:8" ht="36.75" customHeight="1">
      <c r="A127" s="57">
        <v>45</v>
      </c>
      <c r="B127" s="44" t="s">
        <v>90</v>
      </c>
      <c r="C127" s="8" t="s">
        <v>91</v>
      </c>
      <c r="D127" s="17">
        <f t="shared" si="5"/>
        <v>15500</v>
      </c>
      <c r="E127" s="30">
        <f>SUM(F127:G127)</f>
        <v>15500</v>
      </c>
      <c r="F127" s="21">
        <v>15500</v>
      </c>
      <c r="G127" s="21">
        <v>0</v>
      </c>
      <c r="H127" s="33">
        <v>0</v>
      </c>
    </row>
    <row r="128" spans="1:8" ht="22.5" customHeight="1">
      <c r="A128" s="57"/>
      <c r="B128" s="91" t="s">
        <v>71</v>
      </c>
      <c r="C128" s="92"/>
      <c r="D128" s="93">
        <f t="shared" si="5"/>
        <v>15500</v>
      </c>
      <c r="E128" s="30">
        <f>SUM(F128+G128)</f>
        <v>15500</v>
      </c>
      <c r="F128" s="30">
        <f>SUM(F127)</f>
        <v>15500</v>
      </c>
      <c r="G128" s="30">
        <f>SUM(G127)</f>
        <v>0</v>
      </c>
      <c r="H128" s="32">
        <f>SUM(H127)</f>
        <v>0</v>
      </c>
    </row>
    <row r="129" spans="1:8" ht="22.5" customHeight="1">
      <c r="A129" s="57"/>
      <c r="B129" s="42" t="s">
        <v>74</v>
      </c>
      <c r="C129" s="8"/>
      <c r="D129" s="17">
        <f t="shared" si="5"/>
        <v>-15500</v>
      </c>
      <c r="E129" s="30">
        <f>SUM(F129+G129)</f>
        <v>-15500</v>
      </c>
      <c r="F129" s="30">
        <f>SUM(F130-F131)</f>
        <v>-15500</v>
      </c>
      <c r="G129" s="30">
        <f>SUM(G130-G131)</f>
        <v>0</v>
      </c>
      <c r="H129" s="32">
        <f>SUM(H130-H131)</f>
        <v>0</v>
      </c>
    </row>
    <row r="130" spans="1:8" ht="20.25" customHeight="1">
      <c r="A130" s="57"/>
      <c r="B130" s="42" t="s">
        <v>72</v>
      </c>
      <c r="C130" s="8"/>
      <c r="D130" s="17">
        <f t="shared" si="5"/>
        <v>0</v>
      </c>
      <c r="E130" s="30">
        <f>SUM(F130+G130)</f>
        <v>0</v>
      </c>
      <c r="F130" s="30"/>
      <c r="G130" s="30"/>
      <c r="H130" s="32"/>
    </row>
    <row r="131" spans="1:8" ht="26.25" customHeight="1">
      <c r="A131" s="57"/>
      <c r="B131" s="42" t="s">
        <v>75</v>
      </c>
      <c r="C131" s="8"/>
      <c r="D131" s="17">
        <f t="shared" si="5"/>
        <v>15500</v>
      </c>
      <c r="E131" s="30">
        <f>SUM(F131+G131)</f>
        <v>15500</v>
      </c>
      <c r="F131" s="30">
        <v>15500</v>
      </c>
      <c r="G131" s="30"/>
      <c r="H131" s="32"/>
    </row>
    <row r="132" spans="1:8" ht="20.25" customHeight="1">
      <c r="A132" s="57"/>
      <c r="B132" s="99" t="s">
        <v>73</v>
      </c>
      <c r="C132" s="101"/>
      <c r="D132" s="97">
        <f>SUM(D128+D129)</f>
        <v>0</v>
      </c>
      <c r="E132" s="98">
        <f>SUM(E128+E129)</f>
        <v>0</v>
      </c>
      <c r="F132" s="98">
        <f>SUM(F128+F129)</f>
        <v>0</v>
      </c>
      <c r="G132" s="98">
        <f>SUM(G128+G129)</f>
        <v>0</v>
      </c>
      <c r="H132" s="100">
        <f>SUM(H128+H129)</f>
        <v>0</v>
      </c>
    </row>
    <row r="133" spans="1:8" ht="49.5" customHeight="1">
      <c r="A133" s="57">
        <v>46</v>
      </c>
      <c r="B133" s="44" t="s">
        <v>118</v>
      </c>
      <c r="C133" s="24" t="s">
        <v>47</v>
      </c>
      <c r="D133" s="17">
        <f aca="true" t="shared" si="6" ref="D133:D142">SUM(E133+H133)</f>
        <v>140000</v>
      </c>
      <c r="E133" s="30">
        <f>SUM(F133:G133)</f>
        <v>140000</v>
      </c>
      <c r="F133" s="28">
        <v>140000</v>
      </c>
      <c r="G133" s="28">
        <v>0</v>
      </c>
      <c r="H133" s="33">
        <v>0</v>
      </c>
    </row>
    <row r="134" spans="1:8" ht="24" customHeight="1">
      <c r="A134" s="57"/>
      <c r="B134" s="99" t="s">
        <v>73</v>
      </c>
      <c r="C134" s="8"/>
      <c r="D134" s="93">
        <f t="shared" si="6"/>
        <v>140000</v>
      </c>
      <c r="E134" s="30">
        <f>SUM(F134+G134)</f>
        <v>140000</v>
      </c>
      <c r="F134" s="30">
        <f>SUM(F133)</f>
        <v>140000</v>
      </c>
      <c r="G134" s="30">
        <f>SUM(G133)</f>
        <v>0</v>
      </c>
      <c r="H134" s="32">
        <f>SUM(H133)</f>
        <v>0</v>
      </c>
    </row>
    <row r="135" spans="1:8" s="27" customFormat="1" ht="51" customHeight="1">
      <c r="A135" s="57">
        <v>47</v>
      </c>
      <c r="B135" s="44" t="s">
        <v>92</v>
      </c>
      <c r="C135" s="8" t="s">
        <v>48</v>
      </c>
      <c r="D135" s="17">
        <f t="shared" si="6"/>
        <v>1000</v>
      </c>
      <c r="E135" s="30">
        <f>SUM(F135:G135)</f>
        <v>1000</v>
      </c>
      <c r="F135" s="28">
        <v>1000</v>
      </c>
      <c r="G135" s="28">
        <v>0</v>
      </c>
      <c r="H135" s="33">
        <v>0</v>
      </c>
    </row>
    <row r="136" spans="1:8" s="27" customFormat="1" ht="22.5" customHeight="1">
      <c r="A136" s="57"/>
      <c r="B136" s="99" t="s">
        <v>73</v>
      </c>
      <c r="C136" s="8"/>
      <c r="D136" s="17">
        <f t="shared" si="6"/>
        <v>1000</v>
      </c>
      <c r="E136" s="30">
        <f>SUM(F136+G136)</f>
        <v>1000</v>
      </c>
      <c r="F136" s="16">
        <f>SUM(F135)</f>
        <v>1000</v>
      </c>
      <c r="G136" s="16">
        <f>SUM(G135)</f>
        <v>0</v>
      </c>
      <c r="H136" s="32">
        <f>SUM(H135)</f>
        <v>0</v>
      </c>
    </row>
    <row r="137" spans="1:8" ht="19.5" customHeight="1">
      <c r="A137" s="57">
        <v>48</v>
      </c>
      <c r="B137" s="44" t="s">
        <v>23</v>
      </c>
      <c r="C137" s="8" t="s">
        <v>49</v>
      </c>
      <c r="D137" s="17">
        <f t="shared" si="6"/>
        <v>100000</v>
      </c>
      <c r="E137" s="30">
        <f>SUM(F137:G137)</f>
        <v>100000</v>
      </c>
      <c r="F137" s="16">
        <v>100000</v>
      </c>
      <c r="G137" s="16">
        <v>0</v>
      </c>
      <c r="H137" s="32">
        <v>0</v>
      </c>
    </row>
    <row r="138" spans="1:8" ht="23.25" customHeight="1">
      <c r="A138" s="57"/>
      <c r="B138" s="91" t="s">
        <v>71</v>
      </c>
      <c r="C138" s="92"/>
      <c r="D138" s="93">
        <f t="shared" si="6"/>
        <v>100000</v>
      </c>
      <c r="E138" s="30">
        <f>SUM(F138+G138)</f>
        <v>100000</v>
      </c>
      <c r="F138" s="30">
        <f>SUM(F137)</f>
        <v>100000</v>
      </c>
      <c r="G138" s="30">
        <f>SUM(G137)</f>
        <v>0</v>
      </c>
      <c r="H138" s="32">
        <f>SUM(H137)</f>
        <v>0</v>
      </c>
    </row>
    <row r="139" spans="1:8" ht="33.75" customHeight="1">
      <c r="A139" s="57">
        <v>49</v>
      </c>
      <c r="B139" s="44" t="s">
        <v>93</v>
      </c>
      <c r="C139" s="8" t="s">
        <v>49</v>
      </c>
      <c r="D139" s="17">
        <f t="shared" si="6"/>
        <v>70000</v>
      </c>
      <c r="E139" s="30">
        <f>SUM(F139:G139)</f>
        <v>70000</v>
      </c>
      <c r="F139" s="16">
        <v>70000</v>
      </c>
      <c r="G139" s="16">
        <v>0</v>
      </c>
      <c r="H139" s="32">
        <v>0</v>
      </c>
    </row>
    <row r="140" spans="1:8" ht="22.5" customHeight="1">
      <c r="A140" s="57"/>
      <c r="B140" s="91" t="s">
        <v>71</v>
      </c>
      <c r="C140" s="92"/>
      <c r="D140" s="93">
        <f t="shared" si="6"/>
        <v>70000</v>
      </c>
      <c r="E140" s="30">
        <f>SUM(F140+G140)</f>
        <v>70000</v>
      </c>
      <c r="F140" s="30">
        <f>SUM(F139)</f>
        <v>70000</v>
      </c>
      <c r="G140" s="30">
        <f>SUM(G139)</f>
        <v>0</v>
      </c>
      <c r="H140" s="32">
        <f>SUM(H139)</f>
        <v>0</v>
      </c>
    </row>
    <row r="141" spans="1:8" ht="38.25" customHeight="1">
      <c r="A141" s="57">
        <v>50</v>
      </c>
      <c r="B141" s="44" t="s">
        <v>16</v>
      </c>
      <c r="C141" s="24" t="s">
        <v>49</v>
      </c>
      <c r="D141" s="17">
        <f t="shared" si="6"/>
        <v>100000</v>
      </c>
      <c r="E141" s="30">
        <f>SUM(F141:G141)</f>
        <v>100000</v>
      </c>
      <c r="F141" s="22">
        <v>100000</v>
      </c>
      <c r="G141" s="22">
        <v>0</v>
      </c>
      <c r="H141" s="32">
        <v>0</v>
      </c>
    </row>
    <row r="142" spans="1:8" ht="21.75" customHeight="1">
      <c r="A142" s="57"/>
      <c r="B142" s="91" t="s">
        <v>71</v>
      </c>
      <c r="C142" s="92"/>
      <c r="D142" s="93">
        <f t="shared" si="6"/>
        <v>100000</v>
      </c>
      <c r="E142" s="30">
        <f>SUM(F142+G142)</f>
        <v>100000</v>
      </c>
      <c r="F142" s="30">
        <f>SUM(F141)</f>
        <v>100000</v>
      </c>
      <c r="G142" s="30">
        <f>SUM(G141)</f>
        <v>0</v>
      </c>
      <c r="H142" s="32">
        <f>SUM(H141)</f>
        <v>0</v>
      </c>
    </row>
    <row r="143" spans="1:8" s="25" customFormat="1" ht="39" customHeight="1">
      <c r="A143" s="57">
        <v>51</v>
      </c>
      <c r="B143" s="41" t="s">
        <v>138</v>
      </c>
      <c r="C143" s="8" t="s">
        <v>42</v>
      </c>
      <c r="D143" s="17"/>
      <c r="E143" s="30"/>
      <c r="F143" s="30"/>
      <c r="G143" s="30"/>
      <c r="H143" s="32"/>
    </row>
    <row r="144" spans="1:8" s="25" customFormat="1" ht="24.75" customHeight="1">
      <c r="A144" s="57"/>
      <c r="B144" s="91" t="s">
        <v>71</v>
      </c>
      <c r="C144" s="92"/>
      <c r="D144" s="93">
        <f>SUM(E144+H144)</f>
        <v>0</v>
      </c>
      <c r="E144" s="30">
        <f>SUM(F144+G144)</f>
        <v>0</v>
      </c>
      <c r="F144" s="30">
        <f>SUM(F143)</f>
        <v>0</v>
      </c>
      <c r="G144" s="30">
        <f>SUM(G143)</f>
        <v>0</v>
      </c>
      <c r="H144" s="32">
        <f>SUM(H143)</f>
        <v>0</v>
      </c>
    </row>
    <row r="145" spans="1:8" s="25" customFormat="1" ht="23.25" customHeight="1">
      <c r="A145" s="57"/>
      <c r="B145" s="42" t="s">
        <v>74</v>
      </c>
      <c r="C145" s="8"/>
      <c r="D145" s="17">
        <f>SUM(E145+H145)</f>
        <v>22000</v>
      </c>
      <c r="E145" s="30">
        <f>SUM(F145+G145)</f>
        <v>22000</v>
      </c>
      <c r="F145" s="30">
        <f>SUM(F146-F147)</f>
        <v>22000</v>
      </c>
      <c r="G145" s="30">
        <f>SUM(G146-G147)</f>
        <v>0</v>
      </c>
      <c r="H145" s="32">
        <f>SUM(H146-H147)</f>
        <v>0</v>
      </c>
    </row>
    <row r="146" spans="1:8" s="25" customFormat="1" ht="24.75" customHeight="1">
      <c r="A146" s="57"/>
      <c r="B146" s="42" t="s">
        <v>72</v>
      </c>
      <c r="C146" s="8"/>
      <c r="D146" s="17">
        <f>SUM(E146+H146)</f>
        <v>22000</v>
      </c>
      <c r="E146" s="30">
        <f>SUM(F146+G146)</f>
        <v>22000</v>
      </c>
      <c r="F146" s="30">
        <v>22000</v>
      </c>
      <c r="G146" s="30"/>
      <c r="H146" s="32">
        <v>0</v>
      </c>
    </row>
    <row r="147" spans="1:8" s="25" customFormat="1" ht="19.5" customHeight="1">
      <c r="A147" s="57"/>
      <c r="B147" s="42" t="s">
        <v>75</v>
      </c>
      <c r="C147" s="8"/>
      <c r="D147" s="17">
        <f>SUM(E147+H147)</f>
        <v>0</v>
      </c>
      <c r="E147" s="30">
        <f>SUM(F147+G147)</f>
        <v>0</v>
      </c>
      <c r="F147" s="30">
        <v>0</v>
      </c>
      <c r="G147" s="30"/>
      <c r="H147" s="32">
        <v>0</v>
      </c>
    </row>
    <row r="148" spans="1:8" s="25" customFormat="1" ht="19.5" customHeight="1">
      <c r="A148" s="103"/>
      <c r="B148" s="99" t="s">
        <v>73</v>
      </c>
      <c r="C148" s="101"/>
      <c r="D148" s="97">
        <f>SUM(D144+D145)</f>
        <v>22000</v>
      </c>
      <c r="E148" s="98">
        <f>SUM(E144+E145)</f>
        <v>22000</v>
      </c>
      <c r="F148" s="98">
        <f>SUM(F144+F145)</f>
        <v>22000</v>
      </c>
      <c r="G148" s="98">
        <f>SUM(G144+G145)</f>
        <v>0</v>
      </c>
      <c r="H148" s="100">
        <f>SUM(H144+H145)</f>
        <v>0</v>
      </c>
    </row>
    <row r="149" spans="1:8" s="25" customFormat="1" ht="24.75" customHeight="1">
      <c r="A149" s="57"/>
      <c r="B149" s="69" t="s">
        <v>124</v>
      </c>
      <c r="C149" s="8"/>
      <c r="D149" s="64">
        <f>SUM(D16+D18+D20+D26+D28+D36+D34+D38+D40+D42+D44+D46+D48+D50+D52+D54+D56+D62+D64+D66+D68+D70+D72+D74+D76+D78+D80+D82+D84+D86+D88+D90+D96+D98+D100+D102+D104+D106+D108+D110+D112+D114+D116+D118+D120+D122+D124+D126+D128+D134+D136+D138+D140+D142)</f>
        <v>17276638</v>
      </c>
      <c r="E149" s="64">
        <f>SUM(E16+E18+E20+E26+E28+E34+E36+E38+E40+E42+E44+E46+E48+E50+E52+E54+E56+E62+E64+E66+E68+E70+E72+E74+E76+E78+E80+E82+E84+E86+E88+E90+E96+E98+E100+E102+E104+E106+E108+E110+E112+E114+E116+E118+E120+E122+E124+E126+E128+E134+E136+E138+E140+E142)</f>
        <v>11196638</v>
      </c>
      <c r="F149" s="64">
        <f>SUM(F16+F18+F20+F26+F28+F34+F36+F38+F40+F42+F44+F46+F48+F50+F52+F54+F56+F62+F64+F66+F68+F70+F72+F74+F76+F78+F80+F82+F84+F86+F88+F90+F96+F98+F100+F102+F104+F106+F108+F110+F112+F114+F116+F118+F120+F122+F124+F126+F128+F134+F136+F138+F140+F142)</f>
        <v>11136638</v>
      </c>
      <c r="G149" s="65">
        <f>SUM(G16+G18+G20+G26+G28+G36+G38+G42+G44+G46+G48+G50+G52+G54+G56+G62+G64+G66+G68+G70+G72+G74+G76+G78+G80+G82+G84+G86+G88+G90+G96+G98+G100+G102+G104+G106+G108+G110+G112+G114+G116+G118+G120+G122+G124+G126+G128+G134+G136+G138+G140+G142)</f>
        <v>60000</v>
      </c>
      <c r="H149" s="52">
        <f>SUM(H16+H18+H20+H26+H28+H36+H34+H38+H40+H42+H44+H46+H48+H50+H52+H54+H56+H62+H64+H66+H68+H70+H72+H74+H76+H78+H80+H82+H84+H86+H88+H90+H96+H98+H100+H102+H104+H106+H108+H110+H112+H114+H116+H118+H120+H122+H124+H126+H128+H134+H136+H138+H140+H142)</f>
        <v>6080000</v>
      </c>
    </row>
    <row r="150" spans="1:8" s="25" customFormat="1" ht="24.75" customHeight="1">
      <c r="A150" s="57"/>
      <c r="B150" s="66" t="s">
        <v>74</v>
      </c>
      <c r="C150" s="8"/>
      <c r="D150" s="64">
        <f aca="true" t="shared" si="7" ref="D150:E152">SUM(D21+D29+D57+D91+D129+D145)</f>
        <v>-293500</v>
      </c>
      <c r="E150" s="64">
        <f t="shared" si="7"/>
        <v>456500</v>
      </c>
      <c r="F150" s="65">
        <f>SUM(F21+F29+F57+F91+F129+F145)</f>
        <v>356500</v>
      </c>
      <c r="G150" s="65">
        <f>SUM(G29+G57+G91+G129)</f>
        <v>100000</v>
      </c>
      <c r="H150" s="52">
        <f>SUM(H21+H29+H57+H91+H129+H145)</f>
        <v>-750000</v>
      </c>
    </row>
    <row r="151" spans="1:8" s="25" customFormat="1" ht="21" customHeight="1">
      <c r="A151" s="57"/>
      <c r="B151" s="66" t="s">
        <v>72</v>
      </c>
      <c r="C151" s="8"/>
      <c r="D151" s="64">
        <f t="shared" si="7"/>
        <v>922000</v>
      </c>
      <c r="E151" s="64">
        <f t="shared" si="7"/>
        <v>472000</v>
      </c>
      <c r="F151" s="65">
        <f>SUM(F22+F30+F58+F92+F130+F146)</f>
        <v>372000</v>
      </c>
      <c r="G151" s="65">
        <f>SUM(G30+G92+G130+G58)</f>
        <v>100000</v>
      </c>
      <c r="H151" s="52">
        <f>SUM(H22+H30+H58+H92+H130+H146)</f>
        <v>450000</v>
      </c>
    </row>
    <row r="152" spans="1:8" s="25" customFormat="1" ht="28.5" customHeight="1">
      <c r="A152" s="57"/>
      <c r="B152" s="66" t="s">
        <v>75</v>
      </c>
      <c r="C152" s="8"/>
      <c r="D152" s="64">
        <f t="shared" si="7"/>
        <v>1215500</v>
      </c>
      <c r="E152" s="64">
        <f t="shared" si="7"/>
        <v>15500</v>
      </c>
      <c r="F152" s="65">
        <f>SUM(F23+F31+F59+F93+F131+F147)</f>
        <v>15500</v>
      </c>
      <c r="G152" s="65">
        <f>SUM(G31+G59+G93+G131)</f>
        <v>0</v>
      </c>
      <c r="H152" s="52">
        <f>SUM(H23+H31+H59+H93+H131+H147)</f>
        <v>1200000</v>
      </c>
    </row>
    <row r="153" spans="1:8" s="25" customFormat="1" ht="27.75" customHeight="1">
      <c r="A153" s="57"/>
      <c r="B153" s="67" t="s">
        <v>143</v>
      </c>
      <c r="C153" s="45"/>
      <c r="D153" s="46">
        <f>D149+D150</f>
        <v>16983138</v>
      </c>
      <c r="E153" s="47">
        <f>G153+F153</f>
        <v>11653138</v>
      </c>
      <c r="F153" s="74">
        <f>SUM(F149+F150)</f>
        <v>11493138</v>
      </c>
      <c r="G153" s="74">
        <f>SUM(G149+G150)</f>
        <v>160000</v>
      </c>
      <c r="H153" s="74">
        <f>H149+H150</f>
        <v>5330000</v>
      </c>
    </row>
    <row r="154" spans="1:8" s="25" customFormat="1" ht="26.25" customHeight="1">
      <c r="A154" s="56"/>
      <c r="B154" s="15" t="s">
        <v>2</v>
      </c>
      <c r="C154" s="8"/>
      <c r="D154" s="17"/>
      <c r="E154" s="30"/>
      <c r="F154" s="16"/>
      <c r="G154" s="16"/>
      <c r="H154" s="32"/>
    </row>
    <row r="155" spans="1:8" s="25" customFormat="1" ht="53.25" customHeight="1">
      <c r="A155" s="57">
        <v>1</v>
      </c>
      <c r="B155" s="41" t="s">
        <v>7</v>
      </c>
      <c r="C155" s="8" t="s">
        <v>41</v>
      </c>
      <c r="D155" s="17">
        <f aca="true" t="shared" si="8" ref="D155:D162">SUM(E155+H155)</f>
        <v>100000</v>
      </c>
      <c r="E155" s="30">
        <f>SUM(F155:G155)</f>
        <v>100000</v>
      </c>
      <c r="F155" s="16">
        <v>100000</v>
      </c>
      <c r="G155" s="16">
        <v>0</v>
      </c>
      <c r="H155" s="32">
        <v>0</v>
      </c>
    </row>
    <row r="156" spans="1:8" s="25" customFormat="1" ht="26.25" customHeight="1">
      <c r="A156" s="57"/>
      <c r="B156" s="99" t="s">
        <v>73</v>
      </c>
      <c r="C156" s="92"/>
      <c r="D156" s="93">
        <f t="shared" si="8"/>
        <v>100000</v>
      </c>
      <c r="E156" s="30">
        <f>SUM(F156+G156)</f>
        <v>100000</v>
      </c>
      <c r="F156" s="30">
        <f>SUM(F155)</f>
        <v>100000</v>
      </c>
      <c r="G156" s="30">
        <f>SUM(G155)</f>
        <v>0</v>
      </c>
      <c r="H156" s="32">
        <f>SUM(H155)</f>
        <v>0</v>
      </c>
    </row>
    <row r="157" spans="1:8" ht="81.75" customHeight="1">
      <c r="A157" s="56">
        <v>2</v>
      </c>
      <c r="B157" s="62" t="s">
        <v>144</v>
      </c>
      <c r="C157" s="24" t="s">
        <v>41</v>
      </c>
      <c r="D157" s="23">
        <f t="shared" si="8"/>
        <v>210000</v>
      </c>
      <c r="E157" s="30">
        <f>SUM(F157:G157)</f>
        <v>110000</v>
      </c>
      <c r="F157" s="16">
        <v>110000</v>
      </c>
      <c r="G157" s="16">
        <v>0</v>
      </c>
      <c r="H157" s="32">
        <v>100000</v>
      </c>
    </row>
    <row r="158" spans="1:8" ht="21" customHeight="1">
      <c r="A158" s="56"/>
      <c r="B158" s="99" t="s">
        <v>73</v>
      </c>
      <c r="C158" s="8"/>
      <c r="D158" s="17">
        <f t="shared" si="8"/>
        <v>210000</v>
      </c>
      <c r="E158" s="30">
        <f>SUM(F158+G158)</f>
        <v>110000</v>
      </c>
      <c r="F158" s="16">
        <f>SUM(F157)</f>
        <v>110000</v>
      </c>
      <c r="G158" s="16">
        <f>SUM(G157)</f>
        <v>0</v>
      </c>
      <c r="H158" s="32">
        <f>SUM(H157)</f>
        <v>100000</v>
      </c>
    </row>
    <row r="159" spans="1:8" ht="87.75" customHeight="1">
      <c r="A159" s="56" t="s">
        <v>102</v>
      </c>
      <c r="B159" s="62" t="s">
        <v>99</v>
      </c>
      <c r="C159" s="24" t="s">
        <v>41</v>
      </c>
      <c r="D159" s="23">
        <f t="shared" si="8"/>
        <v>50000</v>
      </c>
      <c r="E159" s="30">
        <f>SUM(F159:G159)</f>
        <v>50000</v>
      </c>
      <c r="F159" s="16">
        <v>50000</v>
      </c>
      <c r="G159" s="16">
        <v>0</v>
      </c>
      <c r="H159" s="32">
        <v>0</v>
      </c>
    </row>
    <row r="160" spans="1:8" ht="33" customHeight="1">
      <c r="A160" s="56"/>
      <c r="B160" s="99" t="s">
        <v>73</v>
      </c>
      <c r="C160" s="92"/>
      <c r="D160" s="93">
        <f t="shared" si="8"/>
        <v>50000</v>
      </c>
      <c r="E160" s="30">
        <f>SUM(F160+G160)</f>
        <v>50000</v>
      </c>
      <c r="F160" s="30">
        <f>SUM(F159)</f>
        <v>50000</v>
      </c>
      <c r="G160" s="30">
        <f>SUM(G159)</f>
        <v>0</v>
      </c>
      <c r="H160" s="32">
        <f>SUM(H159)</f>
        <v>0</v>
      </c>
    </row>
    <row r="161" spans="1:8" ht="19.5" customHeight="1">
      <c r="A161" s="84"/>
      <c r="B161" s="85" t="s">
        <v>74</v>
      </c>
      <c r="C161" s="86"/>
      <c r="D161" s="87">
        <f t="shared" si="8"/>
        <v>500000</v>
      </c>
      <c r="E161" s="88">
        <f>SUM(F161+G161)</f>
        <v>0</v>
      </c>
      <c r="F161" s="88">
        <f>SUM(F162-F163)</f>
        <v>0</v>
      </c>
      <c r="G161" s="88">
        <f>SUM(G162-G163)</f>
        <v>0</v>
      </c>
      <c r="H161" s="89">
        <f>SUM(H162-H163)</f>
        <v>500000</v>
      </c>
    </row>
    <row r="162" spans="1:8" ht="21.75" customHeight="1">
      <c r="A162" s="56"/>
      <c r="B162" s="42" t="s">
        <v>72</v>
      </c>
      <c r="C162" s="8"/>
      <c r="D162" s="17">
        <f t="shared" si="8"/>
        <v>500000</v>
      </c>
      <c r="E162" s="30">
        <f>SUM(F162+G162)</f>
        <v>0</v>
      </c>
      <c r="F162" s="30">
        <v>0</v>
      </c>
      <c r="G162" s="30"/>
      <c r="H162" s="32">
        <v>500000</v>
      </c>
    </row>
    <row r="163" spans="1:8" ht="18.75" customHeight="1">
      <c r="A163" s="56"/>
      <c r="B163" s="42" t="s">
        <v>75</v>
      </c>
      <c r="C163" s="8"/>
      <c r="D163" s="17"/>
      <c r="E163" s="30"/>
      <c r="F163" s="30"/>
      <c r="G163" s="30"/>
      <c r="H163" s="32"/>
    </row>
    <row r="164" spans="1:8" ht="30.75" customHeight="1">
      <c r="A164" s="56"/>
      <c r="B164" s="99" t="s">
        <v>73</v>
      </c>
      <c r="C164" s="101"/>
      <c r="D164" s="97">
        <f>SUM(D160+D161)</f>
        <v>550000</v>
      </c>
      <c r="E164" s="98">
        <f>SUM(E160+E161)</f>
        <v>50000</v>
      </c>
      <c r="F164" s="98">
        <f>SUM(F160+F161)</f>
        <v>50000</v>
      </c>
      <c r="G164" s="98">
        <f>SUM(G160+G161)</f>
        <v>0</v>
      </c>
      <c r="H164" s="100">
        <f>SUM(H160+H161)</f>
        <v>500000</v>
      </c>
    </row>
    <row r="165" spans="1:8" s="90" customFormat="1" ht="87" customHeight="1">
      <c r="A165" s="56" t="s">
        <v>103</v>
      </c>
      <c r="B165" s="62" t="s">
        <v>100</v>
      </c>
      <c r="C165" s="24" t="s">
        <v>41</v>
      </c>
      <c r="D165" s="23">
        <f>SUM(E165+H165)</f>
        <v>100000</v>
      </c>
      <c r="E165" s="30">
        <f>SUM(F165:G165)</f>
        <v>100000</v>
      </c>
      <c r="F165" s="16">
        <v>100000</v>
      </c>
      <c r="G165" s="16">
        <v>0</v>
      </c>
      <c r="H165" s="32">
        <v>0</v>
      </c>
    </row>
    <row r="166" spans="1:8" ht="30.75" customHeight="1">
      <c r="A166" s="56"/>
      <c r="B166" s="91" t="s">
        <v>71</v>
      </c>
      <c r="C166" s="92"/>
      <c r="D166" s="93">
        <f>SUM(E166+H166)</f>
        <v>100000</v>
      </c>
      <c r="E166" s="30">
        <f>SUM(F166+G166)</f>
        <v>100000</v>
      </c>
      <c r="F166" s="30">
        <f>SUM(F165)</f>
        <v>100000</v>
      </c>
      <c r="G166" s="30">
        <f>SUM(G165)</f>
        <v>0</v>
      </c>
      <c r="H166" s="32">
        <f>SUM(H165)</f>
        <v>0</v>
      </c>
    </row>
    <row r="167" spans="1:8" ht="22.5" customHeight="1">
      <c r="A167" s="84"/>
      <c r="B167" s="85" t="s">
        <v>74</v>
      </c>
      <c r="C167" s="86"/>
      <c r="D167" s="87">
        <f>SUM(E167+H167)</f>
        <v>600000</v>
      </c>
      <c r="E167" s="88">
        <f>SUM(F167+G167)</f>
        <v>0</v>
      </c>
      <c r="F167" s="88">
        <f>SUM(F168-F169)</f>
        <v>0</v>
      </c>
      <c r="G167" s="88">
        <f>SUM(G168-G169)</f>
        <v>0</v>
      </c>
      <c r="H167" s="89">
        <f>SUM(H168-H169)</f>
        <v>600000</v>
      </c>
    </row>
    <row r="168" spans="1:8" ht="24" customHeight="1">
      <c r="A168" s="56"/>
      <c r="B168" s="42" t="s">
        <v>72</v>
      </c>
      <c r="C168" s="8"/>
      <c r="D168" s="17">
        <f>SUM(E168+H168)</f>
        <v>600000</v>
      </c>
      <c r="E168" s="30">
        <f>SUM(F168+G168)</f>
        <v>0</v>
      </c>
      <c r="F168" s="30">
        <v>0</v>
      </c>
      <c r="G168" s="30"/>
      <c r="H168" s="32">
        <v>600000</v>
      </c>
    </row>
    <row r="169" spans="1:8" ht="24" customHeight="1">
      <c r="A169" s="56"/>
      <c r="B169" s="42" t="s">
        <v>75</v>
      </c>
      <c r="C169" s="8"/>
      <c r="D169" s="17">
        <f>SUM(E169+H169)</f>
        <v>0</v>
      </c>
      <c r="E169" s="30">
        <f>SUM(F169+G169)</f>
        <v>0</v>
      </c>
      <c r="F169" s="30"/>
      <c r="G169" s="30"/>
      <c r="H169" s="32"/>
    </row>
    <row r="170" spans="1:8" ht="21.75" customHeight="1">
      <c r="A170" s="56"/>
      <c r="B170" s="99" t="s">
        <v>73</v>
      </c>
      <c r="C170" s="101"/>
      <c r="D170" s="97">
        <f>SUM(D166+D167)</f>
        <v>700000</v>
      </c>
      <c r="E170" s="98">
        <f>SUM(E166+E167)</f>
        <v>100000</v>
      </c>
      <c r="F170" s="98">
        <f>SUM(F166+F167)</f>
        <v>100000</v>
      </c>
      <c r="G170" s="98">
        <f>SUM(G166+G167)</f>
        <v>0</v>
      </c>
      <c r="H170" s="100">
        <f>SUM(H166+H167)</f>
        <v>600000</v>
      </c>
    </row>
    <row r="171" spans="1:8" s="90" customFormat="1" ht="65.25" customHeight="1">
      <c r="A171" s="56" t="s">
        <v>104</v>
      </c>
      <c r="B171" s="62" t="s">
        <v>101</v>
      </c>
      <c r="C171" s="24" t="s">
        <v>41</v>
      </c>
      <c r="D171" s="23">
        <f aca="true" t="shared" si="9" ref="D171:D179">SUM(E171+H171)</f>
        <v>50000</v>
      </c>
      <c r="E171" s="30">
        <f>SUM(F171:G171)</f>
        <v>50000</v>
      </c>
      <c r="F171" s="16">
        <v>50000</v>
      </c>
      <c r="G171" s="16">
        <v>0</v>
      </c>
      <c r="H171" s="32">
        <v>0</v>
      </c>
    </row>
    <row r="172" spans="1:8" ht="30.75" customHeight="1">
      <c r="A172" s="56"/>
      <c r="B172" s="99" t="s">
        <v>73</v>
      </c>
      <c r="C172" s="8"/>
      <c r="D172" s="17">
        <f t="shared" si="9"/>
        <v>50000</v>
      </c>
      <c r="E172" s="30">
        <f>SUM(F172+G172)</f>
        <v>50000</v>
      </c>
      <c r="F172" s="16">
        <f>SUM(F171)</f>
        <v>50000</v>
      </c>
      <c r="G172" s="16">
        <f>SUM(G171)</f>
        <v>0</v>
      </c>
      <c r="H172" s="32">
        <f>SUM(H171)</f>
        <v>0</v>
      </c>
    </row>
    <row r="173" spans="1:8" ht="36.75" customHeight="1">
      <c r="A173" s="56">
        <v>3</v>
      </c>
      <c r="B173" s="62" t="s">
        <v>32</v>
      </c>
      <c r="C173" s="24" t="s">
        <v>41</v>
      </c>
      <c r="D173" s="23">
        <f t="shared" si="9"/>
        <v>95000</v>
      </c>
      <c r="E173" s="30">
        <f>SUM(F173:G173)</f>
        <v>95000</v>
      </c>
      <c r="F173" s="16">
        <v>95000</v>
      </c>
      <c r="G173" s="16">
        <v>0</v>
      </c>
      <c r="H173" s="32">
        <v>0</v>
      </c>
    </row>
    <row r="174" spans="1:8" ht="30.75" customHeight="1">
      <c r="A174" s="56"/>
      <c r="B174" s="91" t="s">
        <v>71</v>
      </c>
      <c r="C174" s="92"/>
      <c r="D174" s="93">
        <f t="shared" si="9"/>
        <v>95000</v>
      </c>
      <c r="E174" s="30">
        <f>SUM(F174+G174)</f>
        <v>95000</v>
      </c>
      <c r="F174" s="30">
        <f>SUM(F173)</f>
        <v>95000</v>
      </c>
      <c r="G174" s="30">
        <f>SUM(G173)</f>
        <v>0</v>
      </c>
      <c r="H174" s="32">
        <f>SUM(H173)</f>
        <v>0</v>
      </c>
    </row>
    <row r="175" spans="1:8" ht="36.75" customHeight="1">
      <c r="A175" s="56">
        <v>4</v>
      </c>
      <c r="B175" s="62" t="s">
        <v>30</v>
      </c>
      <c r="C175" s="24" t="s">
        <v>41</v>
      </c>
      <c r="D175" s="23">
        <f t="shared" si="9"/>
        <v>570000</v>
      </c>
      <c r="E175" s="30">
        <f>SUM(F175:G175)</f>
        <v>220000</v>
      </c>
      <c r="F175" s="16">
        <v>220000</v>
      </c>
      <c r="G175" s="16">
        <v>0</v>
      </c>
      <c r="H175" s="32">
        <v>350000</v>
      </c>
    </row>
    <row r="176" spans="1:8" ht="21.75" customHeight="1">
      <c r="A176" s="56"/>
      <c r="B176" s="99" t="s">
        <v>73</v>
      </c>
      <c r="C176" s="92"/>
      <c r="D176" s="93">
        <f t="shared" si="9"/>
        <v>570000</v>
      </c>
      <c r="E176" s="30">
        <f>SUM(F176+G176)</f>
        <v>220000</v>
      </c>
      <c r="F176" s="30">
        <f>SUM(F175)</f>
        <v>220000</v>
      </c>
      <c r="G176" s="30">
        <f>SUM(G175)</f>
        <v>0</v>
      </c>
      <c r="H176" s="32">
        <f>SUM(H175)</f>
        <v>350000</v>
      </c>
    </row>
    <row r="177" spans="1:8" ht="24" customHeight="1">
      <c r="A177" s="84"/>
      <c r="B177" s="85" t="s">
        <v>74</v>
      </c>
      <c r="C177" s="86"/>
      <c r="D177" s="87">
        <f t="shared" si="9"/>
        <v>-69000</v>
      </c>
      <c r="E177" s="88">
        <f>SUM(F177+G177)</f>
        <v>1000</v>
      </c>
      <c r="F177" s="88">
        <f>SUM(F178-F179)</f>
        <v>1000</v>
      </c>
      <c r="G177" s="88">
        <f>SUM(G178-G179)</f>
        <v>0</v>
      </c>
      <c r="H177" s="89">
        <f>SUM(H178-H179)</f>
        <v>-70000</v>
      </c>
    </row>
    <row r="178" spans="1:8" ht="27.75" customHeight="1">
      <c r="A178" s="56"/>
      <c r="B178" s="42" t="s">
        <v>72</v>
      </c>
      <c r="C178" s="8"/>
      <c r="D178" s="17">
        <f t="shared" si="9"/>
        <v>1000</v>
      </c>
      <c r="E178" s="30">
        <f>SUM(F178+G178)</f>
        <v>1000</v>
      </c>
      <c r="F178" s="30">
        <v>1000</v>
      </c>
      <c r="G178" s="30"/>
      <c r="H178" s="32">
        <v>0</v>
      </c>
    </row>
    <row r="179" spans="1:8" ht="24.75" customHeight="1">
      <c r="A179" s="56"/>
      <c r="B179" s="42" t="s">
        <v>75</v>
      </c>
      <c r="C179" s="8"/>
      <c r="D179" s="17">
        <f t="shared" si="9"/>
        <v>70000</v>
      </c>
      <c r="E179" s="30">
        <f>SUM(F179+G179)</f>
        <v>0</v>
      </c>
      <c r="F179" s="30"/>
      <c r="G179" s="30"/>
      <c r="H179" s="32">
        <v>70000</v>
      </c>
    </row>
    <row r="180" spans="1:8" ht="30" customHeight="1">
      <c r="A180" s="56"/>
      <c r="B180" s="99" t="s">
        <v>73</v>
      </c>
      <c r="C180" s="101"/>
      <c r="D180" s="97">
        <f>SUM(D176+D177)</f>
        <v>501000</v>
      </c>
      <c r="E180" s="98">
        <f>SUM(E176+E177)</f>
        <v>221000</v>
      </c>
      <c r="F180" s="98">
        <f>SUM(F176+F177)</f>
        <v>221000</v>
      </c>
      <c r="G180" s="98">
        <f>SUM(G176+G177)</f>
        <v>0</v>
      </c>
      <c r="H180" s="100">
        <f>SUM(H176+H177)</f>
        <v>280000</v>
      </c>
    </row>
    <row r="181" spans="1:8" s="90" customFormat="1" ht="47.25" customHeight="1">
      <c r="A181" s="56">
        <v>5</v>
      </c>
      <c r="B181" s="62" t="s">
        <v>119</v>
      </c>
      <c r="C181" s="24" t="s">
        <v>41</v>
      </c>
      <c r="D181" s="23">
        <f aca="true" t="shared" si="10" ref="D181:D201">SUM(E181+H181)</f>
        <v>23000</v>
      </c>
      <c r="E181" s="30">
        <f>SUM(F181:G181)</f>
        <v>23000</v>
      </c>
      <c r="F181" s="16">
        <v>23000</v>
      </c>
      <c r="G181" s="16">
        <v>0</v>
      </c>
      <c r="H181" s="32">
        <v>0</v>
      </c>
    </row>
    <row r="182" spans="1:8" ht="23.25" customHeight="1">
      <c r="A182" s="56"/>
      <c r="B182" s="91" t="s">
        <v>71</v>
      </c>
      <c r="C182" s="92"/>
      <c r="D182" s="93">
        <f t="shared" si="10"/>
        <v>23000</v>
      </c>
      <c r="E182" s="30">
        <f>SUM(F182+G182)</f>
        <v>23000</v>
      </c>
      <c r="F182" s="30">
        <f>SUM(F181)</f>
        <v>23000</v>
      </c>
      <c r="G182" s="30">
        <f>SUM(G181)</f>
        <v>0</v>
      </c>
      <c r="H182" s="32">
        <f>SUM(H181)</f>
        <v>0</v>
      </c>
    </row>
    <row r="183" spans="1:8" ht="51" customHeight="1">
      <c r="A183" s="56">
        <v>6</v>
      </c>
      <c r="B183" s="62" t="s">
        <v>33</v>
      </c>
      <c r="C183" s="24" t="s">
        <v>41</v>
      </c>
      <c r="D183" s="23">
        <f t="shared" si="10"/>
        <v>123000</v>
      </c>
      <c r="E183" s="30">
        <f>SUM(F183:G183)</f>
        <v>123000</v>
      </c>
      <c r="F183" s="16">
        <v>123000</v>
      </c>
      <c r="G183" s="16">
        <v>0</v>
      </c>
      <c r="H183" s="32">
        <v>0</v>
      </c>
    </row>
    <row r="184" spans="1:8" ht="21" customHeight="1">
      <c r="A184" s="56"/>
      <c r="B184" s="99" t="s">
        <v>73</v>
      </c>
      <c r="C184" s="8"/>
      <c r="D184" s="93">
        <f t="shared" si="10"/>
        <v>123000</v>
      </c>
      <c r="E184" s="30">
        <f>SUM(F184+G184)</f>
        <v>123000</v>
      </c>
      <c r="F184" s="30">
        <f>SUM(F183)</f>
        <v>123000</v>
      </c>
      <c r="G184" s="30">
        <f>SUM(G183)</f>
        <v>0</v>
      </c>
      <c r="H184" s="32">
        <f>SUM(H183)</f>
        <v>0</v>
      </c>
    </row>
    <row r="185" spans="1:8" ht="32.25" customHeight="1">
      <c r="A185" s="56">
        <v>7</v>
      </c>
      <c r="B185" s="62" t="s">
        <v>139</v>
      </c>
      <c r="C185" s="24" t="s">
        <v>41</v>
      </c>
      <c r="D185" s="23">
        <f t="shared" si="10"/>
        <v>53000</v>
      </c>
      <c r="E185" s="30">
        <f>SUM(F185:G185)</f>
        <v>53000</v>
      </c>
      <c r="F185" s="16">
        <v>53000</v>
      </c>
      <c r="G185" s="16">
        <v>0</v>
      </c>
      <c r="H185" s="32">
        <v>0</v>
      </c>
    </row>
    <row r="186" spans="1:8" ht="24.75" customHeight="1">
      <c r="A186" s="56"/>
      <c r="B186" s="91" t="s">
        <v>71</v>
      </c>
      <c r="C186" s="92"/>
      <c r="D186" s="93">
        <f t="shared" si="10"/>
        <v>53000</v>
      </c>
      <c r="E186" s="30">
        <f>SUM(F186+G186)</f>
        <v>53000</v>
      </c>
      <c r="F186" s="30">
        <f>SUM(F185)</f>
        <v>53000</v>
      </c>
      <c r="G186" s="30">
        <f>SUM(G185)</f>
        <v>0</v>
      </c>
      <c r="H186" s="32">
        <f>SUM(H185)</f>
        <v>0</v>
      </c>
    </row>
    <row r="187" spans="1:8" ht="24.75" customHeight="1">
      <c r="A187" s="84"/>
      <c r="B187" s="85" t="s">
        <v>74</v>
      </c>
      <c r="C187" s="86"/>
      <c r="D187" s="87">
        <f t="shared" si="10"/>
        <v>30000</v>
      </c>
      <c r="E187" s="88">
        <f>SUM(F187+G187)</f>
        <v>30000</v>
      </c>
      <c r="F187" s="88">
        <f>SUM(F188-F189)</f>
        <v>30000</v>
      </c>
      <c r="G187" s="88">
        <f>SUM(G188-G189)</f>
        <v>0</v>
      </c>
      <c r="H187" s="89">
        <f>SUM(H188-H189)</f>
        <v>0</v>
      </c>
    </row>
    <row r="188" spans="1:8" ht="24.75" customHeight="1">
      <c r="A188" s="56"/>
      <c r="B188" s="42" t="s">
        <v>72</v>
      </c>
      <c r="C188" s="8"/>
      <c r="D188" s="17">
        <f t="shared" si="10"/>
        <v>30000</v>
      </c>
      <c r="E188" s="30">
        <f>SUM(F188+G188)</f>
        <v>30000</v>
      </c>
      <c r="F188" s="30">
        <v>30000</v>
      </c>
      <c r="G188" s="30"/>
      <c r="H188" s="32">
        <v>0</v>
      </c>
    </row>
    <row r="189" spans="1:8" ht="24.75" customHeight="1">
      <c r="A189" s="56"/>
      <c r="B189" s="42" t="s">
        <v>75</v>
      </c>
      <c r="C189" s="8"/>
      <c r="D189" s="17">
        <f t="shared" si="10"/>
        <v>0</v>
      </c>
      <c r="E189" s="30">
        <f>SUM(F189+G189)</f>
        <v>0</v>
      </c>
      <c r="F189" s="30">
        <v>0</v>
      </c>
      <c r="G189" s="30"/>
      <c r="H189" s="32"/>
    </row>
    <row r="190" spans="1:8" ht="24.75" customHeight="1">
      <c r="A190" s="56"/>
      <c r="B190" s="99" t="s">
        <v>73</v>
      </c>
      <c r="C190" s="101"/>
      <c r="D190" s="97">
        <f>SUM(D186+D187)</f>
        <v>83000</v>
      </c>
      <c r="E190" s="98">
        <f>SUM(E186+E187)</f>
        <v>83000</v>
      </c>
      <c r="F190" s="98">
        <f>SUM(F186+F187)</f>
        <v>83000</v>
      </c>
      <c r="G190" s="98">
        <f>SUM(G186+G187)</f>
        <v>0</v>
      </c>
      <c r="H190" s="100">
        <f>SUM(H186+H187)</f>
        <v>0</v>
      </c>
    </row>
    <row r="191" spans="1:8" ht="32.25" customHeight="1">
      <c r="A191" s="56">
        <v>8</v>
      </c>
      <c r="B191" s="48" t="s">
        <v>94</v>
      </c>
      <c r="C191" s="49" t="s">
        <v>41</v>
      </c>
      <c r="D191" s="23">
        <f t="shared" si="10"/>
        <v>48000</v>
      </c>
      <c r="E191" s="30">
        <f>SUM(F191:G191)</f>
        <v>48000</v>
      </c>
      <c r="F191" s="16">
        <v>48000</v>
      </c>
      <c r="G191" s="16">
        <v>0</v>
      </c>
      <c r="H191" s="32">
        <v>0</v>
      </c>
    </row>
    <row r="192" spans="1:8" ht="22.5" customHeight="1">
      <c r="A192" s="56"/>
      <c r="B192" s="91" t="s">
        <v>71</v>
      </c>
      <c r="C192" s="92"/>
      <c r="D192" s="93">
        <f t="shared" si="10"/>
        <v>48000</v>
      </c>
      <c r="E192" s="30">
        <f>SUM(F192+G192)</f>
        <v>48000</v>
      </c>
      <c r="F192" s="30">
        <f>SUM(F191)</f>
        <v>48000</v>
      </c>
      <c r="G192" s="30">
        <f>SUM(G191)</f>
        <v>0</v>
      </c>
      <c r="H192" s="32">
        <f>SUM(H191)</f>
        <v>0</v>
      </c>
    </row>
    <row r="193" spans="1:8" s="25" customFormat="1" ht="33" customHeight="1">
      <c r="A193" s="56">
        <v>9</v>
      </c>
      <c r="B193" s="40" t="s">
        <v>68</v>
      </c>
      <c r="C193" s="24" t="s">
        <v>41</v>
      </c>
      <c r="D193" s="23">
        <f t="shared" si="10"/>
        <v>65000</v>
      </c>
      <c r="E193" s="30">
        <f>SUM(F193:G193)</f>
        <v>65000</v>
      </c>
      <c r="F193" s="16">
        <v>65000</v>
      </c>
      <c r="G193" s="16">
        <v>0</v>
      </c>
      <c r="H193" s="32">
        <v>0</v>
      </c>
    </row>
    <row r="194" spans="1:8" s="25" customFormat="1" ht="18" customHeight="1">
      <c r="A194" s="56"/>
      <c r="B194" s="41" t="s">
        <v>71</v>
      </c>
      <c r="C194" s="8"/>
      <c r="D194" s="17">
        <f t="shared" si="10"/>
        <v>65000</v>
      </c>
      <c r="E194" s="30">
        <f>SUM(F194+G194)</f>
        <v>65000</v>
      </c>
      <c r="F194" s="16">
        <f>SUM(F193)</f>
        <v>65000</v>
      </c>
      <c r="G194" s="16">
        <f>SUM(G193)</f>
        <v>0</v>
      </c>
      <c r="H194" s="32">
        <f>SUM(H193)</f>
        <v>0</v>
      </c>
    </row>
    <row r="195" spans="1:8" ht="48" customHeight="1">
      <c r="A195" s="56">
        <v>10</v>
      </c>
      <c r="B195" s="63" t="s">
        <v>34</v>
      </c>
      <c r="C195" s="24" t="s">
        <v>41</v>
      </c>
      <c r="D195" s="23">
        <f t="shared" si="10"/>
        <v>51000</v>
      </c>
      <c r="E195" s="30">
        <f>SUM(F195:G195)</f>
        <v>51000</v>
      </c>
      <c r="F195" s="16">
        <v>51000</v>
      </c>
      <c r="G195" s="19">
        <v>0</v>
      </c>
      <c r="H195" s="32">
        <v>0</v>
      </c>
    </row>
    <row r="196" spans="1:8" ht="16.5" customHeight="1">
      <c r="A196" s="56"/>
      <c r="B196" s="91" t="s">
        <v>71</v>
      </c>
      <c r="C196" s="92"/>
      <c r="D196" s="93">
        <f t="shared" si="10"/>
        <v>51000</v>
      </c>
      <c r="E196" s="30">
        <f>SUM(F196+G196)</f>
        <v>51000</v>
      </c>
      <c r="F196" s="30">
        <f>SUM(F195)</f>
        <v>51000</v>
      </c>
      <c r="G196" s="30">
        <f>SUM(G195)</f>
        <v>0</v>
      </c>
      <c r="H196" s="32">
        <f>SUM(H195)</f>
        <v>0</v>
      </c>
    </row>
    <row r="197" spans="1:8" ht="65.25" customHeight="1">
      <c r="A197" s="56">
        <v>11</v>
      </c>
      <c r="B197" s="41" t="s">
        <v>161</v>
      </c>
      <c r="C197" s="24" t="s">
        <v>41</v>
      </c>
      <c r="D197" s="23">
        <f t="shared" si="10"/>
        <v>50000</v>
      </c>
      <c r="E197" s="30">
        <f>SUM(F197:G197)</f>
        <v>50000</v>
      </c>
      <c r="F197" s="16">
        <v>50000</v>
      </c>
      <c r="G197" s="16">
        <v>0</v>
      </c>
      <c r="H197" s="32">
        <v>0</v>
      </c>
    </row>
    <row r="198" spans="1:8" ht="18.75" customHeight="1">
      <c r="A198" s="56"/>
      <c r="B198" s="41" t="s">
        <v>71</v>
      </c>
      <c r="C198" s="8"/>
      <c r="D198" s="17">
        <f t="shared" si="10"/>
        <v>50000</v>
      </c>
      <c r="E198" s="30">
        <f>SUM(F198+G198)</f>
        <v>50000</v>
      </c>
      <c r="F198" s="16">
        <f>SUM(F197)</f>
        <v>50000</v>
      </c>
      <c r="G198" s="16">
        <f>SUM(G197)</f>
        <v>0</v>
      </c>
      <c r="H198" s="32">
        <f>SUM(H197)</f>
        <v>0</v>
      </c>
    </row>
    <row r="199" spans="1:8" ht="21" customHeight="1">
      <c r="A199" s="56"/>
      <c r="B199" s="42" t="s">
        <v>74</v>
      </c>
      <c r="C199" s="8"/>
      <c r="D199" s="17">
        <f t="shared" si="10"/>
        <v>60000</v>
      </c>
      <c r="E199" s="30">
        <f>SUM(F199+G199)</f>
        <v>60000</v>
      </c>
      <c r="F199" s="30">
        <f>SUM(F200-F201)</f>
        <v>0</v>
      </c>
      <c r="G199" s="30">
        <f>SUM(G200-G201)</f>
        <v>60000</v>
      </c>
      <c r="H199" s="32">
        <f>SUM(H200-H201)</f>
        <v>0</v>
      </c>
    </row>
    <row r="200" spans="1:8" ht="21" customHeight="1">
      <c r="A200" s="56"/>
      <c r="B200" s="42" t="s">
        <v>72</v>
      </c>
      <c r="C200" s="8"/>
      <c r="D200" s="17">
        <f t="shared" si="10"/>
        <v>60000</v>
      </c>
      <c r="E200" s="30">
        <f>SUM(F200+G200)</f>
        <v>60000</v>
      </c>
      <c r="F200" s="30">
        <v>0</v>
      </c>
      <c r="G200" s="30">
        <v>60000</v>
      </c>
      <c r="H200" s="32"/>
    </row>
    <row r="201" spans="1:8" ht="23.25" customHeight="1">
      <c r="A201" s="56"/>
      <c r="B201" s="104" t="s">
        <v>75</v>
      </c>
      <c r="C201" s="101"/>
      <c r="D201" s="97">
        <f t="shared" si="10"/>
        <v>0</v>
      </c>
      <c r="E201" s="98">
        <f>SUM(F201+G201)</f>
        <v>0</v>
      </c>
      <c r="F201" s="98"/>
      <c r="G201" s="98"/>
      <c r="H201" s="100"/>
    </row>
    <row r="202" spans="1:8" ht="22.5" customHeight="1">
      <c r="A202" s="56"/>
      <c r="B202" s="99" t="s">
        <v>73</v>
      </c>
      <c r="C202" s="101"/>
      <c r="D202" s="97">
        <f>SUM(D198+D199)</f>
        <v>110000</v>
      </c>
      <c r="E202" s="98">
        <f>SUM(E198+E199)</f>
        <v>110000</v>
      </c>
      <c r="F202" s="98">
        <f>SUM(F198+F199)</f>
        <v>50000</v>
      </c>
      <c r="G202" s="98">
        <f>SUM(G198+G199)</f>
        <v>60000</v>
      </c>
      <c r="H202" s="100">
        <f>SUM(H198+H199)</f>
        <v>0</v>
      </c>
    </row>
    <row r="203" spans="1:8" ht="49.5" customHeight="1">
      <c r="A203" s="56">
        <v>12</v>
      </c>
      <c r="B203" s="40" t="s">
        <v>145</v>
      </c>
      <c r="C203" s="24" t="s">
        <v>42</v>
      </c>
      <c r="D203" s="23">
        <f aca="true" t="shared" si="11" ref="D203:D237">SUM(E203+H203)</f>
        <v>200000</v>
      </c>
      <c r="E203" s="30">
        <f>SUM(F203:G203)</f>
        <v>200000</v>
      </c>
      <c r="F203" s="16">
        <v>200000</v>
      </c>
      <c r="G203" s="16">
        <v>0</v>
      </c>
      <c r="H203" s="32">
        <v>0</v>
      </c>
    </row>
    <row r="204" spans="1:8" ht="27.75" customHeight="1">
      <c r="A204" s="56"/>
      <c r="B204" s="91" t="s">
        <v>71</v>
      </c>
      <c r="C204" s="92"/>
      <c r="D204" s="93">
        <f t="shared" si="11"/>
        <v>200000</v>
      </c>
      <c r="E204" s="30">
        <f>SUM(F204+G204)</f>
        <v>200000</v>
      </c>
      <c r="F204" s="30">
        <f>SUM(F203)</f>
        <v>200000</v>
      </c>
      <c r="G204" s="30">
        <f>SUM(G203)</f>
        <v>0</v>
      </c>
      <c r="H204" s="32">
        <f>SUM(H203)</f>
        <v>0</v>
      </c>
    </row>
    <row r="205" spans="1:8" ht="35.25" customHeight="1">
      <c r="A205" s="56">
        <v>13</v>
      </c>
      <c r="B205" s="41" t="s">
        <v>146</v>
      </c>
      <c r="C205" s="24" t="s">
        <v>42</v>
      </c>
      <c r="D205" s="23">
        <f t="shared" si="11"/>
        <v>1600000</v>
      </c>
      <c r="E205" s="30">
        <f>SUM(F205:G205)</f>
        <v>1600000</v>
      </c>
      <c r="F205" s="22">
        <v>1600000</v>
      </c>
      <c r="G205" s="22">
        <v>0</v>
      </c>
      <c r="H205" s="32">
        <v>0</v>
      </c>
    </row>
    <row r="206" spans="1:8" ht="19.5" customHeight="1">
      <c r="A206" s="56"/>
      <c r="B206" s="99" t="s">
        <v>73</v>
      </c>
      <c r="C206" s="8"/>
      <c r="D206" s="17">
        <f t="shared" si="11"/>
        <v>1600000</v>
      </c>
      <c r="E206" s="30">
        <f>SUM(F206+G206)</f>
        <v>1600000</v>
      </c>
      <c r="F206" s="16">
        <f>SUM(F205)</f>
        <v>1600000</v>
      </c>
      <c r="G206" s="16">
        <f>SUM(G205)</f>
        <v>0</v>
      </c>
      <c r="H206" s="32">
        <f>SUM(H205)</f>
        <v>0</v>
      </c>
    </row>
    <row r="207" spans="1:8" s="25" customFormat="1" ht="99.75" customHeight="1">
      <c r="A207" s="56" t="s">
        <v>116</v>
      </c>
      <c r="B207" s="41" t="s">
        <v>105</v>
      </c>
      <c r="C207" s="24" t="s">
        <v>42</v>
      </c>
      <c r="D207" s="23">
        <f t="shared" si="11"/>
        <v>150000</v>
      </c>
      <c r="E207" s="30">
        <f>SUM(F207:G207)</f>
        <v>150000</v>
      </c>
      <c r="F207" s="22">
        <v>150000</v>
      </c>
      <c r="G207" s="22">
        <v>0</v>
      </c>
      <c r="H207" s="32">
        <v>0</v>
      </c>
    </row>
    <row r="208" spans="1:8" s="25" customFormat="1" ht="18" customHeight="1">
      <c r="A208" s="56"/>
      <c r="B208" s="99" t="s">
        <v>73</v>
      </c>
      <c r="C208" s="8"/>
      <c r="D208" s="17">
        <f t="shared" si="11"/>
        <v>150000</v>
      </c>
      <c r="E208" s="30">
        <f>SUM(F208+G208)</f>
        <v>150000</v>
      </c>
      <c r="F208" s="16">
        <f>SUM(F207)</f>
        <v>150000</v>
      </c>
      <c r="G208" s="16">
        <f>SUM(G207)</f>
        <v>0</v>
      </c>
      <c r="H208" s="32">
        <f>SUM(H207)</f>
        <v>0</v>
      </c>
    </row>
    <row r="209" spans="1:8" s="25" customFormat="1" ht="38.25" customHeight="1">
      <c r="A209" s="56">
        <v>14</v>
      </c>
      <c r="B209" s="41" t="s">
        <v>50</v>
      </c>
      <c r="C209" s="24" t="s">
        <v>42</v>
      </c>
      <c r="D209" s="23">
        <f t="shared" si="11"/>
        <v>150000</v>
      </c>
      <c r="E209" s="30">
        <f>SUM(F209:G209)</f>
        <v>150000</v>
      </c>
      <c r="F209" s="22">
        <v>150000</v>
      </c>
      <c r="G209" s="16">
        <v>0</v>
      </c>
      <c r="H209" s="32">
        <v>0</v>
      </c>
    </row>
    <row r="210" spans="1:8" s="25" customFormat="1" ht="25.5" customHeight="1">
      <c r="A210" s="56"/>
      <c r="B210" s="91" t="s">
        <v>71</v>
      </c>
      <c r="C210" s="92"/>
      <c r="D210" s="93">
        <f t="shared" si="11"/>
        <v>150000</v>
      </c>
      <c r="E210" s="30">
        <f>SUM(F210+G210)</f>
        <v>150000</v>
      </c>
      <c r="F210" s="30">
        <f>SUM(F209)</f>
        <v>150000</v>
      </c>
      <c r="G210" s="30">
        <f>SUM(G209)</f>
        <v>0</v>
      </c>
      <c r="H210" s="32">
        <f>SUM(H209)</f>
        <v>0</v>
      </c>
    </row>
    <row r="211" spans="1:8" ht="82.5" customHeight="1">
      <c r="A211" s="56">
        <v>15</v>
      </c>
      <c r="B211" s="41" t="s">
        <v>24</v>
      </c>
      <c r="C211" s="24" t="s">
        <v>42</v>
      </c>
      <c r="D211" s="23">
        <f t="shared" si="11"/>
        <v>550000</v>
      </c>
      <c r="E211" s="30">
        <f>SUM(F211:G211)</f>
        <v>550000</v>
      </c>
      <c r="F211" s="22">
        <v>550000</v>
      </c>
      <c r="G211" s="16">
        <v>0</v>
      </c>
      <c r="H211" s="32">
        <v>0</v>
      </c>
    </row>
    <row r="212" spans="1:8" ht="21.75" customHeight="1">
      <c r="A212" s="56"/>
      <c r="B212" s="99" t="s">
        <v>73</v>
      </c>
      <c r="C212" s="8"/>
      <c r="D212" s="93">
        <f t="shared" si="11"/>
        <v>550000</v>
      </c>
      <c r="E212" s="30">
        <f>SUM(F212+G212)</f>
        <v>550000</v>
      </c>
      <c r="F212" s="30">
        <f>SUM(F211)</f>
        <v>550000</v>
      </c>
      <c r="G212" s="30">
        <f>SUM(G211)</f>
        <v>0</v>
      </c>
      <c r="H212" s="32">
        <f>SUM(H211)</f>
        <v>0</v>
      </c>
    </row>
    <row r="213" spans="1:8" ht="33" customHeight="1">
      <c r="A213" s="56">
        <v>16</v>
      </c>
      <c r="B213" s="41" t="s">
        <v>25</v>
      </c>
      <c r="C213" s="24" t="s">
        <v>42</v>
      </c>
      <c r="D213" s="23">
        <f t="shared" si="11"/>
        <v>100000</v>
      </c>
      <c r="E213" s="30">
        <f>SUM(F213:G213)</f>
        <v>100000</v>
      </c>
      <c r="F213" s="22">
        <v>100000</v>
      </c>
      <c r="G213" s="16">
        <v>0</v>
      </c>
      <c r="H213" s="32">
        <v>0</v>
      </c>
    </row>
    <row r="214" spans="1:8" ht="18" customHeight="1">
      <c r="A214" s="56"/>
      <c r="B214" s="91" t="s">
        <v>71</v>
      </c>
      <c r="C214" s="92"/>
      <c r="D214" s="93">
        <f t="shared" si="11"/>
        <v>100000</v>
      </c>
      <c r="E214" s="30">
        <f>SUM(F214+G214)</f>
        <v>100000</v>
      </c>
      <c r="F214" s="30">
        <f>SUM(F213)</f>
        <v>100000</v>
      </c>
      <c r="G214" s="30">
        <f>SUM(G213)</f>
        <v>0</v>
      </c>
      <c r="H214" s="32">
        <f>SUM(H213)</f>
        <v>0</v>
      </c>
    </row>
    <row r="215" spans="1:8" ht="39.75" customHeight="1">
      <c r="A215" s="56">
        <v>17</v>
      </c>
      <c r="B215" s="41" t="s">
        <v>131</v>
      </c>
      <c r="C215" s="24" t="s">
        <v>42</v>
      </c>
      <c r="D215" s="23">
        <f t="shared" si="11"/>
        <v>200000</v>
      </c>
      <c r="E215" s="30">
        <f>SUM(F215:G215)</f>
        <v>200000</v>
      </c>
      <c r="F215" s="22">
        <v>200000</v>
      </c>
      <c r="G215" s="16">
        <v>0</v>
      </c>
      <c r="H215" s="32">
        <v>0</v>
      </c>
    </row>
    <row r="216" spans="1:8" ht="22.5" customHeight="1">
      <c r="A216" s="56"/>
      <c r="B216" s="99" t="s">
        <v>73</v>
      </c>
      <c r="C216" s="8"/>
      <c r="D216" s="93">
        <f t="shared" si="11"/>
        <v>200000</v>
      </c>
      <c r="E216" s="30">
        <f>SUM(F216+G216)</f>
        <v>200000</v>
      </c>
      <c r="F216" s="30">
        <f>SUM(F215)</f>
        <v>200000</v>
      </c>
      <c r="G216" s="30">
        <f>SUM(G215)</f>
        <v>0</v>
      </c>
      <c r="H216" s="32">
        <f>SUM(H215)</f>
        <v>0</v>
      </c>
    </row>
    <row r="217" spans="1:8" ht="37.5" customHeight="1">
      <c r="A217" s="56">
        <v>18</v>
      </c>
      <c r="B217" s="41" t="s">
        <v>63</v>
      </c>
      <c r="C217" s="24" t="s">
        <v>42</v>
      </c>
      <c r="D217" s="23">
        <f t="shared" si="11"/>
        <v>200000</v>
      </c>
      <c r="E217" s="30">
        <f>SUM(F217:G217)</f>
        <v>200000</v>
      </c>
      <c r="F217" s="22">
        <v>200000</v>
      </c>
      <c r="G217" s="16">
        <v>0</v>
      </c>
      <c r="H217" s="32">
        <v>0</v>
      </c>
    </row>
    <row r="218" spans="1:8" ht="22.5" customHeight="1">
      <c r="A218" s="56"/>
      <c r="B218" s="91" t="s">
        <v>71</v>
      </c>
      <c r="C218" s="92"/>
      <c r="D218" s="93">
        <f t="shared" si="11"/>
        <v>200000</v>
      </c>
      <c r="E218" s="30">
        <f>SUM(F218+G218)</f>
        <v>200000</v>
      </c>
      <c r="F218" s="30">
        <f>SUM(F217)</f>
        <v>200000</v>
      </c>
      <c r="G218" s="30">
        <f>SUM(G217)</f>
        <v>0</v>
      </c>
      <c r="H218" s="32">
        <f>SUM(H217)</f>
        <v>0</v>
      </c>
    </row>
    <row r="219" spans="1:8" ht="37.5" customHeight="1">
      <c r="A219" s="56">
        <v>19</v>
      </c>
      <c r="B219" s="41" t="s">
        <v>147</v>
      </c>
      <c r="C219" s="24" t="s">
        <v>42</v>
      </c>
      <c r="D219" s="23">
        <f t="shared" si="11"/>
        <v>300000</v>
      </c>
      <c r="E219" s="30">
        <f>SUM(F219:G219)</f>
        <v>300000</v>
      </c>
      <c r="F219" s="22">
        <v>300000</v>
      </c>
      <c r="G219" s="16">
        <v>0</v>
      </c>
      <c r="H219" s="32">
        <v>0</v>
      </c>
    </row>
    <row r="220" spans="1:8" ht="19.5" customHeight="1">
      <c r="A220" s="56"/>
      <c r="B220" s="99" t="s">
        <v>73</v>
      </c>
      <c r="C220" s="8"/>
      <c r="D220" s="17">
        <f t="shared" si="11"/>
        <v>300000</v>
      </c>
      <c r="E220" s="30">
        <f>SUM(F220+G220)</f>
        <v>300000</v>
      </c>
      <c r="F220" s="16">
        <f>SUM(F219)</f>
        <v>300000</v>
      </c>
      <c r="G220" s="16">
        <f>SUM(G219)</f>
        <v>0</v>
      </c>
      <c r="H220" s="32">
        <f>SUM(H219)</f>
        <v>0</v>
      </c>
    </row>
    <row r="221" spans="1:8" ht="52.5" customHeight="1">
      <c r="A221" s="56" t="s">
        <v>117</v>
      </c>
      <c r="B221" s="41" t="s">
        <v>106</v>
      </c>
      <c r="C221" s="24" t="s">
        <v>42</v>
      </c>
      <c r="D221" s="23">
        <f t="shared" si="11"/>
        <v>100000</v>
      </c>
      <c r="E221" s="30">
        <f>SUM(F221:G221)</f>
        <v>100000</v>
      </c>
      <c r="F221" s="22">
        <v>100000</v>
      </c>
      <c r="G221" s="16">
        <v>0</v>
      </c>
      <c r="H221" s="32">
        <v>0</v>
      </c>
    </row>
    <row r="222" spans="1:8" ht="22.5" customHeight="1">
      <c r="A222" s="56"/>
      <c r="B222" s="99" t="s">
        <v>73</v>
      </c>
      <c r="C222" s="8"/>
      <c r="D222" s="17">
        <f t="shared" si="11"/>
        <v>100000</v>
      </c>
      <c r="E222" s="30">
        <f>SUM(F222+G222)</f>
        <v>100000</v>
      </c>
      <c r="F222" s="16">
        <f>SUM(F221)</f>
        <v>100000</v>
      </c>
      <c r="G222" s="16">
        <f>SUM(G221)</f>
        <v>0</v>
      </c>
      <c r="H222" s="32">
        <f>SUM(H221)</f>
        <v>0</v>
      </c>
    </row>
    <row r="223" spans="1:8" ht="83.25" customHeight="1">
      <c r="A223" s="56">
        <v>20</v>
      </c>
      <c r="B223" s="41" t="s">
        <v>148</v>
      </c>
      <c r="C223" s="24" t="s">
        <v>42</v>
      </c>
      <c r="D223" s="23">
        <f t="shared" si="11"/>
        <v>450000</v>
      </c>
      <c r="E223" s="30">
        <f>SUM(F223:G223)</f>
        <v>300000</v>
      </c>
      <c r="F223" s="22">
        <v>300000</v>
      </c>
      <c r="G223" s="16">
        <v>0</v>
      </c>
      <c r="H223" s="32">
        <v>150000</v>
      </c>
    </row>
    <row r="224" spans="1:8" ht="27" customHeight="1">
      <c r="A224" s="56"/>
      <c r="B224" s="99" t="s">
        <v>73</v>
      </c>
      <c r="C224" s="8"/>
      <c r="D224" s="17">
        <f t="shared" si="11"/>
        <v>450000</v>
      </c>
      <c r="E224" s="30">
        <f>SUM(F224+G224)</f>
        <v>300000</v>
      </c>
      <c r="F224" s="16">
        <f>SUM(F223)</f>
        <v>300000</v>
      </c>
      <c r="G224" s="16">
        <f>SUM(G223)</f>
        <v>0</v>
      </c>
      <c r="H224" s="32">
        <f>SUM(H223)</f>
        <v>150000</v>
      </c>
    </row>
    <row r="225" spans="1:8" ht="41.25" customHeight="1">
      <c r="A225" s="56">
        <v>21</v>
      </c>
      <c r="B225" s="41" t="s">
        <v>14</v>
      </c>
      <c r="C225" s="24" t="s">
        <v>42</v>
      </c>
      <c r="D225" s="23">
        <f t="shared" si="11"/>
        <v>210000</v>
      </c>
      <c r="E225" s="30">
        <f>SUM(F225:G225)</f>
        <v>210000</v>
      </c>
      <c r="F225" s="22">
        <f>100000+110000</f>
        <v>210000</v>
      </c>
      <c r="G225" s="16">
        <v>0</v>
      </c>
      <c r="H225" s="32">
        <v>0</v>
      </c>
    </row>
    <row r="226" spans="1:8" ht="18" customHeight="1">
      <c r="A226" s="56"/>
      <c r="B226" s="99" t="s">
        <v>73</v>
      </c>
      <c r="C226" s="8"/>
      <c r="D226" s="93">
        <f t="shared" si="11"/>
        <v>210000</v>
      </c>
      <c r="E226" s="30">
        <f>SUM(F226+G226)</f>
        <v>210000</v>
      </c>
      <c r="F226" s="30">
        <f>SUM(F225)</f>
        <v>210000</v>
      </c>
      <c r="G226" s="30">
        <f>SUM(G225)</f>
        <v>0</v>
      </c>
      <c r="H226" s="32">
        <f>SUM(H225)</f>
        <v>0</v>
      </c>
    </row>
    <row r="227" spans="1:8" ht="52.5" customHeight="1">
      <c r="A227" s="56">
        <v>22</v>
      </c>
      <c r="B227" s="41" t="s">
        <v>35</v>
      </c>
      <c r="C227" s="24" t="s">
        <v>42</v>
      </c>
      <c r="D227" s="23">
        <f t="shared" si="11"/>
        <v>50000</v>
      </c>
      <c r="E227" s="22">
        <f>SUM(F227:G227)</f>
        <v>50000</v>
      </c>
      <c r="F227" s="22">
        <v>50000</v>
      </c>
      <c r="G227" s="22">
        <v>0</v>
      </c>
      <c r="H227" s="102">
        <v>0</v>
      </c>
    </row>
    <row r="228" spans="1:8" ht="19.5" customHeight="1">
      <c r="A228" s="56"/>
      <c r="B228" s="91" t="s">
        <v>71</v>
      </c>
      <c r="C228" s="92"/>
      <c r="D228" s="93">
        <f t="shared" si="11"/>
        <v>50000</v>
      </c>
      <c r="E228" s="30">
        <f>SUM(F228+G228)</f>
        <v>50000</v>
      </c>
      <c r="F228" s="30">
        <f>SUM(F227)</f>
        <v>50000</v>
      </c>
      <c r="G228" s="30">
        <f>SUM(G227)</f>
        <v>0</v>
      </c>
      <c r="H228" s="32">
        <f>SUM(H227)</f>
        <v>0</v>
      </c>
    </row>
    <row r="229" spans="1:8" ht="48.75" customHeight="1">
      <c r="A229" s="56">
        <v>23</v>
      </c>
      <c r="B229" s="41" t="s">
        <v>26</v>
      </c>
      <c r="C229" s="24" t="s">
        <v>42</v>
      </c>
      <c r="D229" s="23">
        <f t="shared" si="11"/>
        <v>150000</v>
      </c>
      <c r="E229" s="30">
        <f>SUM(F229:G229)</f>
        <v>150000</v>
      </c>
      <c r="F229" s="22">
        <v>150000</v>
      </c>
      <c r="G229" s="16">
        <v>0</v>
      </c>
      <c r="H229" s="32">
        <v>0</v>
      </c>
    </row>
    <row r="230" spans="1:8" ht="22.5" customHeight="1">
      <c r="A230" s="56"/>
      <c r="B230" s="91" t="s">
        <v>71</v>
      </c>
      <c r="C230" s="92"/>
      <c r="D230" s="93">
        <f t="shared" si="11"/>
        <v>150000</v>
      </c>
      <c r="E230" s="30">
        <f>SUM(F230+G230)</f>
        <v>150000</v>
      </c>
      <c r="F230" s="30">
        <f>SUM(F229)</f>
        <v>150000</v>
      </c>
      <c r="G230" s="30">
        <f>SUM(G229)</f>
        <v>0</v>
      </c>
      <c r="H230" s="32">
        <f>SUM(H229)</f>
        <v>0</v>
      </c>
    </row>
    <row r="231" spans="1:8" ht="21.75" customHeight="1">
      <c r="A231" s="56">
        <v>24</v>
      </c>
      <c r="B231" s="41" t="s">
        <v>29</v>
      </c>
      <c r="C231" s="24" t="s">
        <v>42</v>
      </c>
      <c r="D231" s="23">
        <f t="shared" si="11"/>
        <v>400000</v>
      </c>
      <c r="E231" s="30">
        <f>SUM(F231:G231)</f>
        <v>200000</v>
      </c>
      <c r="F231" s="22">
        <v>200000</v>
      </c>
      <c r="G231" s="16">
        <v>0</v>
      </c>
      <c r="H231" s="32">
        <v>200000</v>
      </c>
    </row>
    <row r="232" spans="1:8" ht="24.75" customHeight="1">
      <c r="A232" s="56"/>
      <c r="B232" s="99" t="s">
        <v>73</v>
      </c>
      <c r="C232" s="8"/>
      <c r="D232" s="17">
        <f t="shared" si="11"/>
        <v>400000</v>
      </c>
      <c r="E232" s="30">
        <f>SUM(F232+G232)</f>
        <v>200000</v>
      </c>
      <c r="F232" s="16">
        <f>SUM(F231)</f>
        <v>200000</v>
      </c>
      <c r="G232" s="16">
        <f>SUM(G231)</f>
        <v>0</v>
      </c>
      <c r="H232" s="32">
        <f>SUM(H231)</f>
        <v>200000</v>
      </c>
    </row>
    <row r="233" spans="1:8" ht="43.5" customHeight="1">
      <c r="A233" s="56">
        <v>25</v>
      </c>
      <c r="B233" s="41" t="s">
        <v>62</v>
      </c>
      <c r="C233" s="24" t="s">
        <v>42</v>
      </c>
      <c r="D233" s="23">
        <f t="shared" si="11"/>
        <v>50000</v>
      </c>
      <c r="E233" s="30">
        <f>SUM(F233:G233)</f>
        <v>50000</v>
      </c>
      <c r="F233" s="22">
        <v>50000</v>
      </c>
      <c r="G233" s="16">
        <v>0</v>
      </c>
      <c r="H233" s="32">
        <v>0</v>
      </c>
    </row>
    <row r="234" spans="1:8" ht="22.5" customHeight="1">
      <c r="A234" s="56"/>
      <c r="B234" s="91" t="s">
        <v>71</v>
      </c>
      <c r="C234" s="8"/>
      <c r="D234" s="17">
        <f t="shared" si="11"/>
        <v>50000</v>
      </c>
      <c r="E234" s="30">
        <f>SUM(F234+G234)</f>
        <v>50000</v>
      </c>
      <c r="F234" s="16">
        <f>SUM(F233)</f>
        <v>50000</v>
      </c>
      <c r="G234" s="16">
        <f>SUM(G233)</f>
        <v>0</v>
      </c>
      <c r="H234" s="32">
        <f>SUM(H233)</f>
        <v>0</v>
      </c>
    </row>
    <row r="235" spans="1:8" ht="22.5" customHeight="1">
      <c r="A235" s="56"/>
      <c r="B235" s="42" t="s">
        <v>74</v>
      </c>
      <c r="C235" s="8"/>
      <c r="D235" s="17">
        <f t="shared" si="11"/>
        <v>160000</v>
      </c>
      <c r="E235" s="30">
        <f>SUM(F235+G235)</f>
        <v>160000</v>
      </c>
      <c r="F235" s="30">
        <f>SUM(F236-F237)</f>
        <v>160000</v>
      </c>
      <c r="G235" s="30">
        <f>SUM(G236-G237)</f>
        <v>0</v>
      </c>
      <c r="H235" s="32">
        <f>SUM(H236-H237)</f>
        <v>0</v>
      </c>
    </row>
    <row r="236" spans="1:8" ht="22.5" customHeight="1">
      <c r="A236" s="56"/>
      <c r="B236" s="42" t="s">
        <v>72</v>
      </c>
      <c r="C236" s="8"/>
      <c r="D236" s="17">
        <f t="shared" si="11"/>
        <v>160000</v>
      </c>
      <c r="E236" s="30">
        <f>SUM(F236+G236)</f>
        <v>160000</v>
      </c>
      <c r="F236" s="30">
        <v>160000</v>
      </c>
      <c r="G236" s="30"/>
      <c r="H236" s="32"/>
    </row>
    <row r="237" spans="1:8" ht="32.25" customHeight="1">
      <c r="A237" s="56"/>
      <c r="B237" s="42" t="s">
        <v>75</v>
      </c>
      <c r="C237" s="8"/>
      <c r="D237" s="17">
        <f t="shared" si="11"/>
        <v>0</v>
      </c>
      <c r="E237" s="30">
        <f>SUM(F237+G237)</f>
        <v>0</v>
      </c>
      <c r="F237" s="30"/>
      <c r="G237" s="30"/>
      <c r="H237" s="32"/>
    </row>
    <row r="238" spans="1:8" s="105" customFormat="1" ht="26.25" customHeight="1">
      <c r="A238" s="103"/>
      <c r="B238" s="99" t="s">
        <v>73</v>
      </c>
      <c r="C238" s="101"/>
      <c r="D238" s="97">
        <f>SUM(D234+D235)</f>
        <v>210000</v>
      </c>
      <c r="E238" s="98">
        <f>SUM(E234+E235)</f>
        <v>210000</v>
      </c>
      <c r="F238" s="98">
        <f>SUM(F234+F235)</f>
        <v>210000</v>
      </c>
      <c r="G238" s="98">
        <f>SUM(G234+G235)</f>
        <v>0</v>
      </c>
      <c r="H238" s="100">
        <f>SUM(H234+H235)</f>
        <v>0</v>
      </c>
    </row>
    <row r="239" spans="1:8" ht="43.5" customHeight="1">
      <c r="A239" s="56">
        <v>26</v>
      </c>
      <c r="B239" s="41" t="s">
        <v>36</v>
      </c>
      <c r="C239" s="24" t="s">
        <v>42</v>
      </c>
      <c r="D239" s="23">
        <f aca="true" t="shared" si="12" ref="D239:D261">SUM(E239+H239)</f>
        <v>180000</v>
      </c>
      <c r="E239" s="30">
        <f>SUM(F239:G239)</f>
        <v>180000</v>
      </c>
      <c r="F239" s="22">
        <v>180000</v>
      </c>
      <c r="G239" s="16">
        <v>0</v>
      </c>
      <c r="H239" s="32">
        <v>0</v>
      </c>
    </row>
    <row r="240" spans="1:8" ht="24" customHeight="1">
      <c r="A240" s="56"/>
      <c r="B240" s="41" t="s">
        <v>71</v>
      </c>
      <c r="C240" s="8"/>
      <c r="D240" s="17">
        <f t="shared" si="12"/>
        <v>180000</v>
      </c>
      <c r="E240" s="30">
        <f>SUM(F240+G240)</f>
        <v>180000</v>
      </c>
      <c r="F240" s="16">
        <f>SUM(F239)</f>
        <v>180000</v>
      </c>
      <c r="G240" s="16">
        <f>SUM(G239)</f>
        <v>0</v>
      </c>
      <c r="H240" s="32">
        <f>SUM(H239)</f>
        <v>0</v>
      </c>
    </row>
    <row r="241" spans="1:8" ht="39" customHeight="1">
      <c r="A241" s="56">
        <v>27</v>
      </c>
      <c r="B241" s="41" t="s">
        <v>149</v>
      </c>
      <c r="C241" s="24" t="s">
        <v>42</v>
      </c>
      <c r="D241" s="23">
        <f t="shared" si="12"/>
        <v>300000</v>
      </c>
      <c r="E241" s="30">
        <f>SUM(F241:G241)</f>
        <v>100000</v>
      </c>
      <c r="F241" s="22">
        <v>100000</v>
      </c>
      <c r="G241" s="16">
        <v>0</v>
      </c>
      <c r="H241" s="32">
        <v>200000</v>
      </c>
    </row>
    <row r="242" spans="1:8" ht="22.5" customHeight="1">
      <c r="A242" s="56"/>
      <c r="B242" s="99" t="s">
        <v>73</v>
      </c>
      <c r="C242" s="8"/>
      <c r="D242" s="17">
        <f t="shared" si="12"/>
        <v>300000</v>
      </c>
      <c r="E242" s="30">
        <f>SUM(F242+G242)</f>
        <v>100000</v>
      </c>
      <c r="F242" s="16">
        <f>SUM(F241)</f>
        <v>100000</v>
      </c>
      <c r="G242" s="16">
        <f>SUM(G241)</f>
        <v>0</v>
      </c>
      <c r="H242" s="32">
        <f>SUM(H241)</f>
        <v>200000</v>
      </c>
    </row>
    <row r="243" spans="1:8" ht="50.25" customHeight="1">
      <c r="A243" s="56">
        <v>28</v>
      </c>
      <c r="B243" s="41" t="s">
        <v>56</v>
      </c>
      <c r="C243" s="8" t="s">
        <v>43</v>
      </c>
      <c r="D243" s="23">
        <f t="shared" si="12"/>
        <v>50000</v>
      </c>
      <c r="E243" s="30">
        <f>SUM(F243:G243)</f>
        <v>50000</v>
      </c>
      <c r="F243" s="22">
        <v>50000</v>
      </c>
      <c r="G243" s="16">
        <v>0</v>
      </c>
      <c r="H243" s="32">
        <v>0</v>
      </c>
    </row>
    <row r="244" spans="1:8" ht="26.25" customHeight="1">
      <c r="A244" s="56"/>
      <c r="B244" s="91" t="s">
        <v>71</v>
      </c>
      <c r="C244" s="92"/>
      <c r="D244" s="93">
        <f t="shared" si="12"/>
        <v>50000</v>
      </c>
      <c r="E244" s="30">
        <f>SUM(F244+G244)</f>
        <v>50000</v>
      </c>
      <c r="F244" s="30">
        <f>SUM(F243)</f>
        <v>50000</v>
      </c>
      <c r="G244" s="30">
        <f>SUM(G243)</f>
        <v>0</v>
      </c>
      <c r="H244" s="32">
        <f>SUM(H243)</f>
        <v>0</v>
      </c>
    </row>
    <row r="245" spans="1:8" ht="71.25" customHeight="1">
      <c r="A245" s="56">
        <v>29</v>
      </c>
      <c r="B245" s="41" t="s">
        <v>17</v>
      </c>
      <c r="C245" s="8" t="s">
        <v>43</v>
      </c>
      <c r="D245" s="23">
        <f t="shared" si="12"/>
        <v>50000</v>
      </c>
      <c r="E245" s="30">
        <f>SUM(F245:G245)</f>
        <v>50000</v>
      </c>
      <c r="F245" s="16">
        <v>50000</v>
      </c>
      <c r="G245" s="16">
        <v>0</v>
      </c>
      <c r="H245" s="32">
        <v>0</v>
      </c>
    </row>
    <row r="246" spans="1:8" ht="23.25" customHeight="1">
      <c r="A246" s="56"/>
      <c r="B246" s="99" t="s">
        <v>73</v>
      </c>
      <c r="C246" s="8"/>
      <c r="D246" s="93">
        <f t="shared" si="12"/>
        <v>50000</v>
      </c>
      <c r="E246" s="30">
        <f>SUM(F246+G246)</f>
        <v>50000</v>
      </c>
      <c r="F246" s="30">
        <f>SUM(F245)</f>
        <v>50000</v>
      </c>
      <c r="G246" s="16">
        <f>SUM(G245)</f>
        <v>0</v>
      </c>
      <c r="H246" s="32">
        <f>SUM(H245)</f>
        <v>0</v>
      </c>
    </row>
    <row r="247" spans="1:8" ht="138" customHeight="1">
      <c r="A247" s="56">
        <v>30</v>
      </c>
      <c r="B247" s="41" t="s">
        <v>18</v>
      </c>
      <c r="C247" s="8" t="s">
        <v>43</v>
      </c>
      <c r="D247" s="23">
        <f t="shared" si="12"/>
        <v>30000</v>
      </c>
      <c r="E247" s="30">
        <f>SUM(F247:G247)</f>
        <v>30000</v>
      </c>
      <c r="F247" s="16">
        <v>30000</v>
      </c>
      <c r="G247" s="16">
        <v>0</v>
      </c>
      <c r="H247" s="32">
        <v>0</v>
      </c>
    </row>
    <row r="248" spans="1:8" ht="23.25" customHeight="1">
      <c r="A248" s="56"/>
      <c r="B248" s="99" t="s">
        <v>73</v>
      </c>
      <c r="C248" s="8"/>
      <c r="D248" s="93">
        <f t="shared" si="12"/>
        <v>30000</v>
      </c>
      <c r="E248" s="30">
        <f>SUM(F248+G248)</f>
        <v>30000</v>
      </c>
      <c r="F248" s="30">
        <f>SUM(F247)</f>
        <v>30000</v>
      </c>
      <c r="G248" s="16">
        <f>SUM(G247)</f>
        <v>0</v>
      </c>
      <c r="H248" s="32">
        <f>SUM(H247)</f>
        <v>0</v>
      </c>
    </row>
    <row r="249" spans="1:8" ht="69.75" customHeight="1">
      <c r="A249" s="56">
        <v>31</v>
      </c>
      <c r="B249" s="41" t="s">
        <v>177</v>
      </c>
      <c r="C249" s="8" t="s">
        <v>43</v>
      </c>
      <c r="D249" s="23">
        <f t="shared" si="12"/>
        <v>100000</v>
      </c>
      <c r="E249" s="30">
        <f>SUM(F249:G249)</f>
        <v>100000</v>
      </c>
      <c r="F249" s="16">
        <v>100000</v>
      </c>
      <c r="G249" s="16">
        <v>0</v>
      </c>
      <c r="H249" s="32">
        <v>0</v>
      </c>
    </row>
    <row r="250" spans="1:8" ht="21.75" customHeight="1">
      <c r="A250" s="56"/>
      <c r="B250" s="41" t="s">
        <v>71</v>
      </c>
      <c r="C250" s="8"/>
      <c r="D250" s="23">
        <f>SUM(D249)</f>
        <v>100000</v>
      </c>
      <c r="E250" s="30">
        <f>SUM(E249)</f>
        <v>100000</v>
      </c>
      <c r="F250" s="16">
        <f>SUM(F249)</f>
        <v>100000</v>
      </c>
      <c r="G250" s="16"/>
      <c r="H250" s="32"/>
    </row>
    <row r="251" spans="1:8" ht="16.5" customHeight="1">
      <c r="A251" s="56"/>
      <c r="B251" s="42" t="s">
        <v>74</v>
      </c>
      <c r="C251" s="8"/>
      <c r="D251" s="23">
        <f>SUM(D252-D253)</f>
        <v>30000</v>
      </c>
      <c r="E251" s="30">
        <f>SUM(E252-E253)</f>
        <v>30000</v>
      </c>
      <c r="F251" s="16">
        <f>SUM(F252-F253)</f>
        <v>30000</v>
      </c>
      <c r="G251" s="16"/>
      <c r="H251" s="32"/>
    </row>
    <row r="252" spans="1:8" ht="19.5" customHeight="1">
      <c r="A252" s="56"/>
      <c r="B252" s="42" t="s">
        <v>72</v>
      </c>
      <c r="C252" s="8"/>
      <c r="D252" s="23">
        <v>30000</v>
      </c>
      <c r="E252" s="30">
        <v>30000</v>
      </c>
      <c r="F252" s="16">
        <v>30000</v>
      </c>
      <c r="G252" s="16"/>
      <c r="H252" s="32"/>
    </row>
    <row r="253" spans="1:8" ht="24" customHeight="1">
      <c r="A253" s="56"/>
      <c r="B253" s="42" t="s">
        <v>75</v>
      </c>
      <c r="C253" s="8"/>
      <c r="D253" s="23"/>
      <c r="E253" s="30"/>
      <c r="F253" s="16">
        <f>SUM(F250+F251)</f>
        <v>0</v>
      </c>
      <c r="G253" s="16"/>
      <c r="H253" s="32"/>
    </row>
    <row r="254" spans="1:8" ht="19.5" customHeight="1">
      <c r="A254" s="56"/>
      <c r="B254" s="99" t="s">
        <v>73</v>
      </c>
      <c r="C254" s="8"/>
      <c r="D254" s="93">
        <f t="shared" si="12"/>
        <v>130000</v>
      </c>
      <c r="E254" s="30">
        <f>SUM(F254+G254)</f>
        <v>130000</v>
      </c>
      <c r="F254" s="30">
        <f>SUM(F250+F252)</f>
        <v>130000</v>
      </c>
      <c r="G254" s="16">
        <f>SUM(G249)</f>
        <v>0</v>
      </c>
      <c r="H254" s="32">
        <f>SUM(H249)</f>
        <v>0</v>
      </c>
    </row>
    <row r="255" spans="1:8" ht="51" customHeight="1">
      <c r="A255" s="56">
        <v>32</v>
      </c>
      <c r="B255" s="41" t="s">
        <v>69</v>
      </c>
      <c r="C255" s="8" t="s">
        <v>51</v>
      </c>
      <c r="D255" s="23">
        <f t="shared" si="12"/>
        <v>120000</v>
      </c>
      <c r="E255" s="30">
        <f>SUM(F255:G255)</f>
        <v>120000</v>
      </c>
      <c r="F255" s="16">
        <v>120000</v>
      </c>
      <c r="G255" s="16">
        <v>0</v>
      </c>
      <c r="H255" s="32">
        <v>0</v>
      </c>
    </row>
    <row r="256" spans="1:8" ht="24" customHeight="1">
      <c r="A256" s="56"/>
      <c r="B256" s="41" t="s">
        <v>71</v>
      </c>
      <c r="C256" s="8"/>
      <c r="D256" s="17">
        <f t="shared" si="12"/>
        <v>120000</v>
      </c>
      <c r="E256" s="30">
        <f>SUM(F256+G256)</f>
        <v>120000</v>
      </c>
      <c r="F256" s="16">
        <f>SUM(F255)</f>
        <v>120000</v>
      </c>
      <c r="G256" s="16">
        <f>SUM(G255)</f>
        <v>0</v>
      </c>
      <c r="H256" s="32">
        <f>SUM(H255)</f>
        <v>0</v>
      </c>
    </row>
    <row r="257" spans="1:8" ht="48" customHeight="1">
      <c r="A257" s="56">
        <v>33</v>
      </c>
      <c r="B257" s="44" t="s">
        <v>61</v>
      </c>
      <c r="C257" s="8" t="s">
        <v>52</v>
      </c>
      <c r="D257" s="23">
        <f t="shared" si="12"/>
        <v>400000</v>
      </c>
      <c r="E257" s="30">
        <f>SUM(F257:G257)</f>
        <v>200000</v>
      </c>
      <c r="F257" s="16">
        <v>200000</v>
      </c>
      <c r="G257" s="16">
        <v>0</v>
      </c>
      <c r="H257" s="32">
        <v>200000</v>
      </c>
    </row>
    <row r="258" spans="1:8" ht="24" customHeight="1">
      <c r="A258" s="56"/>
      <c r="B258" s="41" t="s">
        <v>71</v>
      </c>
      <c r="C258" s="8"/>
      <c r="D258" s="17">
        <f t="shared" si="12"/>
        <v>400000</v>
      </c>
      <c r="E258" s="30">
        <f>SUM(F258+G258)</f>
        <v>200000</v>
      </c>
      <c r="F258" s="16">
        <f>SUM(F257)</f>
        <v>200000</v>
      </c>
      <c r="G258" s="16">
        <f>SUM(G257)</f>
        <v>0</v>
      </c>
      <c r="H258" s="32">
        <f>SUM(H257)</f>
        <v>200000</v>
      </c>
    </row>
    <row r="259" spans="1:8" ht="26.25" customHeight="1">
      <c r="A259" s="56"/>
      <c r="B259" s="42" t="s">
        <v>74</v>
      </c>
      <c r="C259" s="8"/>
      <c r="D259" s="17">
        <f t="shared" si="12"/>
        <v>-400000</v>
      </c>
      <c r="E259" s="30">
        <f>SUM(F259+G259)</f>
        <v>-200000</v>
      </c>
      <c r="F259" s="30">
        <f>SUM(F260-F261)</f>
        <v>-200000</v>
      </c>
      <c r="G259" s="30">
        <f>SUM(G260-G261)</f>
        <v>0</v>
      </c>
      <c r="H259" s="32">
        <f>SUM(H260-H261)</f>
        <v>-200000</v>
      </c>
    </row>
    <row r="260" spans="1:8" ht="22.5" customHeight="1">
      <c r="A260" s="56"/>
      <c r="B260" s="42" t="s">
        <v>72</v>
      </c>
      <c r="C260" s="8"/>
      <c r="D260" s="17">
        <f t="shared" si="12"/>
        <v>0</v>
      </c>
      <c r="E260" s="30">
        <f>SUM(F260+G260)</f>
        <v>0</v>
      </c>
      <c r="F260" s="30"/>
      <c r="G260" s="30"/>
      <c r="H260" s="32">
        <v>0</v>
      </c>
    </row>
    <row r="261" spans="1:8" ht="19.5" customHeight="1">
      <c r="A261" s="56"/>
      <c r="B261" s="42" t="s">
        <v>75</v>
      </c>
      <c r="C261" s="8"/>
      <c r="D261" s="17">
        <f t="shared" si="12"/>
        <v>400000</v>
      </c>
      <c r="E261" s="30">
        <f>SUM(F261+G261)</f>
        <v>200000</v>
      </c>
      <c r="F261" s="30">
        <v>200000</v>
      </c>
      <c r="G261" s="30"/>
      <c r="H261" s="32">
        <v>200000</v>
      </c>
    </row>
    <row r="262" spans="1:8" ht="29.25" customHeight="1">
      <c r="A262" s="103"/>
      <c r="B262" s="99" t="s">
        <v>73</v>
      </c>
      <c r="C262" s="101"/>
      <c r="D262" s="97">
        <f>SUM(D258+D259)</f>
        <v>0</v>
      </c>
      <c r="E262" s="98">
        <f>SUM(E258+E259)</f>
        <v>0</v>
      </c>
      <c r="F262" s="98">
        <f>SUM(F258+F259)</f>
        <v>0</v>
      </c>
      <c r="G262" s="98">
        <f>SUM(G258+G259)</f>
        <v>0</v>
      </c>
      <c r="H262" s="100">
        <f>SUM(H258+H259)</f>
        <v>0</v>
      </c>
    </row>
    <row r="263" spans="1:8" ht="58.5" customHeight="1">
      <c r="A263" s="56">
        <v>34</v>
      </c>
      <c r="B263" s="44" t="s">
        <v>57</v>
      </c>
      <c r="C263" s="8" t="s">
        <v>53</v>
      </c>
      <c r="D263" s="23">
        <f aca="true" t="shared" si="13" ref="D263:D281">SUM(E263+H263)</f>
        <v>110000</v>
      </c>
      <c r="E263" s="30">
        <f>SUM(F263:G263)</f>
        <v>110000</v>
      </c>
      <c r="F263" s="16">
        <v>110000</v>
      </c>
      <c r="G263" s="16">
        <v>0</v>
      </c>
      <c r="H263" s="32">
        <v>0</v>
      </c>
    </row>
    <row r="264" spans="1:8" ht="15.75">
      <c r="A264" s="56"/>
      <c r="B264" s="41" t="s">
        <v>71</v>
      </c>
      <c r="C264" s="8"/>
      <c r="D264" s="17">
        <f t="shared" si="13"/>
        <v>110000</v>
      </c>
      <c r="E264" s="30">
        <f>SUM(F264+G264)</f>
        <v>110000</v>
      </c>
      <c r="F264" s="16">
        <f>SUM(F263)</f>
        <v>110000</v>
      </c>
      <c r="G264" s="16">
        <f>SUM(G263)</f>
        <v>0</v>
      </c>
      <c r="H264" s="32">
        <f>SUM(H263)</f>
        <v>0</v>
      </c>
    </row>
    <row r="265" spans="1:8" ht="31.5">
      <c r="A265" s="56">
        <v>35</v>
      </c>
      <c r="B265" s="44" t="s">
        <v>107</v>
      </c>
      <c r="C265" s="8" t="s">
        <v>46</v>
      </c>
      <c r="D265" s="23">
        <f t="shared" si="13"/>
        <v>177000</v>
      </c>
      <c r="E265" s="30">
        <f>SUM(F265:G265)</f>
        <v>177000</v>
      </c>
      <c r="F265" s="16">
        <v>177000</v>
      </c>
      <c r="G265" s="16">
        <v>0</v>
      </c>
      <c r="H265" s="32">
        <v>0</v>
      </c>
    </row>
    <row r="266" spans="1:8" ht="26.25" customHeight="1">
      <c r="A266" s="56"/>
      <c r="B266" s="99" t="s">
        <v>73</v>
      </c>
      <c r="C266" s="8"/>
      <c r="D266" s="17">
        <f t="shared" si="13"/>
        <v>177000</v>
      </c>
      <c r="E266" s="30">
        <f>SUM(F266+G266)</f>
        <v>177000</v>
      </c>
      <c r="F266" s="16">
        <f>SUM(F265)</f>
        <v>177000</v>
      </c>
      <c r="G266" s="16">
        <f>SUM(G265)</f>
        <v>0</v>
      </c>
      <c r="H266" s="32">
        <f>SUM(H265)</f>
        <v>0</v>
      </c>
    </row>
    <row r="267" spans="1:8" ht="36.75" customHeight="1">
      <c r="A267" s="56">
        <v>36</v>
      </c>
      <c r="B267" s="44" t="s">
        <v>120</v>
      </c>
      <c r="C267" s="8" t="s">
        <v>60</v>
      </c>
      <c r="D267" s="23">
        <f t="shared" si="13"/>
        <v>50000</v>
      </c>
      <c r="E267" s="30">
        <f>SUM(F267:G267)</f>
        <v>50000</v>
      </c>
      <c r="F267" s="16">
        <v>50000</v>
      </c>
      <c r="G267" s="16">
        <v>0</v>
      </c>
      <c r="H267" s="32">
        <v>0</v>
      </c>
    </row>
    <row r="268" spans="1:8" ht="24" customHeight="1">
      <c r="A268" s="56"/>
      <c r="B268" s="91" t="s">
        <v>71</v>
      </c>
      <c r="C268" s="92"/>
      <c r="D268" s="93">
        <f t="shared" si="13"/>
        <v>50000</v>
      </c>
      <c r="E268" s="30">
        <f>SUM(F268+G268)</f>
        <v>50000</v>
      </c>
      <c r="F268" s="30">
        <f>SUM(F267)</f>
        <v>50000</v>
      </c>
      <c r="G268" s="16">
        <f>SUM(G267)</f>
        <v>0</v>
      </c>
      <c r="H268" s="32">
        <f>SUM(H267)</f>
        <v>0</v>
      </c>
    </row>
    <row r="269" spans="1:8" ht="24" customHeight="1">
      <c r="A269" s="56"/>
      <c r="B269" s="42" t="s">
        <v>74</v>
      </c>
      <c r="C269" s="8"/>
      <c r="D269" s="17">
        <f t="shared" si="13"/>
        <v>30000</v>
      </c>
      <c r="E269" s="30">
        <f>SUM(F269+G269)</f>
        <v>30000</v>
      </c>
      <c r="F269" s="30">
        <f>SUM(F270-F271)</f>
        <v>30000</v>
      </c>
      <c r="G269" s="30">
        <f>SUM(G270-G271)</f>
        <v>0</v>
      </c>
      <c r="H269" s="32">
        <f>SUM(H270-H271)</f>
        <v>0</v>
      </c>
    </row>
    <row r="270" spans="1:8" ht="24" customHeight="1">
      <c r="A270" s="56"/>
      <c r="B270" s="42" t="s">
        <v>72</v>
      </c>
      <c r="C270" s="8"/>
      <c r="D270" s="17">
        <f t="shared" si="13"/>
        <v>30000</v>
      </c>
      <c r="E270" s="30">
        <f>SUM(F270+G270)</f>
        <v>30000</v>
      </c>
      <c r="F270" s="30">
        <v>30000</v>
      </c>
      <c r="G270" s="30"/>
      <c r="H270" s="32">
        <v>0</v>
      </c>
    </row>
    <row r="271" spans="1:8" ht="24" customHeight="1">
      <c r="A271" s="56"/>
      <c r="B271" s="42" t="s">
        <v>75</v>
      </c>
      <c r="C271" s="8"/>
      <c r="D271" s="17">
        <f t="shared" si="13"/>
        <v>0</v>
      </c>
      <c r="E271" s="30">
        <f>SUM(F271+G271)</f>
        <v>0</v>
      </c>
      <c r="F271" s="30">
        <v>0</v>
      </c>
      <c r="G271" s="30"/>
      <c r="H271" s="32">
        <v>0</v>
      </c>
    </row>
    <row r="272" spans="1:8" ht="24" customHeight="1">
      <c r="A272" s="103"/>
      <c r="B272" s="99" t="s">
        <v>73</v>
      </c>
      <c r="C272" s="101"/>
      <c r="D272" s="97">
        <f>SUM(D268+D269)</f>
        <v>80000</v>
      </c>
      <c r="E272" s="98">
        <f>SUM(E268+E269)</f>
        <v>80000</v>
      </c>
      <c r="F272" s="98">
        <f>SUM(F268+F269)</f>
        <v>80000</v>
      </c>
      <c r="G272" s="98">
        <f>SUM(G268+G269)</f>
        <v>0</v>
      </c>
      <c r="H272" s="100">
        <f>SUM(H268+H269)</f>
        <v>0</v>
      </c>
    </row>
    <row r="273" spans="1:8" ht="58.5" customHeight="1">
      <c r="A273" s="56">
        <v>37</v>
      </c>
      <c r="B273" s="44" t="s">
        <v>9</v>
      </c>
      <c r="C273" s="8" t="s">
        <v>54</v>
      </c>
      <c r="D273" s="23">
        <f t="shared" si="13"/>
        <v>110000</v>
      </c>
      <c r="E273" s="30">
        <f>SUM(F273:G273)</f>
        <v>110000</v>
      </c>
      <c r="F273" s="16">
        <f>70000+40000</f>
        <v>110000</v>
      </c>
      <c r="G273" s="16">
        <v>0</v>
      </c>
      <c r="H273" s="32">
        <v>0</v>
      </c>
    </row>
    <row r="274" spans="1:8" ht="21.75" customHeight="1">
      <c r="A274" s="56"/>
      <c r="B274" s="91" t="s">
        <v>71</v>
      </c>
      <c r="C274" s="92"/>
      <c r="D274" s="93">
        <f t="shared" si="13"/>
        <v>110000</v>
      </c>
      <c r="E274" s="30">
        <f>SUM(F274+G274)</f>
        <v>110000</v>
      </c>
      <c r="F274" s="30">
        <f>SUM(F273)</f>
        <v>110000</v>
      </c>
      <c r="G274" s="30">
        <f>SUM(G273)</f>
        <v>0</v>
      </c>
      <c r="H274" s="32">
        <f>SUM(H273)</f>
        <v>0</v>
      </c>
    </row>
    <row r="275" spans="1:8" ht="207.75" customHeight="1">
      <c r="A275" s="56">
        <v>38</v>
      </c>
      <c r="B275" s="61" t="s">
        <v>64</v>
      </c>
      <c r="C275" s="8" t="s">
        <v>54</v>
      </c>
      <c r="D275" s="23">
        <f t="shared" si="13"/>
        <v>440000</v>
      </c>
      <c r="E275" s="30">
        <f>SUM(F275:G275)</f>
        <v>440000</v>
      </c>
      <c r="F275" s="16">
        <v>440000</v>
      </c>
      <c r="G275" s="16">
        <v>0</v>
      </c>
      <c r="H275" s="32">
        <v>0</v>
      </c>
    </row>
    <row r="276" spans="1:8" ht="30" customHeight="1">
      <c r="A276" s="56"/>
      <c r="B276" s="99" t="s">
        <v>73</v>
      </c>
      <c r="C276" s="8"/>
      <c r="D276" s="17">
        <f t="shared" si="13"/>
        <v>440000</v>
      </c>
      <c r="E276" s="30">
        <f>SUM(F276+G276)</f>
        <v>440000</v>
      </c>
      <c r="F276" s="16">
        <f>SUM(F275)</f>
        <v>440000</v>
      </c>
      <c r="G276" s="16">
        <f>SUM(G275)</f>
        <v>0</v>
      </c>
      <c r="H276" s="32">
        <f>SUM(H275)</f>
        <v>0</v>
      </c>
    </row>
    <row r="277" spans="1:8" ht="99.75" customHeight="1">
      <c r="A277" s="56">
        <v>39</v>
      </c>
      <c r="B277" s="61" t="s">
        <v>150</v>
      </c>
      <c r="C277" s="8" t="s">
        <v>48</v>
      </c>
      <c r="D277" s="23">
        <f t="shared" si="13"/>
        <v>423051</v>
      </c>
      <c r="E277" s="30">
        <f>SUM(F277:G277)</f>
        <v>423051</v>
      </c>
      <c r="F277" s="21">
        <v>423051</v>
      </c>
      <c r="G277" s="21">
        <v>0</v>
      </c>
      <c r="H277" s="32">
        <v>0</v>
      </c>
    </row>
    <row r="278" spans="1:8" ht="23.25" customHeight="1">
      <c r="A278" s="56"/>
      <c r="B278" s="99" t="s">
        <v>73</v>
      </c>
      <c r="C278" s="8"/>
      <c r="D278" s="17">
        <f t="shared" si="13"/>
        <v>423051</v>
      </c>
      <c r="E278" s="30">
        <f>SUM(F278+G278)</f>
        <v>423051</v>
      </c>
      <c r="F278" s="16">
        <f>SUM(F277)</f>
        <v>423051</v>
      </c>
      <c r="G278" s="16">
        <f>SUM(G277)</f>
        <v>0</v>
      </c>
      <c r="H278" s="32">
        <f>SUM(H277)</f>
        <v>0</v>
      </c>
    </row>
    <row r="279" spans="1:8" ht="24.75" customHeight="1">
      <c r="A279" s="56"/>
      <c r="B279" s="42" t="s">
        <v>74</v>
      </c>
      <c r="C279" s="8"/>
      <c r="D279" s="17">
        <f t="shared" si="13"/>
        <v>-160000</v>
      </c>
      <c r="E279" s="30">
        <f>SUM(F279+G279)</f>
        <v>-160000</v>
      </c>
      <c r="F279" s="30">
        <f>SUM(F280-F281)</f>
        <v>-160000</v>
      </c>
      <c r="G279" s="30">
        <f>SUM(G280-G281)</f>
        <v>0</v>
      </c>
      <c r="H279" s="32">
        <f>SUM(H280-H281)</f>
        <v>0</v>
      </c>
    </row>
    <row r="280" spans="1:8" ht="26.25" customHeight="1">
      <c r="A280" s="56"/>
      <c r="B280" s="42" t="s">
        <v>72</v>
      </c>
      <c r="C280" s="8"/>
      <c r="D280" s="17">
        <f t="shared" si="13"/>
        <v>0</v>
      </c>
      <c r="E280" s="30">
        <f>SUM(F280+G280)</f>
        <v>0</v>
      </c>
      <c r="F280" s="30">
        <v>0</v>
      </c>
      <c r="G280" s="30">
        <v>0</v>
      </c>
      <c r="H280" s="32"/>
    </row>
    <row r="281" spans="1:8" ht="21" customHeight="1">
      <c r="A281" s="56"/>
      <c r="B281" s="104" t="s">
        <v>75</v>
      </c>
      <c r="C281" s="101"/>
      <c r="D281" s="97">
        <f t="shared" si="13"/>
        <v>160000</v>
      </c>
      <c r="E281" s="98">
        <f>SUM(F281+G281)</f>
        <v>160000</v>
      </c>
      <c r="F281" s="98">
        <v>160000</v>
      </c>
      <c r="G281" s="98"/>
      <c r="H281" s="100"/>
    </row>
    <row r="282" spans="1:8" ht="23.25" customHeight="1">
      <c r="A282" s="56"/>
      <c r="B282" s="99" t="s">
        <v>73</v>
      </c>
      <c r="C282" s="101"/>
      <c r="D282" s="97">
        <f>SUM(D278+D279)</f>
        <v>263051</v>
      </c>
      <c r="E282" s="98">
        <f>SUM(E278+E279)</f>
        <v>263051</v>
      </c>
      <c r="F282" s="98">
        <f>SUM(F278+F279)</f>
        <v>263051</v>
      </c>
      <c r="G282" s="98">
        <f>SUM(G278+G279)</f>
        <v>0</v>
      </c>
      <c r="H282" s="100">
        <f>SUM(H278+H279)</f>
        <v>0</v>
      </c>
    </row>
    <row r="283" spans="1:8" ht="96.75" customHeight="1">
      <c r="A283" s="56" t="s">
        <v>108</v>
      </c>
      <c r="B283" s="106" t="s">
        <v>137</v>
      </c>
      <c r="C283" s="8" t="s">
        <v>48</v>
      </c>
      <c r="D283" s="23">
        <f>SUM(E283+H283)</f>
        <v>450000</v>
      </c>
      <c r="E283" s="30">
        <f>SUM(F283:G283)</f>
        <v>450000</v>
      </c>
      <c r="F283" s="21">
        <v>450000</v>
      </c>
      <c r="G283" s="21">
        <v>0</v>
      </c>
      <c r="H283" s="32">
        <v>0</v>
      </c>
    </row>
    <row r="284" spans="1:8" ht="20.25" customHeight="1">
      <c r="A284" s="56"/>
      <c r="B284" s="99" t="s">
        <v>73</v>
      </c>
      <c r="C284" s="8"/>
      <c r="D284" s="17">
        <f>SUM(E284+H284)</f>
        <v>450000</v>
      </c>
      <c r="E284" s="30">
        <f>SUM(F284+G284)</f>
        <v>450000</v>
      </c>
      <c r="F284" s="16">
        <f>SUM(F283)</f>
        <v>450000</v>
      </c>
      <c r="G284" s="16">
        <f>SUM(G283)</f>
        <v>0</v>
      </c>
      <c r="H284" s="32">
        <f>SUM(H283)</f>
        <v>0</v>
      </c>
    </row>
    <row r="285" spans="1:8" ht="25.5" customHeight="1">
      <c r="A285" s="56"/>
      <c r="B285" s="42" t="s">
        <v>74</v>
      </c>
      <c r="C285" s="8"/>
      <c r="D285" s="17">
        <f>SUM(E285+H285)</f>
        <v>-200000</v>
      </c>
      <c r="E285" s="30">
        <f>SUM(F285+G285)</f>
        <v>-350000</v>
      </c>
      <c r="F285" s="30">
        <f>SUM(F286-F287)</f>
        <v>-350000</v>
      </c>
      <c r="G285" s="30">
        <f>SUM(G286-G287)</f>
        <v>0</v>
      </c>
      <c r="H285" s="32">
        <f>SUM(H286-H287)</f>
        <v>150000</v>
      </c>
    </row>
    <row r="286" spans="1:8" ht="27" customHeight="1">
      <c r="A286" s="56"/>
      <c r="B286" s="42" t="s">
        <v>72</v>
      </c>
      <c r="C286" s="8"/>
      <c r="D286" s="17">
        <f>SUM(E286+H286)</f>
        <v>150000</v>
      </c>
      <c r="E286" s="30">
        <f>SUM(F286+G286)</f>
        <v>0</v>
      </c>
      <c r="F286" s="30">
        <v>0</v>
      </c>
      <c r="G286" s="30"/>
      <c r="H286" s="32">
        <v>150000</v>
      </c>
    </row>
    <row r="287" spans="1:8" ht="24" customHeight="1">
      <c r="A287" s="56"/>
      <c r="B287" s="42" t="s">
        <v>75</v>
      </c>
      <c r="C287" s="8"/>
      <c r="D287" s="17">
        <f>SUM(E287+H287)</f>
        <v>350000</v>
      </c>
      <c r="E287" s="30">
        <f>SUM(F287+G287)</f>
        <v>350000</v>
      </c>
      <c r="F287" s="30">
        <v>350000</v>
      </c>
      <c r="G287" s="30"/>
      <c r="H287" s="32"/>
    </row>
    <row r="288" spans="1:8" ht="27" customHeight="1">
      <c r="A288" s="103"/>
      <c r="B288" s="99" t="s">
        <v>73</v>
      </c>
      <c r="C288" s="101"/>
      <c r="D288" s="97">
        <f>SUM(D284+D285)</f>
        <v>250000</v>
      </c>
      <c r="E288" s="98">
        <f>SUM(E284+E285)</f>
        <v>100000</v>
      </c>
      <c r="F288" s="98">
        <f>SUM(F284+F285)</f>
        <v>100000</v>
      </c>
      <c r="G288" s="98">
        <f>SUM(G284+G285)</f>
        <v>0</v>
      </c>
      <c r="H288" s="100">
        <f>SUM(H284+H285)</f>
        <v>150000</v>
      </c>
    </row>
    <row r="289" spans="1:8" ht="97.5" customHeight="1">
      <c r="A289" s="56" t="s">
        <v>109</v>
      </c>
      <c r="B289" s="61" t="s">
        <v>110</v>
      </c>
      <c r="C289" s="8" t="s">
        <v>48</v>
      </c>
      <c r="D289" s="23">
        <f aca="true" t="shared" si="14" ref="D289:D295">SUM(E289+H289)</f>
        <v>650000</v>
      </c>
      <c r="E289" s="30">
        <f>SUM(F289:G289)</f>
        <v>650000</v>
      </c>
      <c r="F289" s="21">
        <v>650000</v>
      </c>
      <c r="G289" s="21">
        <v>0</v>
      </c>
      <c r="H289" s="32">
        <v>0</v>
      </c>
    </row>
    <row r="290" spans="1:8" ht="27" customHeight="1">
      <c r="A290" s="56"/>
      <c r="B290" s="99" t="s">
        <v>73</v>
      </c>
      <c r="C290" s="8"/>
      <c r="D290" s="93">
        <f t="shared" si="14"/>
        <v>650000</v>
      </c>
      <c r="E290" s="30">
        <f>SUM(F290+G290)</f>
        <v>650000</v>
      </c>
      <c r="F290" s="30">
        <f>SUM(F289)</f>
        <v>650000</v>
      </c>
      <c r="G290" s="16">
        <f>SUM(G289)</f>
        <v>0</v>
      </c>
      <c r="H290" s="32">
        <f>SUM(H289)</f>
        <v>0</v>
      </c>
    </row>
    <row r="291" spans="1:8" ht="99.75" customHeight="1">
      <c r="A291" s="56" t="s">
        <v>135</v>
      </c>
      <c r="B291" s="61" t="s">
        <v>136</v>
      </c>
      <c r="C291" s="8" t="s">
        <v>48</v>
      </c>
      <c r="D291" s="23">
        <f t="shared" si="14"/>
        <v>650000</v>
      </c>
      <c r="E291" s="30">
        <f>SUM(F291:G291)</f>
        <v>650000</v>
      </c>
      <c r="F291" s="21">
        <v>650000</v>
      </c>
      <c r="G291" s="21">
        <v>0</v>
      </c>
      <c r="H291" s="32">
        <v>0</v>
      </c>
    </row>
    <row r="292" spans="1:8" ht="27" customHeight="1">
      <c r="A292" s="56"/>
      <c r="B292" s="99" t="s">
        <v>73</v>
      </c>
      <c r="C292" s="8"/>
      <c r="D292" s="93">
        <f t="shared" si="14"/>
        <v>650000</v>
      </c>
      <c r="E292" s="30">
        <f>SUM(F292+G292)</f>
        <v>650000</v>
      </c>
      <c r="F292" s="30">
        <f>SUM(F291)</f>
        <v>650000</v>
      </c>
      <c r="G292" s="16">
        <f>SUM(G291)</f>
        <v>0</v>
      </c>
      <c r="H292" s="32">
        <f>SUM(H291)</f>
        <v>0</v>
      </c>
    </row>
    <row r="293" spans="1:8" ht="27" customHeight="1">
      <c r="A293" s="56"/>
      <c r="B293" s="42" t="s">
        <v>74</v>
      </c>
      <c r="C293" s="8"/>
      <c r="D293" s="17">
        <f t="shared" si="14"/>
        <v>-160000</v>
      </c>
      <c r="E293" s="30">
        <f>SUM(F293+G293)</f>
        <v>-160000</v>
      </c>
      <c r="F293" s="30">
        <f>SUM(F294-F295)</f>
        <v>-160000</v>
      </c>
      <c r="G293" s="30">
        <f>SUM(G294-G295)</f>
        <v>0</v>
      </c>
      <c r="H293" s="32">
        <f>SUM(H294-H295)</f>
        <v>0</v>
      </c>
    </row>
    <row r="294" spans="1:8" ht="27" customHeight="1">
      <c r="A294" s="56"/>
      <c r="B294" s="42" t="s">
        <v>72</v>
      </c>
      <c r="C294" s="8"/>
      <c r="D294" s="17">
        <f t="shared" si="14"/>
        <v>0</v>
      </c>
      <c r="E294" s="30">
        <f>SUM(F294+G294)</f>
        <v>0</v>
      </c>
      <c r="F294" s="30">
        <v>0</v>
      </c>
      <c r="G294" s="30"/>
      <c r="H294" s="32"/>
    </row>
    <row r="295" spans="1:8" ht="28.5" customHeight="1">
      <c r="A295" s="56"/>
      <c r="B295" s="42" t="s">
        <v>75</v>
      </c>
      <c r="C295" s="8"/>
      <c r="D295" s="17">
        <f t="shared" si="14"/>
        <v>160000</v>
      </c>
      <c r="E295" s="30">
        <f>SUM(F295+G295)</f>
        <v>160000</v>
      </c>
      <c r="F295" s="30">
        <v>160000</v>
      </c>
      <c r="G295" s="30"/>
      <c r="H295" s="32"/>
    </row>
    <row r="296" spans="1:8" ht="27" customHeight="1">
      <c r="A296" s="56"/>
      <c r="B296" s="99" t="s">
        <v>73</v>
      </c>
      <c r="C296" s="101"/>
      <c r="D296" s="97">
        <f>SUM(D292+D293)</f>
        <v>490000</v>
      </c>
      <c r="E296" s="98">
        <f>SUM(E292+E293)</f>
        <v>490000</v>
      </c>
      <c r="F296" s="98">
        <f>SUM(F292+F293)</f>
        <v>490000</v>
      </c>
      <c r="G296" s="98">
        <f>SUM(G292+G293)</f>
        <v>0</v>
      </c>
      <c r="H296" s="100">
        <f>SUM(H292+H293)</f>
        <v>0</v>
      </c>
    </row>
    <row r="297" spans="1:8" ht="39" customHeight="1">
      <c r="A297" s="56">
        <v>40</v>
      </c>
      <c r="B297" s="61" t="s">
        <v>27</v>
      </c>
      <c r="C297" s="8" t="s">
        <v>49</v>
      </c>
      <c r="D297" s="23">
        <f>SUM(E297+H297)</f>
        <v>260000</v>
      </c>
      <c r="E297" s="30">
        <f>SUM(F297:G297)</f>
        <v>260000</v>
      </c>
      <c r="F297" s="21">
        <v>260000</v>
      </c>
      <c r="G297" s="21">
        <v>0</v>
      </c>
      <c r="H297" s="33">
        <v>0</v>
      </c>
    </row>
    <row r="298" spans="1:8" ht="27" customHeight="1">
      <c r="A298" s="58"/>
      <c r="B298" s="99" t="s">
        <v>71</v>
      </c>
      <c r="C298" s="92"/>
      <c r="D298" s="93">
        <f>SUM(E298+H298)</f>
        <v>260000</v>
      </c>
      <c r="E298" s="30">
        <f>SUM(F298+G298)</f>
        <v>260000</v>
      </c>
      <c r="F298" s="30">
        <f>SUM(F297)</f>
        <v>260000</v>
      </c>
      <c r="G298" s="30">
        <f>SUM(G297)</f>
        <v>0</v>
      </c>
      <c r="H298" s="32">
        <f>SUM(H297)</f>
        <v>0</v>
      </c>
    </row>
    <row r="299" spans="1:8" ht="27" customHeight="1">
      <c r="A299" s="56"/>
      <c r="B299" s="42" t="s">
        <v>74</v>
      </c>
      <c r="C299" s="8"/>
      <c r="D299" s="17">
        <f>SUM(E299+H299)</f>
        <v>160000</v>
      </c>
      <c r="E299" s="30">
        <f>SUM(F299+G299)</f>
        <v>160000</v>
      </c>
      <c r="F299" s="30">
        <f>SUM(F300-F301)</f>
        <v>160000</v>
      </c>
      <c r="G299" s="30">
        <f>SUM(G300-G301)</f>
        <v>0</v>
      </c>
      <c r="H299" s="32">
        <f>SUM(H300-H301)</f>
        <v>0</v>
      </c>
    </row>
    <row r="300" spans="1:8" ht="27" customHeight="1">
      <c r="A300" s="56"/>
      <c r="B300" s="42" t="s">
        <v>72</v>
      </c>
      <c r="C300" s="8"/>
      <c r="D300" s="17">
        <f>SUM(E300+H300)</f>
        <v>160000</v>
      </c>
      <c r="E300" s="30">
        <f>SUM(F300+G300)</f>
        <v>160000</v>
      </c>
      <c r="F300" s="30">
        <v>160000</v>
      </c>
      <c r="G300" s="30"/>
      <c r="H300" s="32"/>
    </row>
    <row r="301" spans="1:8" ht="21" customHeight="1">
      <c r="A301" s="56"/>
      <c r="B301" s="42" t="s">
        <v>75</v>
      </c>
      <c r="C301" s="8"/>
      <c r="D301" s="17">
        <f>SUM(E301+H301)</f>
        <v>0</v>
      </c>
      <c r="E301" s="30">
        <f>SUM(F301+G301)</f>
        <v>0</v>
      </c>
      <c r="F301" s="30"/>
      <c r="G301" s="30"/>
      <c r="H301" s="32"/>
    </row>
    <row r="302" spans="1:8" s="105" customFormat="1" ht="23.25" customHeight="1">
      <c r="A302" s="103"/>
      <c r="B302" s="99" t="s">
        <v>73</v>
      </c>
      <c r="C302" s="101"/>
      <c r="D302" s="97">
        <f>SUM(D298+D299)</f>
        <v>420000</v>
      </c>
      <c r="E302" s="98">
        <f>SUM(E298+E299)</f>
        <v>420000</v>
      </c>
      <c r="F302" s="98">
        <f>SUM(F298+F299)</f>
        <v>420000</v>
      </c>
      <c r="G302" s="98">
        <f>SUM(G298+G299)</f>
        <v>0</v>
      </c>
      <c r="H302" s="100">
        <f>SUM(H298+H299)</f>
        <v>0</v>
      </c>
    </row>
    <row r="303" spans="1:8" ht="57.75" customHeight="1">
      <c r="A303" s="56">
        <v>41</v>
      </c>
      <c r="B303" s="61" t="s">
        <v>65</v>
      </c>
      <c r="C303" s="8" t="s">
        <v>70</v>
      </c>
      <c r="D303" s="23">
        <f aca="true" t="shared" si="15" ref="D303:D318">SUM(E303+H303)</f>
        <v>37000</v>
      </c>
      <c r="E303" s="26">
        <f>SUM(G303+F303)</f>
        <v>37000</v>
      </c>
      <c r="F303" s="21">
        <v>37000</v>
      </c>
      <c r="G303" s="21">
        <v>0</v>
      </c>
      <c r="H303" s="33">
        <v>0</v>
      </c>
    </row>
    <row r="304" spans="1:8" ht="20.25" customHeight="1">
      <c r="A304" s="58"/>
      <c r="B304" s="99" t="s">
        <v>73</v>
      </c>
      <c r="C304" s="92"/>
      <c r="D304" s="93">
        <f t="shared" si="15"/>
        <v>37000</v>
      </c>
      <c r="E304" s="30">
        <f>SUM(F304+G304)</f>
        <v>37000</v>
      </c>
      <c r="F304" s="30">
        <f>SUM(F303)</f>
        <v>37000</v>
      </c>
      <c r="G304" s="30">
        <f>SUM(G303)</f>
        <v>0</v>
      </c>
      <c r="H304" s="32">
        <f>SUM(H303)</f>
        <v>0</v>
      </c>
    </row>
    <row r="305" spans="1:8" ht="37.5" customHeight="1">
      <c r="A305" s="56">
        <v>42</v>
      </c>
      <c r="B305" s="53" t="s">
        <v>111</v>
      </c>
      <c r="C305" s="51" t="s">
        <v>42</v>
      </c>
      <c r="D305" s="23">
        <f t="shared" si="15"/>
        <v>20000</v>
      </c>
      <c r="E305" s="26">
        <f>SUM(G305+F305)</f>
        <v>20000</v>
      </c>
      <c r="F305" s="21">
        <v>20000</v>
      </c>
      <c r="G305" s="21">
        <v>0</v>
      </c>
      <c r="H305" s="33">
        <v>0</v>
      </c>
    </row>
    <row r="306" spans="1:8" ht="18.75" customHeight="1">
      <c r="A306" s="56"/>
      <c r="B306" s="99" t="s">
        <v>73</v>
      </c>
      <c r="C306" s="8"/>
      <c r="D306" s="17">
        <f t="shared" si="15"/>
        <v>20000</v>
      </c>
      <c r="E306" s="30">
        <f>SUM(F306+G306)</f>
        <v>20000</v>
      </c>
      <c r="F306" s="16">
        <f>SUM(F305)</f>
        <v>20000</v>
      </c>
      <c r="G306" s="16">
        <f>SUM(G305)</f>
        <v>0</v>
      </c>
      <c r="H306" s="32">
        <f>SUM(H305)</f>
        <v>0</v>
      </c>
    </row>
    <row r="307" spans="1:8" ht="54" customHeight="1">
      <c r="A307" s="56">
        <v>43</v>
      </c>
      <c r="B307" s="53" t="s">
        <v>114</v>
      </c>
      <c r="C307" s="51" t="s">
        <v>42</v>
      </c>
      <c r="D307" s="23">
        <f t="shared" si="15"/>
        <v>20000</v>
      </c>
      <c r="E307" s="26">
        <f>SUM(G307+F307)</f>
        <v>20000</v>
      </c>
      <c r="F307" s="54">
        <v>20000</v>
      </c>
      <c r="G307" s="54"/>
      <c r="H307" s="60">
        <v>0</v>
      </c>
    </row>
    <row r="308" spans="1:8" ht="22.5" customHeight="1">
      <c r="A308" s="56"/>
      <c r="B308" s="99" t="s">
        <v>73</v>
      </c>
      <c r="C308" s="8"/>
      <c r="D308" s="17">
        <f t="shared" si="15"/>
        <v>20000</v>
      </c>
      <c r="E308" s="30">
        <f>SUM(F308+G308)</f>
        <v>20000</v>
      </c>
      <c r="F308" s="16">
        <f>SUM(F307)</f>
        <v>20000</v>
      </c>
      <c r="G308" s="16">
        <f>SUM(G307)</f>
        <v>0</v>
      </c>
      <c r="H308" s="32">
        <f>SUM(H307)</f>
        <v>0</v>
      </c>
    </row>
    <row r="309" spans="1:8" ht="54" customHeight="1">
      <c r="A309" s="56">
        <v>44</v>
      </c>
      <c r="B309" s="53" t="s">
        <v>130</v>
      </c>
      <c r="C309" s="51" t="s">
        <v>48</v>
      </c>
      <c r="D309" s="23">
        <f t="shared" si="15"/>
        <v>250000</v>
      </c>
      <c r="E309" s="26">
        <f>SUM(G309+F309)</f>
        <v>250000</v>
      </c>
      <c r="F309" s="21">
        <v>250000</v>
      </c>
      <c r="G309" s="21">
        <v>0</v>
      </c>
      <c r="H309" s="33">
        <v>0</v>
      </c>
    </row>
    <row r="310" spans="1:8" ht="23.25" customHeight="1">
      <c r="A310" s="56"/>
      <c r="B310" s="41" t="s">
        <v>71</v>
      </c>
      <c r="C310" s="51"/>
      <c r="D310" s="23">
        <f>SUM(D309)</f>
        <v>250000</v>
      </c>
      <c r="E310" s="26">
        <f>SUM(E309)</f>
        <v>250000</v>
      </c>
      <c r="F310" s="21">
        <f>SUM(F309)</f>
        <v>250000</v>
      </c>
      <c r="G310" s="21"/>
      <c r="H310" s="33"/>
    </row>
    <row r="311" spans="1:8" ht="21.75" customHeight="1">
      <c r="A311" s="56"/>
      <c r="B311" s="42" t="s">
        <v>74</v>
      </c>
      <c r="C311" s="51"/>
      <c r="D311" s="23">
        <f>SUM(D312-D313)</f>
        <v>-30000</v>
      </c>
      <c r="E311" s="26">
        <f>SUM(E312-E313)</f>
        <v>-30000</v>
      </c>
      <c r="F311" s="21">
        <f>SUM(F312-F313)</f>
        <v>-30000</v>
      </c>
      <c r="G311" s="21"/>
      <c r="H311" s="33"/>
    </row>
    <row r="312" spans="1:8" ht="27" customHeight="1">
      <c r="A312" s="56"/>
      <c r="B312" s="42" t="s">
        <v>72</v>
      </c>
      <c r="C312" s="51"/>
      <c r="D312" s="23"/>
      <c r="E312" s="26"/>
      <c r="F312" s="21"/>
      <c r="G312" s="21"/>
      <c r="H312" s="33"/>
    </row>
    <row r="313" spans="1:8" ht="30" customHeight="1">
      <c r="A313" s="56"/>
      <c r="B313" s="42" t="s">
        <v>75</v>
      </c>
      <c r="C313" s="51"/>
      <c r="D313" s="23">
        <v>30000</v>
      </c>
      <c r="E313" s="26">
        <v>30000</v>
      </c>
      <c r="F313" s="21">
        <v>30000</v>
      </c>
      <c r="G313" s="21"/>
      <c r="H313" s="33"/>
    </row>
    <row r="314" spans="1:8" ht="27.75" customHeight="1">
      <c r="A314" s="56"/>
      <c r="B314" s="99" t="s">
        <v>73</v>
      </c>
      <c r="C314" s="8"/>
      <c r="D314" s="93">
        <f t="shared" si="15"/>
        <v>220000</v>
      </c>
      <c r="E314" s="30">
        <f>SUM(F314+G314)</f>
        <v>220000</v>
      </c>
      <c r="F314" s="30">
        <f>SUM(F310+F311)</f>
        <v>220000</v>
      </c>
      <c r="G314" s="16">
        <f>SUM(G309)</f>
        <v>0</v>
      </c>
      <c r="H314" s="32">
        <f>SUM(H309)</f>
        <v>0</v>
      </c>
    </row>
    <row r="315" spans="1:8" ht="22.5" customHeight="1">
      <c r="A315" s="56">
        <v>45</v>
      </c>
      <c r="B315" s="53" t="s">
        <v>115</v>
      </c>
      <c r="C315" s="51" t="s">
        <v>49</v>
      </c>
      <c r="D315" s="23">
        <f t="shared" si="15"/>
        <v>200000</v>
      </c>
      <c r="E315" s="26">
        <f>SUM(G315+F315)</f>
        <v>200000</v>
      </c>
      <c r="F315" s="21">
        <v>200000</v>
      </c>
      <c r="G315" s="21">
        <v>0</v>
      </c>
      <c r="H315" s="33">
        <v>0</v>
      </c>
    </row>
    <row r="316" spans="1:8" ht="22.5" customHeight="1">
      <c r="A316" s="56"/>
      <c r="B316" s="99" t="s">
        <v>73</v>
      </c>
      <c r="C316" s="8"/>
      <c r="D316" s="93">
        <f t="shared" si="15"/>
        <v>200000</v>
      </c>
      <c r="E316" s="30">
        <f>SUM(F316+G316)</f>
        <v>200000</v>
      </c>
      <c r="F316" s="30">
        <f>SUM(F315)</f>
        <v>200000</v>
      </c>
      <c r="G316" s="16">
        <f>SUM(G315)</f>
        <v>0</v>
      </c>
      <c r="H316" s="32">
        <f>SUM(H315)</f>
        <v>0</v>
      </c>
    </row>
    <row r="317" spans="1:8" ht="58.5" customHeight="1">
      <c r="A317" s="56">
        <v>46</v>
      </c>
      <c r="B317" s="53" t="s">
        <v>133</v>
      </c>
      <c r="C317" s="51" t="s">
        <v>132</v>
      </c>
      <c r="D317" s="23">
        <f t="shared" si="15"/>
        <v>7500</v>
      </c>
      <c r="E317" s="26">
        <f>SUM(G317+F317)</f>
        <v>7500</v>
      </c>
      <c r="F317" s="21">
        <v>7500</v>
      </c>
      <c r="G317" s="21">
        <v>0</v>
      </c>
      <c r="H317" s="33">
        <v>0</v>
      </c>
    </row>
    <row r="318" spans="1:8" ht="22.5" customHeight="1">
      <c r="A318" s="56"/>
      <c r="B318" s="99" t="s">
        <v>73</v>
      </c>
      <c r="C318" s="8"/>
      <c r="D318" s="93">
        <f t="shared" si="15"/>
        <v>7500</v>
      </c>
      <c r="E318" s="30">
        <f>SUM(F318+G318)</f>
        <v>7500</v>
      </c>
      <c r="F318" s="30">
        <f>SUM(F317)</f>
        <v>7500</v>
      </c>
      <c r="G318" s="16">
        <f>SUM(G317)</f>
        <v>0</v>
      </c>
      <c r="H318" s="32">
        <f>SUM(H317)</f>
        <v>0</v>
      </c>
    </row>
    <row r="319" spans="1:8" ht="32.25" customHeight="1">
      <c r="A319" s="56" t="s">
        <v>153</v>
      </c>
      <c r="B319" s="108" t="s">
        <v>151</v>
      </c>
      <c r="C319" s="8" t="s">
        <v>152</v>
      </c>
      <c r="D319" s="93"/>
      <c r="E319" s="26"/>
      <c r="F319" s="26"/>
      <c r="G319" s="21"/>
      <c r="H319" s="33"/>
    </row>
    <row r="320" spans="1:8" ht="22.5" customHeight="1">
      <c r="A320" s="56"/>
      <c r="B320" s="42" t="s">
        <v>74</v>
      </c>
      <c r="C320" s="8"/>
      <c r="D320" s="17">
        <f>SUM(E320+H320)</f>
        <v>33240</v>
      </c>
      <c r="E320" s="30">
        <f>SUM(F320+G320)</f>
        <v>33240</v>
      </c>
      <c r="F320" s="30">
        <f>SUM(F321-F322)</f>
        <v>33240</v>
      </c>
      <c r="G320" s="30">
        <f>SUM(G321-G322)</f>
        <v>0</v>
      </c>
      <c r="H320" s="32">
        <f>SUM(H321-H322)</f>
        <v>0</v>
      </c>
    </row>
    <row r="321" spans="1:8" ht="22.5" customHeight="1">
      <c r="A321" s="56"/>
      <c r="B321" s="42" t="s">
        <v>72</v>
      </c>
      <c r="C321" s="8"/>
      <c r="D321" s="17">
        <f>SUM(E321+H321)</f>
        <v>33240</v>
      </c>
      <c r="E321" s="30">
        <f>SUM(F321+G321)</f>
        <v>33240</v>
      </c>
      <c r="F321" s="30">
        <v>33240</v>
      </c>
      <c r="G321" s="30"/>
      <c r="H321" s="32"/>
    </row>
    <row r="322" spans="1:8" ht="22.5" customHeight="1">
      <c r="A322" s="56"/>
      <c r="B322" s="42" t="s">
        <v>75</v>
      </c>
      <c r="C322" s="8"/>
      <c r="D322" s="17">
        <f>SUM(E322+H322)</f>
        <v>0</v>
      </c>
      <c r="E322" s="30">
        <f>SUM(F322+G322)</f>
        <v>0</v>
      </c>
      <c r="F322" s="30"/>
      <c r="G322" s="30"/>
      <c r="H322" s="32"/>
    </row>
    <row r="323" spans="1:8" ht="22.5" customHeight="1">
      <c r="A323" s="103"/>
      <c r="B323" s="99" t="s">
        <v>73</v>
      </c>
      <c r="C323" s="101"/>
      <c r="D323" s="97">
        <f>SUM(D319+D320)</f>
        <v>33240</v>
      </c>
      <c r="E323" s="98">
        <f>SUM(E319+E320)</f>
        <v>33240</v>
      </c>
      <c r="F323" s="98">
        <f>SUM(F319+F320)</f>
        <v>33240</v>
      </c>
      <c r="G323" s="98">
        <f>SUM(G319+G320)</f>
        <v>0</v>
      </c>
      <c r="H323" s="100">
        <f>SUM(H319+H320)</f>
        <v>0</v>
      </c>
    </row>
    <row r="324" spans="1:8" ht="35.25" customHeight="1">
      <c r="A324" s="56" t="s">
        <v>154</v>
      </c>
      <c r="B324" s="108" t="s">
        <v>151</v>
      </c>
      <c r="C324" s="8" t="s">
        <v>155</v>
      </c>
      <c r="D324" s="93"/>
      <c r="E324" s="26"/>
      <c r="F324" s="26"/>
      <c r="G324" s="21"/>
      <c r="H324" s="33"/>
    </row>
    <row r="325" spans="1:8" ht="22.5" customHeight="1">
      <c r="A325" s="56"/>
      <c r="B325" s="42" t="s">
        <v>74</v>
      </c>
      <c r="C325" s="8"/>
      <c r="D325" s="17">
        <f>SUM(E325+H325)</f>
        <v>7654</v>
      </c>
      <c r="E325" s="30">
        <f>SUM(F325+G325)</f>
        <v>7654</v>
      </c>
      <c r="F325" s="30">
        <f>SUM(F326-F327)</f>
        <v>7654</v>
      </c>
      <c r="G325" s="30">
        <f>SUM(G326-G327)</f>
        <v>0</v>
      </c>
      <c r="H325" s="32">
        <f>SUM(H326-H327)</f>
        <v>0</v>
      </c>
    </row>
    <row r="326" spans="1:8" ht="22.5" customHeight="1">
      <c r="A326" s="56"/>
      <c r="B326" s="42" t="s">
        <v>72</v>
      </c>
      <c r="C326" s="8"/>
      <c r="D326" s="17">
        <f>SUM(E326+H326)</f>
        <v>7654</v>
      </c>
      <c r="E326" s="30">
        <f>SUM(F326+G326)</f>
        <v>7654</v>
      </c>
      <c r="F326" s="30">
        <v>7654</v>
      </c>
      <c r="G326" s="30"/>
      <c r="H326" s="32"/>
    </row>
    <row r="327" spans="1:8" ht="22.5" customHeight="1">
      <c r="A327" s="56"/>
      <c r="B327" s="42" t="s">
        <v>75</v>
      </c>
      <c r="C327" s="8"/>
      <c r="D327" s="17">
        <f>SUM(E327+H327)</f>
        <v>0</v>
      </c>
      <c r="E327" s="30">
        <f>SUM(F327+G327)</f>
        <v>0</v>
      </c>
      <c r="F327" s="30"/>
      <c r="G327" s="30"/>
      <c r="H327" s="32"/>
    </row>
    <row r="328" spans="1:8" ht="22.5" customHeight="1">
      <c r="A328" s="103"/>
      <c r="B328" s="99" t="s">
        <v>73</v>
      </c>
      <c r="C328" s="101"/>
      <c r="D328" s="97">
        <f>SUM(D324+D325)</f>
        <v>7654</v>
      </c>
      <c r="E328" s="98">
        <f>SUM(E324+E325)</f>
        <v>7654</v>
      </c>
      <c r="F328" s="98">
        <f>SUM(F324+F325)</f>
        <v>7654</v>
      </c>
      <c r="G328" s="98">
        <f>SUM(G324+G325)</f>
        <v>0</v>
      </c>
      <c r="H328" s="100">
        <f>SUM(H324+H325)</f>
        <v>0</v>
      </c>
    </row>
    <row r="329" spans="1:8" ht="35.25" customHeight="1">
      <c r="A329" s="56" t="s">
        <v>156</v>
      </c>
      <c r="B329" s="108" t="s">
        <v>157</v>
      </c>
      <c r="C329" s="8" t="s">
        <v>49</v>
      </c>
      <c r="D329" s="93"/>
      <c r="E329" s="26"/>
      <c r="F329" s="26"/>
      <c r="G329" s="21"/>
      <c r="H329" s="33"/>
    </row>
    <row r="330" spans="1:8" ht="22.5" customHeight="1">
      <c r="A330" s="56"/>
      <c r="B330" s="42" t="s">
        <v>74</v>
      </c>
      <c r="C330" s="8"/>
      <c r="D330" s="17">
        <f>SUM(E330+H330)</f>
        <v>17000</v>
      </c>
      <c r="E330" s="30">
        <f>SUM(F330+G330)</f>
        <v>17000</v>
      </c>
      <c r="F330" s="30">
        <f>SUM(F331-F332)</f>
        <v>17000</v>
      </c>
      <c r="G330" s="30">
        <f>SUM(G331-G332)</f>
        <v>0</v>
      </c>
      <c r="H330" s="32">
        <f>SUM(H331-H332)</f>
        <v>0</v>
      </c>
    </row>
    <row r="331" spans="1:8" ht="22.5" customHeight="1">
      <c r="A331" s="56"/>
      <c r="B331" s="42" t="s">
        <v>72</v>
      </c>
      <c r="C331" s="8"/>
      <c r="D331" s="17">
        <f>SUM(E331+H331)</f>
        <v>17000</v>
      </c>
      <c r="E331" s="30">
        <f>SUM(F331+G331)</f>
        <v>17000</v>
      </c>
      <c r="F331" s="30">
        <v>17000</v>
      </c>
      <c r="G331" s="30"/>
      <c r="H331" s="32"/>
    </row>
    <row r="332" spans="1:8" ht="22.5" customHeight="1">
      <c r="A332" s="56"/>
      <c r="B332" s="42" t="s">
        <v>75</v>
      </c>
      <c r="C332" s="8"/>
      <c r="D332" s="17">
        <f>SUM(E332+H332)</f>
        <v>0</v>
      </c>
      <c r="E332" s="30">
        <f>SUM(F332+G332)</f>
        <v>0</v>
      </c>
      <c r="F332" s="30"/>
      <c r="G332" s="30"/>
      <c r="H332" s="32"/>
    </row>
    <row r="333" spans="1:8" ht="22.5" customHeight="1">
      <c r="A333" s="103"/>
      <c r="B333" s="99" t="s">
        <v>73</v>
      </c>
      <c r="C333" s="101"/>
      <c r="D333" s="97">
        <f>SUM(D329+D330)</f>
        <v>17000</v>
      </c>
      <c r="E333" s="98">
        <f>SUM(E329+E330)</f>
        <v>17000</v>
      </c>
      <c r="F333" s="98">
        <f>SUM(F329+F330)</f>
        <v>17000</v>
      </c>
      <c r="G333" s="98">
        <f>SUM(G329+G330)</f>
        <v>0</v>
      </c>
      <c r="H333" s="100">
        <f>SUM(H329+H330)</f>
        <v>0</v>
      </c>
    </row>
    <row r="334" spans="1:8" ht="75.75" customHeight="1">
      <c r="A334" s="56">
        <v>47</v>
      </c>
      <c r="B334" s="53" t="s">
        <v>162</v>
      </c>
      <c r="C334" s="51" t="s">
        <v>42</v>
      </c>
      <c r="D334" s="23">
        <f>SUM(E334+H334)</f>
        <v>119000</v>
      </c>
      <c r="E334" s="26">
        <f>SUM(G334+F334)</f>
        <v>119000</v>
      </c>
      <c r="F334" s="21">
        <v>119000</v>
      </c>
      <c r="G334" s="21">
        <v>0</v>
      </c>
      <c r="H334" s="33">
        <v>0</v>
      </c>
    </row>
    <row r="335" spans="1:8" ht="21.75" customHeight="1">
      <c r="A335" s="53"/>
      <c r="B335" s="41" t="s">
        <v>71</v>
      </c>
      <c r="C335" s="51"/>
      <c r="D335" s="23">
        <f>SUM(D334)</f>
        <v>119000</v>
      </c>
      <c r="E335" s="26">
        <f>SUM(E334)</f>
        <v>119000</v>
      </c>
      <c r="F335" s="21">
        <f>SUM(F334)</f>
        <v>119000</v>
      </c>
      <c r="G335" s="21"/>
      <c r="H335" s="33"/>
    </row>
    <row r="336" spans="1:8" ht="23.25" customHeight="1">
      <c r="A336" s="53"/>
      <c r="B336" s="42" t="s">
        <v>74</v>
      </c>
      <c r="C336" s="51"/>
      <c r="D336" s="23">
        <f>SUM(D337-D338)</f>
        <v>-99000</v>
      </c>
      <c r="E336" s="26">
        <f>SUM(E337-E338)</f>
        <v>-99000</v>
      </c>
      <c r="F336" s="21">
        <f>SUM(F337-F338)</f>
        <v>-99000</v>
      </c>
      <c r="G336" s="21"/>
      <c r="H336" s="33"/>
    </row>
    <row r="337" spans="1:8" ht="21.75" customHeight="1">
      <c r="A337" s="53"/>
      <c r="B337" s="42" t="s">
        <v>72</v>
      </c>
      <c r="C337" s="51"/>
      <c r="D337" s="23"/>
      <c r="E337" s="26"/>
      <c r="F337" s="21"/>
      <c r="G337" s="21"/>
      <c r="H337" s="33"/>
    </row>
    <row r="338" spans="1:8" ht="26.25" customHeight="1">
      <c r="A338" s="53"/>
      <c r="B338" s="42" t="s">
        <v>75</v>
      </c>
      <c r="C338" s="51"/>
      <c r="D338" s="23">
        <v>99000</v>
      </c>
      <c r="E338" s="26">
        <v>99000</v>
      </c>
      <c r="F338" s="21">
        <v>99000</v>
      </c>
      <c r="G338" s="21"/>
      <c r="H338" s="33"/>
    </row>
    <row r="339" spans="1:8" ht="27.75" customHeight="1">
      <c r="A339" s="56"/>
      <c r="B339" s="99" t="s">
        <v>73</v>
      </c>
      <c r="C339" s="8"/>
      <c r="D339" s="93">
        <f>SUM(E339+H339)</f>
        <v>20000</v>
      </c>
      <c r="E339" s="30">
        <f>SUM(F339+G339)</f>
        <v>20000</v>
      </c>
      <c r="F339" s="30">
        <f>SUM(F335+F336)</f>
        <v>20000</v>
      </c>
      <c r="G339" s="16">
        <f>SUM(G334)</f>
        <v>0</v>
      </c>
      <c r="H339" s="32">
        <f>SUM(H334)</f>
        <v>0</v>
      </c>
    </row>
    <row r="340" spans="1:8" ht="38.25" customHeight="1">
      <c r="A340" s="109" t="s">
        <v>164</v>
      </c>
      <c r="B340" s="50" t="s">
        <v>163</v>
      </c>
      <c r="C340" s="51" t="s">
        <v>42</v>
      </c>
      <c r="D340" s="31"/>
      <c r="E340" s="30"/>
      <c r="F340" s="30"/>
      <c r="G340" s="16"/>
      <c r="H340" s="30"/>
    </row>
    <row r="341" spans="1:8" ht="27.75" customHeight="1">
      <c r="A341" s="109"/>
      <c r="B341" s="42" t="s">
        <v>74</v>
      </c>
      <c r="C341" s="8"/>
      <c r="D341" s="31">
        <f>SUM(D342-D343)</f>
        <v>99000</v>
      </c>
      <c r="E341" s="30">
        <f>SUM(E342-E343)</f>
        <v>99000</v>
      </c>
      <c r="F341" s="30">
        <f>SUM(F342-F343)</f>
        <v>99000</v>
      </c>
      <c r="G341" s="16"/>
      <c r="H341" s="30"/>
    </row>
    <row r="342" spans="1:8" ht="27.75" customHeight="1">
      <c r="A342" s="109"/>
      <c r="B342" s="42" t="s">
        <v>72</v>
      </c>
      <c r="C342" s="8"/>
      <c r="D342" s="31">
        <v>99000</v>
      </c>
      <c r="E342" s="30">
        <v>99000</v>
      </c>
      <c r="F342" s="30">
        <v>99000</v>
      </c>
      <c r="G342" s="16"/>
      <c r="H342" s="30"/>
    </row>
    <row r="343" spans="1:8" ht="27.75" customHeight="1">
      <c r="A343" s="109"/>
      <c r="B343" s="42" t="s">
        <v>75</v>
      </c>
      <c r="C343" s="8"/>
      <c r="D343" s="31"/>
      <c r="E343" s="30"/>
      <c r="F343" s="30"/>
      <c r="G343" s="16"/>
      <c r="H343" s="30"/>
    </row>
    <row r="344" spans="1:8" ht="27.75" customHeight="1">
      <c r="A344" s="109"/>
      <c r="B344" s="99" t="s">
        <v>73</v>
      </c>
      <c r="C344" s="8"/>
      <c r="D344" s="31">
        <f>SUM(D341)</f>
        <v>99000</v>
      </c>
      <c r="E344" s="30">
        <f>SUM(E341)</f>
        <v>99000</v>
      </c>
      <c r="F344" s="30">
        <f>SUM(F341)</f>
        <v>99000</v>
      </c>
      <c r="G344" s="16"/>
      <c r="H344" s="30"/>
    </row>
    <row r="345" spans="1:8" ht="22.5" customHeight="1">
      <c r="A345" s="68"/>
      <c r="B345" s="69" t="s">
        <v>123</v>
      </c>
      <c r="C345" s="8"/>
      <c r="D345" s="64">
        <f>SUM(D156+D158+D160+D166+D172+D174+D176+D182+D184+D186+D192+D194+D196+D198+D204+D206+D208+D210+D212+D214+D216+D218+D220+D222+D224+D226+D228+D230+D232+D234+D240+D242+D244+D246+D248+D254+D256+D258+D264+D266+D268+D274+D276+D278+D284+D290+D292+D298+D304+D306+D308+D314+D316+D318+D339+D344)</f>
        <v>11651551</v>
      </c>
      <c r="E345" s="64">
        <f>SUM(E156+E158+E160+E166+E172+E174+E176+E182+E184+E186+E192+E194+E196+E198+E204+E206+E208+E210+E212+E214+E216+E218+E220+E222+E224+E226+E228+E230+E232+E234+E240+E242+E244+E246+E248+E254+E256+E258+E264+E266+E268+E274+E276+E278+E284+E290+E292+E298+E304+E306+E308+E314+E316+E318+E339+E344)</f>
        <v>10451551</v>
      </c>
      <c r="F345" s="65">
        <f>SUM(F156+F158+F160+F166+F172+F174+F176+F182+F184+F186+F192+F194+F196+F198+F204+F206+F208+F210+F212+F214+F216+F218+F220+F222+F224+F226+F228+F230+F232+F234+F240+F242+F244+F246+F248+F254+F256+F258+F264+F266+F268+F274+F276+F278+F284+F290+F292+F298+F304+F306+F308+F314+F316+F318+F339+F344)</f>
        <v>10451551</v>
      </c>
      <c r="G345" s="65">
        <f>SUM(G158+G160+G166+G172+G174+G176+G182+G184+G186+G192+G194+G196+G198+G204+G206+G208+G210+G212+G214+G216+G218+G220+G222+G224+G226+G228+G230+G232+G234+G240+G242+G244+G246+G248+G254+G256+G258+G264+G266+G268+G274+G276+G278+G284+G290+G298+G304+G306+G308+G314+G316+G339)</f>
        <v>0</v>
      </c>
      <c r="H345" s="52">
        <f>SUM(H158+H160+H166+H172+H174+H176+H182+H184+H186+H192+H194+H196+H198+H204+H206+H208+H210+H212+H214+H216+H218+H220+H222+H224+H226+H228+H230+H232+H234+H240+H242+H244+H246+H248+H254+H256+H258+H264+H266+H268+H274+H276+H278+H284+H290+H298+H304+H306+H308+H314+H316+H339)</f>
        <v>1200000</v>
      </c>
    </row>
    <row r="346" spans="1:8" ht="22.5" customHeight="1">
      <c r="A346" s="68"/>
      <c r="B346" s="66" t="s">
        <v>74</v>
      </c>
      <c r="C346" s="8"/>
      <c r="D346" s="64">
        <f>SUM(D161+D167+D177+D187+D199+D235+D259+D269+D279+D285+D293+D299+D320+D325+D330)</f>
        <v>608894</v>
      </c>
      <c r="E346" s="64">
        <f>SUM(E161+E167+E177+E187+E199+E235+E259+E269+E279+E285+E293+E300+E320+E325+E330)</f>
        <v>-371106</v>
      </c>
      <c r="F346" s="65">
        <f>SUM(F161+F167+F177+F187+F199+F235+F259+F269+F279+F285+F293+F299+F320+F325+F330)</f>
        <v>-431106</v>
      </c>
      <c r="G346" s="65">
        <f>SUM(G161+G167+G177+G187+G199+G235+G259+G269+G279+G285+G293+G300)</f>
        <v>60000</v>
      </c>
      <c r="H346" s="52">
        <f>SUM(H161+H167+H177+H187+H199+H235+H259+H269+H279+H285+H293+H299)</f>
        <v>980000</v>
      </c>
    </row>
    <row r="347" spans="1:8" ht="22.5" customHeight="1">
      <c r="A347" s="68"/>
      <c r="B347" s="66" t="s">
        <v>72</v>
      </c>
      <c r="C347" s="8"/>
      <c r="D347" s="64">
        <f>SUM(D162+D168+D178+D188+D200+D236+D260+D270+D280+D286+D294+D300+D321+D326+D331)</f>
        <v>1748894</v>
      </c>
      <c r="E347" s="64">
        <f>SUM(E162+E168+E178+E188+E200+E236+E260+E270+E280+E286+E294+E300+E321+E326+E331)</f>
        <v>498894</v>
      </c>
      <c r="F347" s="65">
        <f>SUM(F162+F168+F178+F188+F200+F236+F260+F270+F280+F286+F294+F300+F321+F326+F331)</f>
        <v>438894</v>
      </c>
      <c r="G347" s="65">
        <f>SUM(G162+G168+G178+G188+G200+G236+G260+G270+G280+G286+G294+G301)</f>
        <v>60000</v>
      </c>
      <c r="H347" s="52">
        <f>SUM(H162+H168+H178+H188+H200+H236+H260+H270+H280+H286+H294+H300)</f>
        <v>1250000</v>
      </c>
    </row>
    <row r="348" spans="1:8" ht="22.5" customHeight="1">
      <c r="A348" s="68"/>
      <c r="B348" s="66" t="s">
        <v>75</v>
      </c>
      <c r="C348" s="8"/>
      <c r="D348" s="64">
        <f>SUM(D163+D169+D179+D189+D201+D237+D261+D271+D281+D287+D295+D301+D322+D327+D332)</f>
        <v>1140000</v>
      </c>
      <c r="E348" s="64">
        <f>SUM(E163+E169+E179+E189+E201+E237+E261+E271+E281+E287+E295+E301+E322+E327+E332)</f>
        <v>870000</v>
      </c>
      <c r="F348" s="65">
        <f>SUM(F163+F169+F179+F189+F201+F237+F261+F271+F281+F287+F295+F301+F322+F327+F332)</f>
        <v>870000</v>
      </c>
      <c r="G348" s="65">
        <f>SUM(G163+G169+G179+G189+G201+G237+G261+G271+G281+G287+G295+G302)</f>
        <v>0</v>
      </c>
      <c r="H348" s="52">
        <f>SUM(H163+H169+H179+H189+H201+H237+H261+H271+H281+H287+H295+H301)</f>
        <v>270000</v>
      </c>
    </row>
    <row r="349" spans="1:8" ht="22.5" customHeight="1">
      <c r="A349" s="68"/>
      <c r="B349" s="67" t="s">
        <v>122</v>
      </c>
      <c r="C349" s="45"/>
      <c r="D349" s="46">
        <f>SUM(E349+H349)</f>
        <v>12260445</v>
      </c>
      <c r="E349" s="47">
        <f>G349+F349</f>
        <v>10080445</v>
      </c>
      <c r="F349" s="107">
        <f>SUM(F345+F346)</f>
        <v>10020445</v>
      </c>
      <c r="G349" s="107">
        <f>SUM(G345+G346)</f>
        <v>60000</v>
      </c>
      <c r="H349" s="47">
        <f>SUM(H345+H346)</f>
        <v>2180000</v>
      </c>
    </row>
    <row r="350" spans="1:8" ht="40.5" customHeight="1">
      <c r="A350" s="70"/>
      <c r="B350" s="69" t="s">
        <v>125</v>
      </c>
      <c r="C350" s="8"/>
      <c r="D350" s="71">
        <f aca="true" t="shared" si="16" ref="D350:H354">SUM(D345+D149)</f>
        <v>28928189</v>
      </c>
      <c r="E350" s="71">
        <f t="shared" si="16"/>
        <v>21648189</v>
      </c>
      <c r="F350" s="71">
        <f t="shared" si="16"/>
        <v>21588189</v>
      </c>
      <c r="G350" s="71">
        <f t="shared" si="16"/>
        <v>60000</v>
      </c>
      <c r="H350" s="71">
        <f t="shared" si="16"/>
        <v>7280000</v>
      </c>
    </row>
    <row r="351" spans="1:8" ht="22.5" customHeight="1">
      <c r="A351" s="70"/>
      <c r="B351" s="66" t="s">
        <v>74</v>
      </c>
      <c r="C351" s="8"/>
      <c r="D351" s="71">
        <f t="shared" si="16"/>
        <v>315394</v>
      </c>
      <c r="E351" s="71">
        <f t="shared" si="16"/>
        <v>85394</v>
      </c>
      <c r="F351" s="71">
        <f t="shared" si="16"/>
        <v>-74606</v>
      </c>
      <c r="G351" s="71">
        <f t="shared" si="16"/>
        <v>160000</v>
      </c>
      <c r="H351" s="71">
        <f t="shared" si="16"/>
        <v>230000</v>
      </c>
    </row>
    <row r="352" spans="1:8" ht="22.5" customHeight="1">
      <c r="A352" s="70"/>
      <c r="B352" s="66" t="s">
        <v>72</v>
      </c>
      <c r="C352" s="8"/>
      <c r="D352" s="71">
        <f t="shared" si="16"/>
        <v>2670894</v>
      </c>
      <c r="E352" s="71">
        <f t="shared" si="16"/>
        <v>970894</v>
      </c>
      <c r="F352" s="71">
        <f t="shared" si="16"/>
        <v>810894</v>
      </c>
      <c r="G352" s="71">
        <f t="shared" si="16"/>
        <v>160000</v>
      </c>
      <c r="H352" s="71">
        <f t="shared" si="16"/>
        <v>1700000</v>
      </c>
    </row>
    <row r="353" spans="1:8" ht="22.5" customHeight="1">
      <c r="A353" s="70"/>
      <c r="B353" s="66" t="s">
        <v>75</v>
      </c>
      <c r="C353" s="8"/>
      <c r="D353" s="71">
        <f t="shared" si="16"/>
        <v>2355500</v>
      </c>
      <c r="E353" s="71">
        <f t="shared" si="16"/>
        <v>885500</v>
      </c>
      <c r="F353" s="71">
        <f t="shared" si="16"/>
        <v>885500</v>
      </c>
      <c r="G353" s="71">
        <f t="shared" si="16"/>
        <v>0</v>
      </c>
      <c r="H353" s="71">
        <f t="shared" si="16"/>
        <v>1470000</v>
      </c>
    </row>
    <row r="354" spans="1:8" ht="42.75" customHeight="1">
      <c r="A354" s="70"/>
      <c r="B354" s="67" t="s">
        <v>126</v>
      </c>
      <c r="C354" s="45"/>
      <c r="D354" s="73">
        <f t="shared" si="16"/>
        <v>29243583</v>
      </c>
      <c r="E354" s="73">
        <f t="shared" si="16"/>
        <v>21733583</v>
      </c>
      <c r="F354" s="73">
        <f t="shared" si="16"/>
        <v>21513583</v>
      </c>
      <c r="G354" s="73">
        <f t="shared" si="16"/>
        <v>220000</v>
      </c>
      <c r="H354" s="73">
        <f t="shared" si="16"/>
        <v>7510000</v>
      </c>
    </row>
    <row r="355" spans="1:8" ht="21" customHeight="1">
      <c r="A355" s="70"/>
      <c r="B355" s="18"/>
      <c r="C355" s="8"/>
      <c r="D355" s="71"/>
      <c r="E355" s="31"/>
      <c r="F355" s="72"/>
      <c r="G355" s="31"/>
      <c r="H355" s="31"/>
    </row>
    <row r="356" spans="2:8" ht="21" customHeight="1">
      <c r="B356" s="110"/>
      <c r="C356" s="111"/>
      <c r="D356" s="111"/>
      <c r="E356" s="111"/>
      <c r="F356" s="111"/>
      <c r="G356" s="111"/>
      <c r="H356" s="111"/>
    </row>
    <row r="357" ht="21" customHeight="1">
      <c r="H357" s="5"/>
    </row>
    <row r="358" ht="40.5" customHeight="1">
      <c r="H358" s="5"/>
    </row>
    <row r="359" ht="21" customHeight="1">
      <c r="H359" s="5"/>
    </row>
    <row r="360" ht="19.5" customHeight="1">
      <c r="H360" s="5"/>
    </row>
    <row r="361" ht="15.75">
      <c r="H361" s="5"/>
    </row>
    <row r="362" ht="15.75">
      <c r="H362" s="5"/>
    </row>
    <row r="363" ht="15.75">
      <c r="H363" s="5"/>
    </row>
    <row r="364" ht="15.75">
      <c r="H364" s="5"/>
    </row>
    <row r="365" ht="15.75">
      <c r="H365" s="5"/>
    </row>
    <row r="366" ht="15.75">
      <c r="H366" s="5"/>
    </row>
    <row r="367" ht="15.75">
      <c r="H367" s="5"/>
    </row>
    <row r="368" ht="15.75">
      <c r="H368" s="5"/>
    </row>
    <row r="369" ht="15.75">
      <c r="H369" s="5"/>
    </row>
    <row r="370" ht="15.75">
      <c r="H370" s="5"/>
    </row>
    <row r="371" ht="15.75">
      <c r="H371" s="5"/>
    </row>
    <row r="372" ht="15.75">
      <c r="H372" s="5"/>
    </row>
    <row r="373" ht="15.75">
      <c r="H373" s="5"/>
    </row>
    <row r="374" ht="15.75">
      <c r="H374" s="5"/>
    </row>
    <row r="375" ht="15.75">
      <c r="H375" s="5"/>
    </row>
    <row r="376" ht="15.75">
      <c r="H376" s="5"/>
    </row>
    <row r="377" ht="15.75">
      <c r="H377" s="5"/>
    </row>
    <row r="378" ht="15.75">
      <c r="H378" s="5"/>
    </row>
    <row r="379" ht="15.75">
      <c r="H379" s="5"/>
    </row>
    <row r="380" ht="15.75">
      <c r="H380" s="5"/>
    </row>
    <row r="381" ht="15.75">
      <c r="H381" s="5"/>
    </row>
  </sheetData>
  <mergeCells count="13">
    <mergeCell ref="F3:G3"/>
    <mergeCell ref="G8:H8"/>
    <mergeCell ref="D10:H10"/>
    <mergeCell ref="H11:H12"/>
    <mergeCell ref="D11:D12"/>
    <mergeCell ref="E11:E12"/>
    <mergeCell ref="F11:G11"/>
    <mergeCell ref="B7:H7"/>
    <mergeCell ref="B356:H356"/>
    <mergeCell ref="A10:C10"/>
    <mergeCell ref="A11:A12"/>
    <mergeCell ref="B11:B12"/>
    <mergeCell ref="C11:C12"/>
  </mergeCells>
  <printOptions horizontalCentered="1"/>
  <pageMargins left="0.1968503937007874" right="0.1968503937007874" top="0.5905511811023623" bottom="0.7874015748031497" header="0.5118110236220472" footer="0.5118110236220472"/>
  <pageSetup horizontalDpi="600" verticalDpi="600" orientation="landscape" paperSize="9" scale="70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U.G.M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Jarosław Sobol</dc:creator>
  <cp:keywords/>
  <dc:description/>
  <cp:lastModifiedBy>UGM</cp:lastModifiedBy>
  <cp:lastPrinted>2008-09-16T08:48:16Z</cp:lastPrinted>
  <dcterms:created xsi:type="dcterms:W3CDTF">1999-03-23T10:45:22Z</dcterms:created>
  <dcterms:modified xsi:type="dcterms:W3CDTF">2008-09-17T10:49:20Z</dcterms:modified>
  <cp:category/>
  <cp:version/>
  <cp:contentType/>
  <cp:contentStatus/>
</cp:coreProperties>
</file>