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04'!$8:$11</definedName>
  </definedNames>
  <calcPr fullCalcOnLoad="1"/>
</workbook>
</file>

<file path=xl/sharedStrings.xml><?xml version="1.0" encoding="utf-8"?>
<sst xmlns="http://schemas.openxmlformats.org/spreadsheetml/2006/main" count="76" uniqueCount="56">
  <si>
    <t>dochody jst związane z realizacją zadań z zakresu adm.rządowej oraz innych zadań zleconych ustawami (wydawanie dowodów osobistych)</t>
  </si>
  <si>
    <t xml:space="preserve">bieżące </t>
  </si>
  <si>
    <t>majątkowe</t>
  </si>
  <si>
    <t>Dział</t>
  </si>
  <si>
    <t>Dział 010 Rolnictwo i łowiectwo</t>
  </si>
  <si>
    <t>010</t>
  </si>
  <si>
    <t>01010</t>
  </si>
  <si>
    <t>0830</t>
  </si>
  <si>
    <t>0970</t>
  </si>
  <si>
    <t>0920</t>
  </si>
  <si>
    <t>2030</t>
  </si>
  <si>
    <t>2010</t>
  </si>
  <si>
    <t>Dział 801 Oświata i wychowanie</t>
  </si>
  <si>
    <t>Dział 852 Pomoc społeczna</t>
  </si>
  <si>
    <t>Dział 854 Edukacyjna opieka wychowawcza</t>
  </si>
  <si>
    <t xml:space="preserve">dotacje celowe otrzymane z budżetu państwa na realizację  własnych zadań bieżących gmin - z zakresu pomocy społecznej- dożywianie </t>
  </si>
  <si>
    <t>01095</t>
  </si>
  <si>
    <t>dotacje celowe otrzymane z budżetu państwa na realizację zadań bieżących z zakresu administracji rządowej -  zwrot podatku akcyzowego zawartego w cenie paliwa napędowego wykorzystywanego do produkcji rolnej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</si>
  <si>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</si>
  <si>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</si>
  <si>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środki na dofinansowanie własnych inwestycji gmin, pozyskane z innych źródeł - udział mieszkańców na budowę kanalizacji sanitarnej  zach cz gminy </t>
  </si>
  <si>
    <t xml:space="preserve">środki na dofinansowanie własnych inwestycji gmin, pozyskane z innych źródeł - udział mieszkańców na budowę kanalizacji sanitarnej  środkowa cz gminy </t>
  </si>
  <si>
    <t>środki na dofinansowanie własnych inwestycji gmin, pozyskane z innych źródeł - udział mieszkańców na budowę wodociągu na terenie gminy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</si>
  <si>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</si>
  <si>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</si>
  <si>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 xml:space="preserve">środki na dofinansowanie własnych inwestycji gmin, pozyskane z innych źródeł - udział mieszkańców na budowę kanalizacji sanitarnej  wsch. cz. gminy </t>
  </si>
  <si>
    <t>dochody jednostek samorządu terytorialnego związane z realizacja zadań z zakresu administracji rządowej oraz innych zadań ustawami -2% dochodów od wpłaconego zwrotu podatku akcyzowego zawartego w cenie oleju napędowego wykorzystywanego do produkcji rolnej</t>
  </si>
  <si>
    <t>Dochody ogółem, w tym:</t>
  </si>
  <si>
    <t>Źródła dochodów</t>
  </si>
  <si>
    <t>L.p</t>
  </si>
  <si>
    <t>Załącznik nr 1</t>
  </si>
  <si>
    <t xml:space="preserve">Rady Gminy Michałowice 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</si>
  <si>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</si>
  <si>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</si>
  <si>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</si>
  <si>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</si>
  <si>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</si>
  <si>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 xml:space="preserve"> dochody majątkowe </t>
  </si>
  <si>
    <r>
      <t>wpływy z tytułu zwrotów wypłaconych świadczeń z funduszu alimentacyjnego</t>
    </r>
    <r>
      <rPr>
        <i/>
        <sz val="9"/>
        <rFont val="Times New Roman"/>
        <family val="1"/>
      </rPr>
      <t xml:space="preserve">    </t>
    </r>
  </si>
  <si>
    <t xml:space="preserve">wpływy z różnych dochodów   </t>
  </si>
  <si>
    <t xml:space="preserve">do Uchwały Nr </t>
  </si>
  <si>
    <t xml:space="preserve">z dnia   </t>
  </si>
  <si>
    <t>Dokonać zmian w planie dochodów gminy na rok 2011 stanowiącym tabelę nr 1 do Uchwały Budżetowej na rok 2011 Gminy Michałowice Nr IV/20/2011 z dnia 31 stycznia 2011 r. w sposób następujący:</t>
  </si>
  <si>
    <r>
      <t xml:space="preserve">środki na dofinansowanie własnych inwestycji gmin (związków gmin), powiatów (związków powiatów), samorządów województw pozyskane z innych źródeł      </t>
    </r>
    <r>
      <rPr>
        <i/>
        <sz val="9"/>
        <rFont val="Times New Roman"/>
        <family val="1"/>
      </rPr>
      <t>(wpłaty mieszkańców na kanalizację i wodociągi)</t>
    </r>
  </si>
  <si>
    <t xml:space="preserve">subwencja ogólna z budżetu państwa-część oświatowa dla jednostek samorządu terytorialnego    </t>
  </si>
  <si>
    <t>Dział 758 Różne rozliczenia</t>
  </si>
  <si>
    <r>
      <t xml:space="preserve">pozostałe odsetki    </t>
    </r>
    <r>
      <rPr>
        <i/>
        <sz val="9"/>
        <rFont val="Times New Roman"/>
        <family val="1"/>
      </rPr>
      <t>(odsetki od nieterminowych wpłat za najem pomieszczeń w Komorowie)</t>
    </r>
  </si>
  <si>
    <r>
      <t xml:space="preserve">wpływy z różnych dochodów    </t>
    </r>
    <r>
      <rPr>
        <i/>
        <sz val="9"/>
        <rFont val="Times New Roman"/>
        <family val="1"/>
      </rPr>
      <t>(zwrot za media przez GOPS i Bibliotekę 1 447 zł; zwrot przedszkole niepubliczne Warszawa  605 zł)</t>
    </r>
  </si>
  <si>
    <r>
      <t xml:space="preserve">wpływy z różnych dochodów </t>
    </r>
    <r>
      <rPr>
        <i/>
        <sz val="9"/>
        <rFont val="Times New Roman"/>
        <family val="1"/>
      </rPr>
      <t>(zwrot punkt przedszkolny Krokodylek)</t>
    </r>
  </si>
  <si>
    <t xml:space="preserve">wpływy z różnych dochodów (zwrot za energię Michałowice 2 750 zł) </t>
  </si>
  <si>
    <t>(w zł)</t>
  </si>
  <si>
    <t>Plan po zmianach  78 881 523,79 zł</t>
  </si>
  <si>
    <r>
      <t xml:space="preserve">subwencja ogólna z budżetu państwa-część oświatowa dla jednostek samorządu terytorialnego  </t>
    </r>
    <r>
      <rPr>
        <i/>
        <sz val="9"/>
        <rFont val="Times New Roman"/>
        <family val="1"/>
      </rPr>
      <t>(pismo MF zmniejszające planowaną subwencję oświatową na 2011 rok)</t>
    </r>
  </si>
  <si>
    <r>
      <t xml:space="preserve">dochody z najmu i dzierżawy składników majątkowych </t>
    </r>
    <r>
      <rPr>
        <i/>
        <sz val="9"/>
        <rFont val="Times New Roman"/>
        <family val="1"/>
      </rPr>
      <t xml:space="preserve">(najem pomieszczeń szkolnych Komorów 6540 zł; Nowa Wieś 1879 zł; Michałowice 200 zł)  </t>
    </r>
  </si>
  <si>
    <r>
      <t xml:space="preserve">wpływy z różnych dochodów   </t>
    </r>
    <r>
      <rPr>
        <i/>
        <sz val="9"/>
        <rFont val="Times New Roman"/>
        <family val="1"/>
      </rPr>
      <t>(odpłatność za dom pomocy społecznej od osób zobowiązanych do odpłatności zg z zawartymi umowami 6 600 zł;   refundacja zasiłków celowych z lat ubiegłych 153 zł;   refundacja świadczeń pieniężnych za żywność z lat ubiegłych 500 zł)</t>
    </r>
  </si>
  <si>
    <r>
      <t xml:space="preserve">wpływy z usług  </t>
    </r>
    <r>
      <rPr>
        <i/>
        <sz val="9"/>
        <rFont val="Times New Roman"/>
        <family val="1"/>
      </rPr>
      <t>(odpłatność za usługi opiekuńcze zg z wydanymi decyzjami)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</si>
</sst>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6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4"/>
  <sheetViews>
    <sheetView tabSelected="1" workbookViewId="0" topLeftCell="A26">
      <selection activeCell="V23" sqref="V23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31.1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1.25390625" style="1" customWidth="1"/>
    <col min="10" max="10" width="9.75390625" style="1" customWidth="1"/>
    <col min="11" max="11" width="9.6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21" customWidth="1"/>
    <col min="20" max="16384" width="9.125" style="1" customWidth="1"/>
  </cols>
  <sheetData>
    <row r="1" spans="5:14" ht="12">
      <c r="E1" s="2"/>
      <c r="F1" s="2"/>
      <c r="L1" s="2" t="s">
        <v>30</v>
      </c>
      <c r="M1" s="2"/>
      <c r="N1" s="2"/>
    </row>
    <row r="2" spans="5:14" ht="12">
      <c r="E2" s="2"/>
      <c r="F2" s="2"/>
      <c r="L2" s="2" t="s">
        <v>40</v>
      </c>
      <c r="M2" s="2"/>
      <c r="N2" s="2"/>
    </row>
    <row r="3" spans="5:14" ht="12">
      <c r="E3" s="2"/>
      <c r="F3" s="2"/>
      <c r="L3" s="2" t="s">
        <v>31</v>
      </c>
      <c r="M3" s="2"/>
      <c r="N3" s="2"/>
    </row>
    <row r="4" spans="5:14" ht="12">
      <c r="E4" s="2"/>
      <c r="F4" s="2"/>
      <c r="L4" s="2" t="s">
        <v>41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5" t="s">
        <v>42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8" ht="11.25" customHeight="1">
      <c r="A7" s="3"/>
      <c r="B7" s="3"/>
      <c r="C7" s="3"/>
      <c r="D7" s="4"/>
      <c r="E7" s="4"/>
      <c r="G7" s="1" t="s">
        <v>19</v>
      </c>
      <c r="M7" s="48" t="s">
        <v>50</v>
      </c>
      <c r="O7" s="5"/>
      <c r="P7" s="5"/>
      <c r="Q7" s="5"/>
      <c r="R7" s="6"/>
    </row>
    <row r="8" spans="1:18" ht="12.75" customHeight="1">
      <c r="A8" s="77" t="s">
        <v>29</v>
      </c>
      <c r="B8" s="77" t="s">
        <v>3</v>
      </c>
      <c r="C8" s="51"/>
      <c r="D8" s="52"/>
      <c r="E8" s="77" t="s">
        <v>28</v>
      </c>
      <c r="F8" s="53"/>
      <c r="G8" s="53"/>
      <c r="H8" s="53"/>
      <c r="I8" s="79" t="s">
        <v>32</v>
      </c>
      <c r="J8" s="82" t="s">
        <v>33</v>
      </c>
      <c r="K8" s="83"/>
      <c r="L8" s="79" t="s">
        <v>35</v>
      </c>
      <c r="M8" s="82" t="s">
        <v>33</v>
      </c>
      <c r="N8" s="83"/>
      <c r="O8" s="5"/>
      <c r="P8" s="5"/>
      <c r="Q8" s="5"/>
      <c r="R8" s="6"/>
    </row>
    <row r="9" spans="1:18" ht="14.25" customHeight="1">
      <c r="A9" s="64"/>
      <c r="B9" s="64"/>
      <c r="C9" s="54"/>
      <c r="D9" s="55"/>
      <c r="E9" s="62"/>
      <c r="F9" s="27"/>
      <c r="G9" s="27"/>
      <c r="H9" s="27"/>
      <c r="I9" s="80"/>
      <c r="J9" s="84"/>
      <c r="K9" s="85"/>
      <c r="L9" s="80"/>
      <c r="M9" s="84"/>
      <c r="N9" s="85"/>
      <c r="O9" s="5"/>
      <c r="P9" s="5"/>
      <c r="Q9" s="5"/>
      <c r="R9" s="6"/>
    </row>
    <row r="10" spans="1:18" ht="24" customHeight="1">
      <c r="A10" s="78"/>
      <c r="B10" s="78"/>
      <c r="C10" s="49"/>
      <c r="D10" s="50"/>
      <c r="E10" s="63"/>
      <c r="F10" s="47"/>
      <c r="G10" s="45" t="s">
        <v>1</v>
      </c>
      <c r="H10" s="50" t="s">
        <v>2</v>
      </c>
      <c r="I10" s="81"/>
      <c r="J10" s="45" t="s">
        <v>34</v>
      </c>
      <c r="K10" s="45" t="s">
        <v>37</v>
      </c>
      <c r="L10" s="81"/>
      <c r="M10" s="45" t="s">
        <v>36</v>
      </c>
      <c r="N10" s="45" t="s">
        <v>37</v>
      </c>
      <c r="O10" s="45"/>
      <c r="P10" s="46"/>
      <c r="Q10" s="46"/>
      <c r="R10" s="44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34">
        <v>13</v>
      </c>
      <c r="Q11" s="34">
        <v>14</v>
      </c>
      <c r="R11" s="7">
        <v>15</v>
      </c>
    </row>
    <row r="12" spans="1:18" ht="73.5" customHeight="1">
      <c r="A12" s="9">
        <v>1</v>
      </c>
      <c r="B12" s="10" t="s">
        <v>5</v>
      </c>
      <c r="C12" s="11" t="s">
        <v>6</v>
      </c>
      <c r="D12" s="11" t="s">
        <v>7</v>
      </c>
      <c r="E12" s="12" t="s">
        <v>43</v>
      </c>
      <c r="F12" s="28">
        <f aca="true" t="shared" si="0" ref="F12:F18">SUM(G12+H12)</f>
        <v>1323000</v>
      </c>
      <c r="G12" s="29">
        <v>1323000</v>
      </c>
      <c r="H12" s="7">
        <v>0</v>
      </c>
      <c r="I12" s="40">
        <f>SUM(J12+K12)</f>
        <v>0</v>
      </c>
      <c r="J12" s="61">
        <v>0</v>
      </c>
      <c r="K12" s="61">
        <v>0</v>
      </c>
      <c r="L12" s="40">
        <f aca="true" t="shared" si="1" ref="L12:L19">SUM(M12+N12)</f>
        <v>250600</v>
      </c>
      <c r="M12" s="61">
        <v>0</v>
      </c>
      <c r="N12" s="61">
        <v>250600</v>
      </c>
      <c r="O12" s="30">
        <v>517613.03</v>
      </c>
      <c r="P12" s="30">
        <v>517613.03</v>
      </c>
      <c r="Q12" s="30"/>
      <c r="R12" s="31">
        <f aca="true" t="shared" si="2" ref="R12:R19">SUM(L12/F12)*100</f>
        <v>18.941798941798943</v>
      </c>
    </row>
    <row r="13" spans="1:18" ht="48" customHeight="1" hidden="1">
      <c r="A13" s="9">
        <v>3</v>
      </c>
      <c r="B13" s="10" t="s">
        <v>5</v>
      </c>
      <c r="C13" s="11" t="s">
        <v>6</v>
      </c>
      <c r="D13" s="9">
        <v>6290</v>
      </c>
      <c r="E13" s="12" t="s">
        <v>25</v>
      </c>
      <c r="F13" s="28">
        <f t="shared" si="0"/>
        <v>23930</v>
      </c>
      <c r="G13" s="29">
        <v>0</v>
      </c>
      <c r="H13" s="29">
        <v>23930</v>
      </c>
      <c r="I13" s="40">
        <f aca="true" t="shared" si="3" ref="I13:I19">SUM(J13+K13)</f>
        <v>0</v>
      </c>
      <c r="J13" s="61"/>
      <c r="K13" s="61"/>
      <c r="L13" s="40">
        <f t="shared" si="1"/>
        <v>0</v>
      </c>
      <c r="M13" s="40"/>
      <c r="N13" s="61">
        <v>0</v>
      </c>
      <c r="O13" s="30">
        <v>24422.23</v>
      </c>
      <c r="P13" s="30"/>
      <c r="Q13" s="30">
        <v>24422.23</v>
      </c>
      <c r="R13" s="31">
        <f t="shared" si="2"/>
        <v>0</v>
      </c>
    </row>
    <row r="14" spans="1:25" s="27" customFormat="1" ht="48" customHeight="1" hidden="1">
      <c r="A14" s="9">
        <v>4</v>
      </c>
      <c r="B14" s="10" t="s">
        <v>5</v>
      </c>
      <c r="C14" s="11" t="s">
        <v>6</v>
      </c>
      <c r="D14" s="9">
        <v>6290</v>
      </c>
      <c r="E14" s="12" t="s">
        <v>20</v>
      </c>
      <c r="F14" s="28">
        <f t="shared" si="0"/>
        <v>231770</v>
      </c>
      <c r="G14" s="29">
        <v>0</v>
      </c>
      <c r="H14" s="29">
        <v>231770</v>
      </c>
      <c r="I14" s="40">
        <f t="shared" si="3"/>
        <v>0</v>
      </c>
      <c r="J14" s="61"/>
      <c r="K14" s="61"/>
      <c r="L14" s="40">
        <f t="shared" si="1"/>
        <v>0</v>
      </c>
      <c r="M14" s="40"/>
      <c r="N14" s="61">
        <v>0</v>
      </c>
      <c r="O14" s="30">
        <v>271865.87</v>
      </c>
      <c r="P14" s="30"/>
      <c r="Q14" s="30">
        <v>271865.87</v>
      </c>
      <c r="R14" s="31">
        <f t="shared" si="2"/>
        <v>0</v>
      </c>
      <c r="S14" s="21"/>
      <c r="T14" s="21"/>
      <c r="U14" s="21"/>
      <c r="V14" s="21"/>
      <c r="W14" s="21"/>
      <c r="X14" s="21"/>
      <c r="Y14" s="21"/>
    </row>
    <row r="15" spans="1:18" ht="46.5" customHeight="1" hidden="1">
      <c r="A15" s="17">
        <v>5</v>
      </c>
      <c r="B15" s="26" t="s">
        <v>5</v>
      </c>
      <c r="C15" s="18" t="s">
        <v>6</v>
      </c>
      <c r="D15" s="17">
        <v>6290</v>
      </c>
      <c r="E15" s="19" t="s">
        <v>21</v>
      </c>
      <c r="F15" s="32">
        <f t="shared" si="0"/>
        <v>77900</v>
      </c>
      <c r="G15" s="29">
        <v>0</v>
      </c>
      <c r="H15" s="33">
        <v>77900</v>
      </c>
      <c r="I15" s="40">
        <f t="shared" si="3"/>
        <v>0</v>
      </c>
      <c r="J15" s="86"/>
      <c r="K15" s="86"/>
      <c r="L15" s="40">
        <f t="shared" si="1"/>
        <v>0</v>
      </c>
      <c r="M15" s="87"/>
      <c r="N15" s="61">
        <v>0</v>
      </c>
      <c r="O15" s="35">
        <v>103540.06</v>
      </c>
      <c r="P15" s="35"/>
      <c r="Q15" s="35">
        <v>103540.06</v>
      </c>
      <c r="R15" s="31">
        <f t="shared" si="2"/>
        <v>0</v>
      </c>
    </row>
    <row r="16" spans="1:18" ht="50.25" customHeight="1" hidden="1">
      <c r="A16" s="9">
        <v>6</v>
      </c>
      <c r="B16" s="10" t="s">
        <v>5</v>
      </c>
      <c r="C16" s="11" t="s">
        <v>6</v>
      </c>
      <c r="D16" s="9">
        <v>6290</v>
      </c>
      <c r="E16" s="12" t="s">
        <v>22</v>
      </c>
      <c r="F16" s="28">
        <f t="shared" si="0"/>
        <v>16400</v>
      </c>
      <c r="G16" s="29">
        <v>0</v>
      </c>
      <c r="H16" s="29">
        <v>16400</v>
      </c>
      <c r="I16" s="40">
        <f t="shared" si="3"/>
        <v>0</v>
      </c>
      <c r="J16" s="61"/>
      <c r="K16" s="61"/>
      <c r="L16" s="40">
        <f t="shared" si="1"/>
        <v>0</v>
      </c>
      <c r="M16" s="40"/>
      <c r="N16" s="61">
        <v>0</v>
      </c>
      <c r="O16" s="30">
        <v>19870.03</v>
      </c>
      <c r="P16" s="30"/>
      <c r="Q16" s="30">
        <v>19870.03</v>
      </c>
      <c r="R16" s="31">
        <f t="shared" si="2"/>
        <v>0</v>
      </c>
    </row>
    <row r="17" spans="1:18" ht="72.75" customHeight="1" hidden="1">
      <c r="A17" s="9">
        <v>7</v>
      </c>
      <c r="B17" s="10" t="s">
        <v>5</v>
      </c>
      <c r="C17" s="11" t="s">
        <v>16</v>
      </c>
      <c r="D17" s="9">
        <v>2010</v>
      </c>
      <c r="E17" s="12" t="s">
        <v>17</v>
      </c>
      <c r="F17" s="28">
        <f t="shared" si="0"/>
        <v>3398</v>
      </c>
      <c r="G17" s="29">
        <v>3398</v>
      </c>
      <c r="H17" s="7"/>
      <c r="I17" s="40">
        <f t="shared" si="3"/>
        <v>0</v>
      </c>
      <c r="J17" s="61"/>
      <c r="K17" s="61"/>
      <c r="L17" s="40">
        <f t="shared" si="1"/>
        <v>0</v>
      </c>
      <c r="M17" s="40"/>
      <c r="N17" s="61">
        <v>0</v>
      </c>
      <c r="O17" s="30">
        <v>3397.83</v>
      </c>
      <c r="P17" s="30">
        <v>3397.83</v>
      </c>
      <c r="Q17" s="30"/>
      <c r="R17" s="31">
        <f t="shared" si="2"/>
        <v>0</v>
      </c>
    </row>
    <row r="18" spans="1:18" ht="87" customHeight="1" hidden="1">
      <c r="A18" s="15">
        <v>8</v>
      </c>
      <c r="B18" s="10" t="s">
        <v>5</v>
      </c>
      <c r="C18" s="11" t="s">
        <v>16</v>
      </c>
      <c r="D18" s="9">
        <v>2360</v>
      </c>
      <c r="E18" s="12" t="s">
        <v>26</v>
      </c>
      <c r="F18" s="28">
        <f t="shared" si="0"/>
        <v>0</v>
      </c>
      <c r="G18" s="29">
        <v>0</v>
      </c>
      <c r="H18" s="7">
        <v>0</v>
      </c>
      <c r="I18" s="40">
        <f t="shared" si="3"/>
        <v>0</v>
      </c>
      <c r="J18" s="61"/>
      <c r="K18" s="61"/>
      <c r="L18" s="40">
        <f t="shared" si="1"/>
        <v>0</v>
      </c>
      <c r="M18" s="40"/>
      <c r="N18" s="61">
        <v>0</v>
      </c>
      <c r="O18" s="30">
        <v>66.62</v>
      </c>
      <c r="P18" s="30">
        <v>66.62</v>
      </c>
      <c r="Q18" s="30"/>
      <c r="R18" s="31" t="e">
        <f t="shared" si="2"/>
        <v>#DIV/0!</v>
      </c>
    </row>
    <row r="19" spans="1:19" s="24" customFormat="1" ht="15.75" customHeight="1">
      <c r="A19" s="67" t="s">
        <v>4</v>
      </c>
      <c r="B19" s="68"/>
      <c r="C19" s="68"/>
      <c r="D19" s="69"/>
      <c r="E19" s="70"/>
      <c r="F19" s="36">
        <f>SUM(H19+G19)</f>
        <v>1676398</v>
      </c>
      <c r="G19" s="36">
        <f>SUM(G12:G17)</f>
        <v>1326398</v>
      </c>
      <c r="H19" s="36">
        <f>SUM(H13:H16)</f>
        <v>350000</v>
      </c>
      <c r="I19" s="40">
        <f t="shared" si="3"/>
        <v>0</v>
      </c>
      <c r="J19" s="41">
        <f>SUM(J12:J12)</f>
        <v>0</v>
      </c>
      <c r="K19" s="41">
        <f>SUM(K12:K18)</f>
        <v>0</v>
      </c>
      <c r="L19" s="40">
        <f t="shared" si="1"/>
        <v>250600</v>
      </c>
      <c r="M19" s="41">
        <f>SUM(M12:M12)</f>
        <v>0</v>
      </c>
      <c r="N19" s="41">
        <f>SUM(N12:N12)</f>
        <v>250600</v>
      </c>
      <c r="O19" s="37">
        <f>SUM(P19+Q19)</f>
        <v>940775.6699999999</v>
      </c>
      <c r="P19" s="37">
        <f>SUM(P12:P18)</f>
        <v>521077.48000000004</v>
      </c>
      <c r="Q19" s="37">
        <f>SUM(Q13:Q18)</f>
        <v>419698.18999999994</v>
      </c>
      <c r="R19" s="31">
        <f t="shared" si="2"/>
        <v>14.948717428677439</v>
      </c>
      <c r="S19" s="42"/>
    </row>
    <row r="20" spans="1:18" ht="53.25" customHeight="1" hidden="1">
      <c r="A20" s="9">
        <v>1</v>
      </c>
      <c r="B20" s="13">
        <v>750</v>
      </c>
      <c r="C20" s="9">
        <v>75011</v>
      </c>
      <c r="D20" s="9">
        <v>2360</v>
      </c>
      <c r="E20" s="12" t="s">
        <v>0</v>
      </c>
      <c r="F20" s="28">
        <f>SUM(G20+H20)</f>
        <v>2438</v>
      </c>
      <c r="G20" s="29">
        <v>2438</v>
      </c>
      <c r="H20" s="7">
        <v>0</v>
      </c>
      <c r="I20" s="31"/>
      <c r="J20" s="30"/>
      <c r="K20" s="30"/>
      <c r="L20" s="31" t="e">
        <f>SUM(N20+#REF!)</f>
        <v>#REF!</v>
      </c>
      <c r="M20" s="31"/>
      <c r="N20" s="30"/>
      <c r="O20" s="30">
        <v>731</v>
      </c>
      <c r="P20" s="30">
        <v>731</v>
      </c>
      <c r="Q20" s="30"/>
      <c r="R20" s="31" t="e">
        <f>SUM(L20/F20)*100</f>
        <v>#REF!</v>
      </c>
    </row>
    <row r="21" spans="1:19" s="25" customFormat="1" ht="62.25" customHeight="1">
      <c r="A21" s="15">
        <v>1</v>
      </c>
      <c r="B21" s="13">
        <v>758</v>
      </c>
      <c r="C21" s="57" t="s">
        <v>44</v>
      </c>
      <c r="D21" s="58"/>
      <c r="E21" s="60" t="s">
        <v>52</v>
      </c>
      <c r="F21" s="36"/>
      <c r="G21" s="38"/>
      <c r="H21" s="36"/>
      <c r="I21" s="40">
        <f>SUM(J21+K21)</f>
        <v>551258</v>
      </c>
      <c r="J21" s="61">
        <v>551258</v>
      </c>
      <c r="K21" s="61">
        <v>0</v>
      </c>
      <c r="L21" s="40">
        <f aca="true" t="shared" si="4" ref="L21:N22">SUM(M21+N21)</f>
        <v>0</v>
      </c>
      <c r="M21" s="40">
        <f t="shared" si="4"/>
        <v>0</v>
      </c>
      <c r="N21" s="40">
        <f t="shared" si="4"/>
        <v>0</v>
      </c>
      <c r="O21" s="37"/>
      <c r="P21" s="37"/>
      <c r="Q21" s="41"/>
      <c r="R21" s="31"/>
      <c r="S21" s="43"/>
    </row>
    <row r="22" spans="1:19" s="25" customFormat="1" ht="18.75" customHeight="1">
      <c r="A22" s="56" t="s">
        <v>45</v>
      </c>
      <c r="B22" s="57"/>
      <c r="C22" s="57"/>
      <c r="D22" s="58"/>
      <c r="E22" s="59"/>
      <c r="F22" s="36"/>
      <c r="G22" s="38"/>
      <c r="H22" s="36"/>
      <c r="I22" s="40">
        <f>SUM(J22+K22)</f>
        <v>551258</v>
      </c>
      <c r="J22" s="61">
        <v>551258</v>
      </c>
      <c r="K22" s="41">
        <v>0</v>
      </c>
      <c r="L22" s="40">
        <f t="shared" si="4"/>
        <v>0</v>
      </c>
      <c r="M22" s="88">
        <f t="shared" si="4"/>
        <v>0</v>
      </c>
      <c r="N22" s="88">
        <f t="shared" si="4"/>
        <v>0</v>
      </c>
      <c r="O22" s="37"/>
      <c r="P22" s="37"/>
      <c r="Q22" s="41"/>
      <c r="R22" s="31"/>
      <c r="S22" s="43"/>
    </row>
    <row r="23" spans="1:18" ht="48" customHeight="1">
      <c r="A23" s="9">
        <v>1</v>
      </c>
      <c r="B23" s="13">
        <v>801</v>
      </c>
      <c r="C23" s="9">
        <v>80101</v>
      </c>
      <c r="D23" s="11" t="s">
        <v>8</v>
      </c>
      <c r="E23" s="12" t="s">
        <v>53</v>
      </c>
      <c r="F23" s="28">
        <f>SUM(G23+H23)</f>
        <v>3861</v>
      </c>
      <c r="G23" s="29">
        <v>3861</v>
      </c>
      <c r="H23" s="38">
        <v>0</v>
      </c>
      <c r="I23" s="41">
        <f aca="true" t="shared" si="5" ref="I23:I28">SUM(J23+K23)</f>
        <v>0</v>
      </c>
      <c r="J23" s="88">
        <v>0</v>
      </c>
      <c r="K23" s="88">
        <v>0</v>
      </c>
      <c r="L23" s="40">
        <f aca="true" t="shared" si="6" ref="L23:L28">SUM(M23+N23)</f>
        <v>8619</v>
      </c>
      <c r="M23" s="61">
        <v>8619</v>
      </c>
      <c r="N23" s="61">
        <v>0</v>
      </c>
      <c r="O23" s="30">
        <v>2950.34</v>
      </c>
      <c r="P23" s="30">
        <v>2950.34</v>
      </c>
      <c r="Q23" s="30"/>
      <c r="R23" s="31">
        <f aca="true" t="shared" si="7" ref="R23:R33">SUM(L23/F23)*100</f>
        <v>223.23232323232324</v>
      </c>
    </row>
    <row r="24" spans="1:18" ht="48" customHeight="1">
      <c r="A24" s="9">
        <v>2</v>
      </c>
      <c r="B24" s="13">
        <v>801</v>
      </c>
      <c r="C24" s="9">
        <v>80104</v>
      </c>
      <c r="D24" s="11" t="s">
        <v>7</v>
      </c>
      <c r="E24" s="12" t="s">
        <v>47</v>
      </c>
      <c r="F24" s="28"/>
      <c r="G24" s="29"/>
      <c r="H24" s="38"/>
      <c r="I24" s="41"/>
      <c r="J24" s="88"/>
      <c r="K24" s="88"/>
      <c r="L24" s="40">
        <f t="shared" si="6"/>
        <v>2052</v>
      </c>
      <c r="M24" s="61">
        <v>2052</v>
      </c>
      <c r="N24" s="61"/>
      <c r="O24" s="30"/>
      <c r="P24" s="30"/>
      <c r="Q24" s="30"/>
      <c r="R24" s="31"/>
    </row>
    <row r="25" spans="1:18" ht="28.5" customHeight="1">
      <c r="A25" s="9">
        <v>3</v>
      </c>
      <c r="B25" s="13">
        <v>801</v>
      </c>
      <c r="C25" s="9">
        <v>80104</v>
      </c>
      <c r="D25" s="11" t="s">
        <v>7</v>
      </c>
      <c r="E25" s="12" t="s">
        <v>49</v>
      </c>
      <c r="F25" s="28">
        <f>SUM(G25+H25)</f>
        <v>285120</v>
      </c>
      <c r="G25" s="29">
        <v>285120</v>
      </c>
      <c r="H25" s="38">
        <v>0</v>
      </c>
      <c r="I25" s="41">
        <f t="shared" si="5"/>
        <v>0</v>
      </c>
      <c r="J25" s="88">
        <v>0</v>
      </c>
      <c r="K25" s="88">
        <v>0</v>
      </c>
      <c r="L25" s="40">
        <f t="shared" si="6"/>
        <v>2750</v>
      </c>
      <c r="M25" s="61">
        <v>2750</v>
      </c>
      <c r="N25" s="61">
        <v>0</v>
      </c>
      <c r="O25" s="30">
        <v>172524.1</v>
      </c>
      <c r="P25" s="30">
        <v>172524.1</v>
      </c>
      <c r="Q25" s="30"/>
      <c r="R25" s="31">
        <f t="shared" si="7"/>
        <v>0.9645061728395061</v>
      </c>
    </row>
    <row r="26" spans="1:18" ht="25.5" customHeight="1">
      <c r="A26" s="9">
        <v>4</v>
      </c>
      <c r="B26" s="13">
        <v>801</v>
      </c>
      <c r="C26" s="9">
        <v>80104</v>
      </c>
      <c r="D26" s="11" t="s">
        <v>7</v>
      </c>
      <c r="E26" s="12" t="s">
        <v>48</v>
      </c>
      <c r="F26" s="28"/>
      <c r="G26" s="29"/>
      <c r="H26" s="38"/>
      <c r="I26" s="41"/>
      <c r="J26" s="88"/>
      <c r="K26" s="88"/>
      <c r="L26" s="40">
        <f t="shared" si="6"/>
        <v>1452</v>
      </c>
      <c r="M26" s="61">
        <v>1452</v>
      </c>
      <c r="N26" s="61"/>
      <c r="O26" s="30"/>
      <c r="P26" s="30"/>
      <c r="Q26" s="30"/>
      <c r="R26" s="31"/>
    </row>
    <row r="27" spans="1:18" ht="39" customHeight="1">
      <c r="A27" s="9">
        <v>5</v>
      </c>
      <c r="B27" s="13">
        <v>801</v>
      </c>
      <c r="C27" s="9">
        <v>80104</v>
      </c>
      <c r="D27" s="11" t="s">
        <v>9</v>
      </c>
      <c r="E27" s="12" t="s">
        <v>46</v>
      </c>
      <c r="F27" s="28">
        <f>SUM(G27+H27)</f>
        <v>70</v>
      </c>
      <c r="G27" s="29">
        <v>70</v>
      </c>
      <c r="H27" s="38">
        <v>0</v>
      </c>
      <c r="I27" s="41">
        <f t="shared" si="5"/>
        <v>0</v>
      </c>
      <c r="J27" s="88">
        <v>0</v>
      </c>
      <c r="K27" s="88">
        <v>0</v>
      </c>
      <c r="L27" s="40">
        <f t="shared" si="6"/>
        <v>160</v>
      </c>
      <c r="M27" s="61">
        <v>160</v>
      </c>
      <c r="N27" s="61">
        <v>0</v>
      </c>
      <c r="O27" s="30">
        <v>19.67</v>
      </c>
      <c r="P27" s="30">
        <v>19.67</v>
      </c>
      <c r="Q27" s="30"/>
      <c r="R27" s="31">
        <f t="shared" si="7"/>
        <v>228.57142857142856</v>
      </c>
    </row>
    <row r="28" spans="1:19" s="25" customFormat="1" ht="15" customHeight="1">
      <c r="A28" s="67" t="s">
        <v>12</v>
      </c>
      <c r="B28" s="68"/>
      <c r="C28" s="68"/>
      <c r="D28" s="69"/>
      <c r="E28" s="70"/>
      <c r="F28" s="36">
        <f>SUM(F23:F27)</f>
        <v>289051</v>
      </c>
      <c r="G28" s="38">
        <f>SUM(G23:G27)</f>
        <v>289051</v>
      </c>
      <c r="H28" s="36">
        <f>SUM(H23:H27)</f>
        <v>0</v>
      </c>
      <c r="I28" s="41">
        <f t="shared" si="5"/>
        <v>0</v>
      </c>
      <c r="J28" s="41">
        <f>SUM(J23:J27)</f>
        <v>0</v>
      </c>
      <c r="K28" s="41">
        <f>SUM(K23:K27)</f>
        <v>0</v>
      </c>
      <c r="L28" s="40">
        <f t="shared" si="6"/>
        <v>15033</v>
      </c>
      <c r="M28" s="88">
        <f>SUM(M23:M27)</f>
        <v>15033</v>
      </c>
      <c r="N28" s="41">
        <f>SUM(N23:N27)</f>
        <v>0</v>
      </c>
      <c r="O28" s="37">
        <f>SUM(O23:O27)</f>
        <v>175494.11000000002</v>
      </c>
      <c r="P28" s="37">
        <f>SUM(P23:P27)</f>
        <v>175494.11000000002</v>
      </c>
      <c r="Q28" s="41">
        <v>0</v>
      </c>
      <c r="R28" s="31">
        <f t="shared" si="7"/>
        <v>5.200812313397981</v>
      </c>
      <c r="S28" s="43"/>
    </row>
    <row r="29" spans="1:18" ht="56.25" customHeight="1" hidden="1">
      <c r="A29" s="9">
        <v>1</v>
      </c>
      <c r="B29" s="13">
        <v>851</v>
      </c>
      <c r="C29" s="9">
        <v>85195</v>
      </c>
      <c r="D29" s="11" t="s">
        <v>11</v>
      </c>
      <c r="E29" s="14" t="s">
        <v>23</v>
      </c>
      <c r="F29" s="28">
        <f aca="true" t="shared" si="8" ref="F29:F35">SUM(G29+H29)</f>
        <v>120</v>
      </c>
      <c r="G29" s="29">
        <v>120</v>
      </c>
      <c r="H29" s="38">
        <v>0</v>
      </c>
      <c r="I29" s="37"/>
      <c r="J29" s="89"/>
      <c r="K29" s="89"/>
      <c r="L29" s="31" t="e">
        <f>SUM(N29+#REF!)</f>
        <v>#REF!</v>
      </c>
      <c r="M29" s="30"/>
      <c r="N29" s="30">
        <v>0</v>
      </c>
      <c r="O29" s="30">
        <v>120</v>
      </c>
      <c r="P29" s="30">
        <v>120</v>
      </c>
      <c r="Q29" s="30"/>
      <c r="R29" s="31" t="e">
        <f t="shared" si="7"/>
        <v>#REF!</v>
      </c>
    </row>
    <row r="30" spans="1:19" s="25" customFormat="1" ht="16.5" customHeight="1" hidden="1">
      <c r="A30" s="67" t="s">
        <v>24</v>
      </c>
      <c r="B30" s="68"/>
      <c r="C30" s="68"/>
      <c r="D30" s="69"/>
      <c r="E30" s="70"/>
      <c r="F30" s="36">
        <f t="shared" si="8"/>
        <v>120</v>
      </c>
      <c r="G30" s="38">
        <f>SUM(G29)</f>
        <v>120</v>
      </c>
      <c r="H30" s="36">
        <v>0</v>
      </c>
      <c r="I30" s="37"/>
      <c r="J30" s="37"/>
      <c r="K30" s="37"/>
      <c r="L30" s="37" t="e">
        <f>SUM(N30+#REF!)</f>
        <v>#REF!</v>
      </c>
      <c r="M30" s="89"/>
      <c r="N30" s="89">
        <f>SUM(N29)</f>
        <v>0</v>
      </c>
      <c r="O30" s="37">
        <f>SUM(O29)</f>
        <v>120</v>
      </c>
      <c r="P30" s="37">
        <f>SUM(P29)</f>
        <v>120</v>
      </c>
      <c r="Q30" s="37"/>
      <c r="R30" s="31" t="e">
        <f t="shared" si="7"/>
        <v>#REF!</v>
      </c>
      <c r="S30" s="43"/>
    </row>
    <row r="31" spans="1:18" ht="24">
      <c r="A31" s="15">
        <v>1</v>
      </c>
      <c r="B31" s="13">
        <v>852</v>
      </c>
      <c r="C31" s="9">
        <v>85212</v>
      </c>
      <c r="D31" s="11" t="s">
        <v>9</v>
      </c>
      <c r="E31" s="12" t="s">
        <v>38</v>
      </c>
      <c r="F31" s="28">
        <f t="shared" si="8"/>
        <v>2</v>
      </c>
      <c r="G31" s="38">
        <v>2</v>
      </c>
      <c r="H31" s="38">
        <v>0</v>
      </c>
      <c r="I31" s="40">
        <f aca="true" t="shared" si="9" ref="I31:I36">SUM(J31+K31)</f>
        <v>7500</v>
      </c>
      <c r="J31" s="61">
        <v>7500</v>
      </c>
      <c r="K31" s="88">
        <v>0</v>
      </c>
      <c r="L31" s="40">
        <f aca="true" t="shared" si="10" ref="L31:L38">SUM(M31+N31)</f>
        <v>0</v>
      </c>
      <c r="M31" s="61"/>
      <c r="N31" s="88">
        <v>0</v>
      </c>
      <c r="O31" s="30">
        <v>0.09</v>
      </c>
      <c r="P31" s="30">
        <v>0.09</v>
      </c>
      <c r="Q31" s="30"/>
      <c r="R31" s="31">
        <f t="shared" si="7"/>
        <v>0</v>
      </c>
    </row>
    <row r="32" spans="1:18" ht="12">
      <c r="A32" s="15">
        <v>2</v>
      </c>
      <c r="B32" s="13">
        <v>852</v>
      </c>
      <c r="C32" s="9">
        <v>85212</v>
      </c>
      <c r="D32" s="11" t="s">
        <v>8</v>
      </c>
      <c r="E32" s="12" t="s">
        <v>39</v>
      </c>
      <c r="F32" s="28">
        <f t="shared" si="8"/>
        <v>3020</v>
      </c>
      <c r="G32" s="29">
        <v>3020</v>
      </c>
      <c r="H32" s="38">
        <v>0</v>
      </c>
      <c r="I32" s="40">
        <f t="shared" si="9"/>
        <v>500</v>
      </c>
      <c r="J32" s="61">
        <v>500</v>
      </c>
      <c r="K32" s="88">
        <v>0</v>
      </c>
      <c r="L32" s="40">
        <f t="shared" si="10"/>
        <v>0</v>
      </c>
      <c r="M32" s="61"/>
      <c r="N32" s="88">
        <v>0</v>
      </c>
      <c r="O32" s="30">
        <v>5133.89</v>
      </c>
      <c r="P32" s="30">
        <v>5133.89</v>
      </c>
      <c r="Q32" s="30"/>
      <c r="R32" s="31">
        <f t="shared" si="7"/>
        <v>0</v>
      </c>
    </row>
    <row r="33" spans="1:18" ht="89.25" customHeight="1">
      <c r="A33" s="9">
        <v>3</v>
      </c>
      <c r="B33" s="13">
        <v>852</v>
      </c>
      <c r="C33" s="9">
        <v>85212</v>
      </c>
      <c r="D33" s="11" t="s">
        <v>11</v>
      </c>
      <c r="E33" s="12" t="s">
        <v>54</v>
      </c>
      <c r="F33" s="28">
        <f t="shared" si="8"/>
        <v>1240000</v>
      </c>
      <c r="G33" s="29">
        <v>1240000</v>
      </c>
      <c r="H33" s="38">
        <v>0</v>
      </c>
      <c r="I33" s="41">
        <f t="shared" si="9"/>
        <v>0</v>
      </c>
      <c r="J33" s="61">
        <v>0</v>
      </c>
      <c r="K33" s="88">
        <v>0</v>
      </c>
      <c r="L33" s="40">
        <f t="shared" si="10"/>
        <v>7253</v>
      </c>
      <c r="M33" s="61">
        <v>7253</v>
      </c>
      <c r="N33" s="88">
        <v>0</v>
      </c>
      <c r="O33" s="30">
        <v>513505</v>
      </c>
      <c r="P33" s="30">
        <v>513505</v>
      </c>
      <c r="Q33" s="30"/>
      <c r="R33" s="31">
        <f t="shared" si="7"/>
        <v>0.5849193548387097</v>
      </c>
    </row>
    <row r="34" spans="1:18" ht="24">
      <c r="A34" s="9">
        <v>4</v>
      </c>
      <c r="B34" s="13">
        <v>852</v>
      </c>
      <c r="C34" s="9">
        <v>85219</v>
      </c>
      <c r="D34" s="11" t="s">
        <v>10</v>
      </c>
      <c r="E34" s="12" t="s">
        <v>55</v>
      </c>
      <c r="F34" s="28">
        <f t="shared" si="8"/>
        <v>106600</v>
      </c>
      <c r="G34" s="29">
        <v>106600</v>
      </c>
      <c r="H34" s="38">
        <v>0</v>
      </c>
      <c r="I34" s="41">
        <f t="shared" si="9"/>
        <v>0</v>
      </c>
      <c r="J34" s="61">
        <v>0</v>
      </c>
      <c r="K34" s="88">
        <v>0</v>
      </c>
      <c r="L34" s="40">
        <f t="shared" si="10"/>
        <v>747</v>
      </c>
      <c r="M34" s="61">
        <v>747</v>
      </c>
      <c r="N34" s="88">
        <v>0</v>
      </c>
      <c r="O34" s="30">
        <v>47537</v>
      </c>
      <c r="P34" s="30">
        <v>47537</v>
      </c>
      <c r="Q34" s="30"/>
      <c r="R34" s="31">
        <f aca="true" t="shared" si="11" ref="R34:R39">SUM(L34/F34)*100</f>
        <v>0.700750469043152</v>
      </c>
    </row>
    <row r="35" spans="1:18" ht="38.25" customHeight="1" hidden="1">
      <c r="A35" s="9">
        <v>12</v>
      </c>
      <c r="B35" s="13">
        <v>852</v>
      </c>
      <c r="C35" s="9">
        <v>85295</v>
      </c>
      <c r="D35" s="11" t="s">
        <v>10</v>
      </c>
      <c r="E35" s="14" t="s">
        <v>15</v>
      </c>
      <c r="F35" s="28">
        <f t="shared" si="8"/>
        <v>45000</v>
      </c>
      <c r="G35" s="29">
        <v>45000</v>
      </c>
      <c r="H35" s="38">
        <v>0</v>
      </c>
      <c r="I35" s="41">
        <f t="shared" si="9"/>
        <v>0</v>
      </c>
      <c r="J35" s="88"/>
      <c r="K35" s="88"/>
      <c r="L35" s="40">
        <f t="shared" si="10"/>
        <v>0</v>
      </c>
      <c r="M35" s="61"/>
      <c r="N35" s="61"/>
      <c r="O35" s="30">
        <v>31500</v>
      </c>
      <c r="P35" s="30">
        <v>31500</v>
      </c>
      <c r="Q35" s="30"/>
      <c r="R35" s="31">
        <f t="shared" si="11"/>
        <v>0</v>
      </c>
    </row>
    <row r="36" spans="1:19" s="25" customFormat="1" ht="18" customHeight="1">
      <c r="A36" s="67" t="s">
        <v>13</v>
      </c>
      <c r="B36" s="68"/>
      <c r="C36" s="68"/>
      <c r="D36" s="69"/>
      <c r="E36" s="70"/>
      <c r="F36" s="36">
        <f>SUM(F31:F35)</f>
        <v>1394622</v>
      </c>
      <c r="G36" s="38">
        <f>SUM(G31:G35)</f>
        <v>1394622</v>
      </c>
      <c r="H36" s="38">
        <v>0</v>
      </c>
      <c r="I36" s="40">
        <f t="shared" si="9"/>
        <v>8000</v>
      </c>
      <c r="J36" s="61">
        <f>SUM(J31:J34)</f>
        <v>8000</v>
      </c>
      <c r="K36" s="88">
        <f>SUM(K31:K34)</f>
        <v>0</v>
      </c>
      <c r="L36" s="40">
        <f t="shared" si="10"/>
        <v>8000</v>
      </c>
      <c r="M36" s="61">
        <f>SUM(M31:M34)</f>
        <v>8000</v>
      </c>
      <c r="N36" s="88">
        <f>SUM(N31:N34)</f>
        <v>0</v>
      </c>
      <c r="O36" s="37">
        <f>SUM(O31:O35)</f>
        <v>597675.98</v>
      </c>
      <c r="P36" s="37">
        <f>SUM(P31:P35)</f>
        <v>597675.98</v>
      </c>
      <c r="Q36" s="41">
        <f>SUM(Q34)</f>
        <v>0</v>
      </c>
      <c r="R36" s="31">
        <f t="shared" si="11"/>
        <v>0.5736321383141811</v>
      </c>
      <c r="S36" s="43"/>
    </row>
    <row r="37" spans="1:18" ht="39" customHeight="1" hidden="1">
      <c r="A37" s="16">
        <v>1</v>
      </c>
      <c r="B37" s="13">
        <v>854</v>
      </c>
      <c r="C37" s="9">
        <v>85415</v>
      </c>
      <c r="D37" s="9">
        <v>2030</v>
      </c>
      <c r="E37" s="12" t="s">
        <v>18</v>
      </c>
      <c r="F37" s="28">
        <f>SUM(G37+H37)</f>
        <v>5135</v>
      </c>
      <c r="G37" s="38">
        <v>5135</v>
      </c>
      <c r="H37" s="38">
        <v>0</v>
      </c>
      <c r="I37" s="37"/>
      <c r="J37" s="89"/>
      <c r="K37" s="89"/>
      <c r="L37" s="40">
        <f t="shared" si="10"/>
        <v>0</v>
      </c>
      <c r="M37" s="30"/>
      <c r="N37" s="89">
        <v>0</v>
      </c>
      <c r="O37" s="30">
        <v>5135</v>
      </c>
      <c r="P37" s="30">
        <v>5135</v>
      </c>
      <c r="Q37" s="30"/>
      <c r="R37" s="31">
        <f t="shared" si="11"/>
        <v>0</v>
      </c>
    </row>
    <row r="38" spans="1:19" s="25" customFormat="1" ht="15.75" customHeight="1" hidden="1">
      <c r="A38" s="67" t="s">
        <v>14</v>
      </c>
      <c r="B38" s="69"/>
      <c r="C38" s="69"/>
      <c r="D38" s="69"/>
      <c r="E38" s="70"/>
      <c r="F38" s="36">
        <f>SUM(G38+H38)</f>
        <v>5135</v>
      </c>
      <c r="G38" s="38">
        <f>SUM(G37:G37)</f>
        <v>5135</v>
      </c>
      <c r="H38" s="38">
        <v>0</v>
      </c>
      <c r="I38" s="37"/>
      <c r="J38" s="89"/>
      <c r="K38" s="89"/>
      <c r="L38" s="40">
        <f t="shared" si="10"/>
        <v>0</v>
      </c>
      <c r="M38" s="89"/>
      <c r="N38" s="89">
        <f>SUM(N37:N37)</f>
        <v>0</v>
      </c>
      <c r="O38" s="37">
        <f>SUM(O37:O37)</f>
        <v>5135</v>
      </c>
      <c r="P38" s="37">
        <f>SUM(P37:P37)</f>
        <v>5135</v>
      </c>
      <c r="Q38" s="41">
        <v>0</v>
      </c>
      <c r="R38" s="31">
        <f t="shared" si="11"/>
        <v>0</v>
      </c>
      <c r="S38" s="43"/>
    </row>
    <row r="39" spans="1:18" ht="17.25" customHeight="1">
      <c r="A39" s="71" t="s">
        <v>27</v>
      </c>
      <c r="B39" s="72"/>
      <c r="C39" s="72"/>
      <c r="D39" s="73"/>
      <c r="E39" s="74"/>
      <c r="F39" s="39" t="e">
        <f>SUM(H39+G39)</f>
        <v>#REF!</v>
      </c>
      <c r="G39" s="39" t="e">
        <f>SUM(G19+#REF!+#REF!+#REF!+#REF!+#REF!+#REF!+G28+G30+G36+G38+#REF!)</f>
        <v>#REF!</v>
      </c>
      <c r="H39" s="39" t="e">
        <f>SUM(H19+#REF!+#REF!+#REF!+#REF!+#REF!+#REF!+H28+H30+H36+H38+#REF!)</f>
        <v>#REF!</v>
      </c>
      <c r="I39" s="40">
        <f>SUM(I19+I22+I28+I36)</f>
        <v>559258</v>
      </c>
      <c r="J39" s="40">
        <f>SUM(J19+J22+J28+J36)</f>
        <v>559258</v>
      </c>
      <c r="K39" s="40">
        <f>SUM(K19+K22+K28+K36)</f>
        <v>0</v>
      </c>
      <c r="L39" s="40">
        <f>SUM(M39+N39)</f>
        <v>273633</v>
      </c>
      <c r="M39" s="40">
        <f>SUM(M19+M22+M28+M36)</f>
        <v>23033</v>
      </c>
      <c r="N39" s="40">
        <f>SUM(N19+N22+N28+N36)</f>
        <v>250600</v>
      </c>
      <c r="O39" s="40" t="e">
        <f>SUM(O19+#REF!+#REF!+#REF!+#REF!+#REF!+#REF!+O28+O30+O36+O38+#REF!+#REF!)</f>
        <v>#REF!</v>
      </c>
      <c r="P39" s="40" t="e">
        <f>SUM(P19+#REF!+#REF!+#REF!+#REF!+#REF!+#REF!+P28+P30+P36+P38+#REF!)</f>
        <v>#REF!</v>
      </c>
      <c r="Q39" s="40" t="e">
        <f>SUM(Q19+#REF!)</f>
        <v>#REF!</v>
      </c>
      <c r="R39" s="31" t="e">
        <f t="shared" si="11"/>
        <v>#REF!</v>
      </c>
    </row>
    <row r="40" spans="1:3" ht="12">
      <c r="A40" s="20"/>
      <c r="B40" s="20"/>
      <c r="C40" s="20"/>
    </row>
    <row r="41" spans="1:5" ht="12.75">
      <c r="A41" s="65" t="s">
        <v>51</v>
      </c>
      <c r="B41" s="66"/>
      <c r="C41" s="66"/>
      <c r="D41" s="66"/>
      <c r="E41" s="66"/>
    </row>
    <row r="42" spans="1:3" ht="12">
      <c r="A42" s="20"/>
      <c r="B42" s="20"/>
      <c r="C42" s="20"/>
    </row>
    <row r="43" spans="1:3" ht="12">
      <c r="A43" s="20"/>
      <c r="B43" s="20"/>
      <c r="C43" s="20"/>
    </row>
    <row r="44" spans="1:3" ht="12">
      <c r="A44" s="20"/>
      <c r="B44" s="20"/>
      <c r="C44" s="20"/>
    </row>
    <row r="45" spans="1:3" ht="12">
      <c r="A45" s="20"/>
      <c r="B45" s="20"/>
      <c r="C45" s="20"/>
    </row>
    <row r="46" spans="1:3" ht="12">
      <c r="A46" s="20"/>
      <c r="B46" s="20"/>
      <c r="C46" s="20"/>
    </row>
    <row r="47" spans="1:3" ht="12">
      <c r="A47" s="20"/>
      <c r="B47" s="20"/>
      <c r="C47" s="20"/>
    </row>
    <row r="48" spans="1:3" ht="12">
      <c r="A48" s="20"/>
      <c r="B48" s="20"/>
      <c r="C48" s="20"/>
    </row>
    <row r="49" spans="1:3" ht="12">
      <c r="A49" s="20"/>
      <c r="B49" s="20"/>
      <c r="C49" s="20"/>
    </row>
    <row r="50" spans="1:3" ht="12">
      <c r="A50" s="20"/>
      <c r="B50" s="20"/>
      <c r="C50" s="20"/>
    </row>
    <row r="51" spans="1:3" ht="12">
      <c r="A51" s="20"/>
      <c r="B51" s="20"/>
      <c r="C51" s="20"/>
    </row>
    <row r="52" spans="1:3" ht="12">
      <c r="A52" s="20"/>
      <c r="B52" s="20"/>
      <c r="C52" s="20"/>
    </row>
    <row r="53" spans="1:3" ht="12">
      <c r="A53" s="20"/>
      <c r="B53" s="20"/>
      <c r="C53" s="20"/>
    </row>
    <row r="54" spans="1:3" ht="12">
      <c r="A54" s="20"/>
      <c r="B54" s="20"/>
      <c r="C54" s="20"/>
    </row>
    <row r="55" spans="1:3" ht="12">
      <c r="A55" s="20"/>
      <c r="B55" s="20"/>
      <c r="C55" s="20"/>
    </row>
    <row r="56" spans="1:3" ht="12">
      <c r="A56" s="20"/>
      <c r="B56" s="20"/>
      <c r="C56" s="20"/>
    </row>
    <row r="57" spans="1:3" ht="12">
      <c r="A57" s="20"/>
      <c r="B57" s="20"/>
      <c r="C57" s="20"/>
    </row>
    <row r="58" spans="1:3" ht="12">
      <c r="A58" s="20"/>
      <c r="B58" s="20"/>
      <c r="C58" s="20"/>
    </row>
    <row r="59" spans="1:3" ht="12">
      <c r="A59" s="20"/>
      <c r="B59" s="20"/>
      <c r="C59" s="20"/>
    </row>
    <row r="60" spans="1:3" ht="12">
      <c r="A60" s="20"/>
      <c r="B60" s="20"/>
      <c r="C60" s="20"/>
    </row>
    <row r="61" spans="1:3" ht="12">
      <c r="A61" s="20"/>
      <c r="B61" s="20"/>
      <c r="C61" s="20"/>
    </row>
    <row r="62" spans="1:3" ht="12">
      <c r="A62" s="20"/>
      <c r="B62" s="20"/>
      <c r="C62" s="20"/>
    </row>
    <row r="63" spans="1:3" ht="12">
      <c r="A63" s="20"/>
      <c r="B63" s="20"/>
      <c r="C63" s="20"/>
    </row>
    <row r="64" spans="1:3" ht="12">
      <c r="A64" s="20"/>
      <c r="B64" s="20"/>
      <c r="C64" s="20"/>
    </row>
    <row r="65" spans="1:3" ht="12">
      <c r="A65" s="20"/>
      <c r="B65" s="20"/>
      <c r="C65" s="20"/>
    </row>
    <row r="66" spans="1:3" ht="12">
      <c r="A66" s="20"/>
      <c r="B66" s="20"/>
      <c r="C66" s="20"/>
    </row>
    <row r="67" spans="1:3" ht="12">
      <c r="A67" s="20"/>
      <c r="B67" s="20"/>
      <c r="C67" s="20"/>
    </row>
    <row r="68" spans="1:3" ht="12">
      <c r="A68" s="20"/>
      <c r="B68" s="20"/>
      <c r="C68" s="20"/>
    </row>
    <row r="69" spans="1:3" ht="12">
      <c r="A69" s="20"/>
      <c r="B69" s="20"/>
      <c r="C69" s="20"/>
    </row>
    <row r="70" spans="1:3" ht="12">
      <c r="A70" s="20"/>
      <c r="B70" s="20"/>
      <c r="C70" s="20"/>
    </row>
    <row r="71" spans="1:3" ht="12">
      <c r="A71" s="20"/>
      <c r="B71" s="20"/>
      <c r="C71" s="20"/>
    </row>
    <row r="72" spans="1:3" ht="12">
      <c r="A72" s="20"/>
      <c r="B72" s="20"/>
      <c r="C72" s="20"/>
    </row>
    <row r="73" spans="1:3" ht="12">
      <c r="A73" s="20"/>
      <c r="B73" s="20"/>
      <c r="C73" s="20"/>
    </row>
    <row r="74" spans="1:3" ht="12">
      <c r="A74" s="20"/>
      <c r="B74" s="20"/>
      <c r="C74" s="20"/>
    </row>
    <row r="75" spans="1:3" ht="12">
      <c r="A75" s="20"/>
      <c r="B75" s="20"/>
      <c r="C75" s="20"/>
    </row>
    <row r="76" spans="1:3" ht="12">
      <c r="A76" s="20"/>
      <c r="B76" s="20"/>
      <c r="C76" s="20"/>
    </row>
    <row r="77" spans="1:3" ht="12">
      <c r="A77" s="20"/>
      <c r="B77" s="20"/>
      <c r="C77" s="20"/>
    </row>
    <row r="78" spans="1:3" ht="12">
      <c r="A78" s="20"/>
      <c r="B78" s="20"/>
      <c r="C78" s="20"/>
    </row>
    <row r="79" spans="1:3" ht="12">
      <c r="A79" s="20"/>
      <c r="B79" s="20"/>
      <c r="C79" s="20"/>
    </row>
    <row r="80" spans="1:3" ht="12">
      <c r="A80" s="20"/>
      <c r="B80" s="20"/>
      <c r="C80" s="20"/>
    </row>
    <row r="81" spans="1:3" ht="12">
      <c r="A81" s="20"/>
      <c r="B81" s="20"/>
      <c r="C81" s="20"/>
    </row>
    <row r="82" spans="1:3" ht="12">
      <c r="A82" s="20"/>
      <c r="B82" s="20"/>
      <c r="C82" s="20"/>
    </row>
    <row r="83" spans="1:3" ht="12">
      <c r="A83" s="20"/>
      <c r="B83" s="20"/>
      <c r="C83" s="20"/>
    </row>
    <row r="84" spans="1:3" ht="12">
      <c r="A84" s="20"/>
      <c r="B84" s="20"/>
      <c r="C84" s="20"/>
    </row>
    <row r="85" spans="1:3" ht="12">
      <c r="A85" s="20"/>
      <c r="B85" s="20"/>
      <c r="C85" s="20"/>
    </row>
    <row r="86" spans="1:3" ht="12">
      <c r="A86" s="20"/>
      <c r="B86" s="20"/>
      <c r="C86" s="20"/>
    </row>
    <row r="87" spans="1:3" ht="12">
      <c r="A87" s="20"/>
      <c r="B87" s="20"/>
      <c r="C87" s="20"/>
    </row>
    <row r="88" spans="1:3" ht="12">
      <c r="A88" s="20"/>
      <c r="B88" s="20"/>
      <c r="C88" s="20"/>
    </row>
    <row r="89" spans="1:3" ht="12">
      <c r="A89" s="20"/>
      <c r="B89" s="20"/>
      <c r="C89" s="20"/>
    </row>
    <row r="90" spans="1:3" ht="12">
      <c r="A90" s="20"/>
      <c r="B90" s="20"/>
      <c r="C90" s="20"/>
    </row>
    <row r="91" spans="1:3" ht="12">
      <c r="A91" s="20"/>
      <c r="B91" s="20"/>
      <c r="C91" s="20"/>
    </row>
    <row r="92" spans="1:3" ht="12">
      <c r="A92" s="20"/>
      <c r="B92" s="20"/>
      <c r="C92" s="20"/>
    </row>
    <row r="93" spans="1:3" ht="12">
      <c r="A93" s="20"/>
      <c r="B93" s="20"/>
      <c r="C93" s="20"/>
    </row>
    <row r="94" spans="1:3" ht="12">
      <c r="A94" s="20"/>
      <c r="B94" s="20"/>
      <c r="C94" s="20"/>
    </row>
    <row r="95" spans="1:3" ht="12">
      <c r="A95" s="20"/>
      <c r="B95" s="20"/>
      <c r="C95" s="20"/>
    </row>
    <row r="96" spans="1:3" ht="12">
      <c r="A96" s="20"/>
      <c r="B96" s="20"/>
      <c r="C96" s="20"/>
    </row>
    <row r="97" spans="1:3" ht="12">
      <c r="A97" s="20"/>
      <c r="B97" s="20"/>
      <c r="C97" s="20"/>
    </row>
    <row r="98" spans="1:3" ht="12">
      <c r="A98" s="20"/>
      <c r="B98" s="20"/>
      <c r="C98" s="20"/>
    </row>
    <row r="99" spans="1:3" ht="12">
      <c r="A99" s="20"/>
      <c r="B99" s="20"/>
      <c r="C99" s="20"/>
    </row>
    <row r="100" spans="1:3" ht="12">
      <c r="A100" s="20"/>
      <c r="B100" s="20"/>
      <c r="C100" s="20"/>
    </row>
    <row r="101" spans="1:3" ht="12">
      <c r="A101" s="20"/>
      <c r="B101" s="20"/>
      <c r="C101" s="20"/>
    </row>
    <row r="102" spans="1:3" ht="12">
      <c r="A102" s="20"/>
      <c r="B102" s="20"/>
      <c r="C102" s="20"/>
    </row>
    <row r="103" spans="1:3" ht="12">
      <c r="A103" s="20"/>
      <c r="B103" s="20"/>
      <c r="C103" s="20"/>
    </row>
    <row r="104" spans="1:3" ht="12">
      <c r="A104" s="20"/>
      <c r="B104" s="20"/>
      <c r="C104" s="20"/>
    </row>
    <row r="105" spans="1:3" ht="12">
      <c r="A105" s="22"/>
      <c r="B105" s="22"/>
      <c r="C105" s="22"/>
    </row>
    <row r="106" spans="1:3" ht="12">
      <c r="A106" s="22"/>
      <c r="B106" s="22"/>
      <c r="C106" s="22"/>
    </row>
    <row r="107" spans="1:3" ht="12">
      <c r="A107" s="22"/>
      <c r="B107" s="22"/>
      <c r="C107" s="22"/>
    </row>
    <row r="108" spans="1:3" ht="12">
      <c r="A108" s="22"/>
      <c r="B108" s="22"/>
      <c r="C108" s="22"/>
    </row>
    <row r="109" spans="1:3" ht="12">
      <c r="A109" s="22"/>
      <c r="B109" s="22"/>
      <c r="C109" s="22"/>
    </row>
    <row r="110" spans="1:3" ht="12">
      <c r="A110" s="22"/>
      <c r="B110" s="22"/>
      <c r="C110" s="22"/>
    </row>
    <row r="111" spans="1:3" ht="12">
      <c r="A111" s="22"/>
      <c r="B111" s="22"/>
      <c r="C111" s="22"/>
    </row>
    <row r="112" spans="1:3" ht="12">
      <c r="A112" s="22"/>
      <c r="B112" s="22"/>
      <c r="C112" s="22"/>
    </row>
    <row r="113" spans="1:3" ht="12">
      <c r="A113" s="22"/>
      <c r="B113" s="22"/>
      <c r="C113" s="22"/>
    </row>
    <row r="114" spans="1:3" ht="12">
      <c r="A114" s="23"/>
      <c r="B114" s="23"/>
      <c r="C114" s="23"/>
    </row>
  </sheetData>
  <mergeCells count="15">
    <mergeCell ref="A19:E19"/>
    <mergeCell ref="J8:K9"/>
    <mergeCell ref="L8:L10"/>
    <mergeCell ref="M8:N9"/>
    <mergeCell ref="A6:N6"/>
    <mergeCell ref="E8:E10"/>
    <mergeCell ref="B8:B10"/>
    <mergeCell ref="A8:A10"/>
    <mergeCell ref="I8:I10"/>
    <mergeCell ref="A41:E41"/>
    <mergeCell ref="A28:E28"/>
    <mergeCell ref="A30:E30"/>
    <mergeCell ref="A39:E39"/>
    <mergeCell ref="A36:E36"/>
    <mergeCell ref="A38:E38"/>
  </mergeCells>
  <printOptions horizontalCentered="1"/>
  <pageMargins left="0.2362204724409449" right="0.15748031496062992" top="0.7874015748031497" bottom="0.7874015748031497" header="0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Skarbnik</cp:lastModifiedBy>
  <cp:lastPrinted>2011-05-23T12:12:01Z</cp:lastPrinted>
  <dcterms:created xsi:type="dcterms:W3CDTF">2001-09-07T12:46:35Z</dcterms:created>
  <dcterms:modified xsi:type="dcterms:W3CDTF">2011-05-23T13:01:19Z</dcterms:modified>
  <cp:category/>
  <cp:version/>
  <cp:contentType/>
  <cp:contentStatus/>
</cp:coreProperties>
</file>