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część 1" sheetId="1" r:id="rId1"/>
    <sheet name="Arkusz2" sheetId="2" r:id="rId2"/>
  </sheets>
  <definedNames>
    <definedName name="_xlnm.Print_Area" localSheetId="0">'część 1'!$A$2:$E$23</definedName>
  </definedNames>
  <calcPr fullCalcOnLoad="1"/>
</workbook>
</file>

<file path=xl/sharedStrings.xml><?xml version="1.0" encoding="utf-8"?>
<sst xmlns="http://schemas.openxmlformats.org/spreadsheetml/2006/main" count="102" uniqueCount="68">
  <si>
    <t>Lp.</t>
  </si>
  <si>
    <t>Rodzaj prac</t>
  </si>
  <si>
    <t>Cena netto [zł]</t>
  </si>
  <si>
    <t xml:space="preserve">Powierzchnia / ilość </t>
  </si>
  <si>
    <r>
      <t>koszenie trawników z grabieniem, wywozem i utylizacją pokosu [</t>
    </r>
    <r>
      <rPr>
        <sz val="11"/>
        <color indexed="8"/>
        <rFont val="Calibri"/>
        <family val="2"/>
      </rPr>
      <t>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]</t>
    </r>
  </si>
  <si>
    <r>
      <t>koszenie terenów niezagospodarowanych (nieużytków) z grabieniem, wywozem i utylizacją pokosu [</t>
    </r>
    <r>
      <rPr>
        <sz val="11"/>
        <color indexed="8"/>
        <rFont val="Calibri"/>
        <family val="2"/>
      </rPr>
      <t>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]</t>
    </r>
  </si>
  <si>
    <r>
      <t>koszenie trawników z grabieniem, wywozem i utylizacją pokosu - place zabaw) [</t>
    </r>
    <r>
      <rPr>
        <sz val="11"/>
        <color indexed="8"/>
        <rFont val="Calibri"/>
        <family val="2"/>
      </rPr>
      <t>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]</t>
    </r>
  </si>
  <si>
    <t>Krotność</t>
  </si>
  <si>
    <t>Wartość netto [zł] 2022</t>
  </si>
  <si>
    <t>Wartość netto [zł] 2023</t>
  </si>
  <si>
    <t>Inflacja 18%</t>
  </si>
  <si>
    <t>Wartość butto [zł] 2023</t>
  </si>
  <si>
    <t>grabienie - place zabaw [m2]</t>
  </si>
  <si>
    <t>grabienie tereny gminne [m2]</t>
  </si>
  <si>
    <t>UTRZYMANIE ROŚLINNOŚCI NISKIEJ CZĘŚĆ 2022</t>
  </si>
  <si>
    <t xml:space="preserve">Załącznik nr </t>
  </si>
  <si>
    <t>ZP.271..  .2024</t>
  </si>
  <si>
    <t>jedn.</t>
  </si>
  <si>
    <t>ilość</t>
  </si>
  <si>
    <t>wymiary</t>
  </si>
  <si>
    <t>nazwa</t>
  </si>
  <si>
    <t>uwagi</t>
  </si>
  <si>
    <t>kantówka</t>
  </si>
  <si>
    <t>10x10x247 cm</t>
  </si>
  <si>
    <t>szt.</t>
  </si>
  <si>
    <t xml:space="preserve">szt. </t>
  </si>
  <si>
    <t>modrzew suszony impregnowany ciśnieniowo, kolor Wenge</t>
  </si>
  <si>
    <t>podstawa słupa (kotwa stalowa przykręcana) kotwiona kotwą chemiczną - 4 szpilki kotwy chemicznej z podkładkami i nakrętkami kołpakowymi + 2 śruby do skręcania i 4 nakrętki 10x30mm, maskownica kołpakowa nierdzewna do śrub M10, podkładka do śrub M10 powiększona</t>
  </si>
  <si>
    <t>otwór 10x10 cm (15x15 cm)</t>
  </si>
  <si>
    <t>kpl.</t>
  </si>
  <si>
    <t>stal nierdzewna</t>
  </si>
  <si>
    <t>fundament betonowy prefabrykowany</t>
  </si>
  <si>
    <t>40x40x100</t>
  </si>
  <si>
    <t>beton B20</t>
  </si>
  <si>
    <t>piasek</t>
  </si>
  <si>
    <t>40x40x20 cm</t>
  </si>
  <si>
    <t>tona</t>
  </si>
  <si>
    <t>10x10x292 cm</t>
  </si>
  <si>
    <t>10x10x219 cm</t>
  </si>
  <si>
    <t>daszek drewniany na słupek w formie pisamidki</t>
  </si>
  <si>
    <t>3x3x20 cm</t>
  </si>
  <si>
    <t>kołek drewniany</t>
  </si>
  <si>
    <t>śr. 1 cm, dł. 4 cm</t>
  </si>
  <si>
    <t>klejone klejem poliuretanowym do drewna, wodoodpornym</t>
  </si>
  <si>
    <t>śr. 2 cm, dł. 8 cm</t>
  </si>
  <si>
    <t>wkręt ciesielski TORX 6x200</t>
  </si>
  <si>
    <t>6 x 200 mm</t>
  </si>
  <si>
    <t>stal nierdzewna, zaszpachlowany</t>
  </si>
  <si>
    <t>deska elewacyjna pióro-wpust</t>
  </si>
  <si>
    <t>gr. 2 cm, szerokość krycia 14 cm</t>
  </si>
  <si>
    <t>w tym 3 szt. podzielone na 6 szt. - dociąć wg wskazanych wymiarów, modrzew suszony impregnowany ciśnieniowo, koloe Wenge</t>
  </si>
  <si>
    <t>bluszcz pospolity</t>
  </si>
  <si>
    <t>10x10x190 cm</t>
  </si>
  <si>
    <t>10x10x190 cm z wpustem 2 cm</t>
  </si>
  <si>
    <t>10x15x190 cm z pustem 4 cm</t>
  </si>
  <si>
    <t>10x15x1219 cm z wpustem 4 cm</t>
  </si>
  <si>
    <t>10x10x219 cm z wpustem 2 cm</t>
  </si>
  <si>
    <t>C2</t>
  </si>
  <si>
    <t>KALKULACJA KOSZTÓW - ZABUDOWA MASKUJĄCA DLA TOALETY PRZENOŚNEJ</t>
  </si>
  <si>
    <t>Razem brutto</t>
  </si>
  <si>
    <t xml:space="preserve">Razem netto </t>
  </si>
  <si>
    <t>1 szt. zabudowy</t>
  </si>
  <si>
    <t>1 szt. zabudowy przenośnej</t>
  </si>
  <si>
    <t>Podatek VAT 23 %</t>
  </si>
  <si>
    <t>5 szt. zabudowy</t>
  </si>
  <si>
    <t>cena netto</t>
  </si>
  <si>
    <t xml:space="preserve">cena brutto </t>
  </si>
  <si>
    <t xml:space="preserve">wartość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</si>
</sst>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#,##0.00\ &quot;zł&quot;"/>
    <numFmt numFmtId="172" formatCode="0.0"/>
    <numFmt numFmtId="173" formatCode="#,##0.0"/>
    <numFmt numFmtId="174" formatCode="0.000"/>
    <numFmt numFmtId="175" formatCode="0.0000"/>
    <numFmt numFmtId="176" formatCode="#,##0.000"/>
    <numFmt numFmtId="177" formatCode="[$-415]dddd\,\ d\ mmmm\ yyyy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vertAlign val="superscript"/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i/>
      <sz val="11"/>
      <name val="Calibri"/>
      <family val="2"/>
    </font>
    <font>
      <sz val="11"/>
      <color indexed="63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212529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center" wrapText="1"/>
    </xf>
    <xf numFmtId="2" fontId="24" fillId="0" borderId="0" xfId="0" applyNumberFormat="1" applyFont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0" fontId="26" fillId="0" borderId="0" xfId="0" applyFont="1" applyBorder="1" applyAlignment="1">
      <alignment vertical="top" wrapText="1"/>
    </xf>
    <xf numFmtId="2" fontId="24" fillId="0" borderId="10" xfId="0" applyNumberFormat="1" applyFont="1" applyBorder="1" applyAlignment="1">
      <alignment horizontal="center" vertical="center" wrapText="1"/>
    </xf>
    <xf numFmtId="2" fontId="2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1" fontId="4" fillId="7" borderId="10" xfId="0" applyNumberFormat="1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left" vertical="center" wrapText="1"/>
    </xf>
    <xf numFmtId="3" fontId="4" fillId="7" borderId="13" xfId="0" applyNumberFormat="1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2" fontId="4" fillId="7" borderId="10" xfId="0" applyNumberFormat="1" applyFont="1" applyFill="1" applyBorder="1" applyAlignment="1">
      <alignment horizontal="center" vertical="center" wrapText="1"/>
    </xf>
    <xf numFmtId="4" fontId="4" fillId="7" borderId="10" xfId="0" applyNumberFormat="1" applyFont="1" applyFill="1" applyBorder="1" applyAlignment="1">
      <alignment horizontal="center" vertical="center" wrapText="1"/>
    </xf>
    <xf numFmtId="171" fontId="4" fillId="7" borderId="10" xfId="0" applyNumberFormat="1" applyFont="1" applyFill="1" applyBorder="1" applyAlignment="1">
      <alignment vertical="center"/>
    </xf>
    <xf numFmtId="2" fontId="4" fillId="7" borderId="10" xfId="0" applyNumberFormat="1" applyFont="1" applyFill="1" applyBorder="1" applyAlignment="1">
      <alignment vertical="center"/>
    </xf>
    <xf numFmtId="1" fontId="4" fillId="5" borderId="14" xfId="0" applyNumberFormat="1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/>
    </xf>
    <xf numFmtId="3" fontId="4" fillId="5" borderId="11" xfId="0" applyNumberFormat="1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2" fontId="4" fillId="5" borderId="14" xfId="0" applyNumberFormat="1" applyFont="1" applyFill="1" applyBorder="1" applyAlignment="1">
      <alignment horizontal="center" vertical="center" wrapText="1"/>
    </xf>
    <xf numFmtId="4" fontId="4" fillId="5" borderId="14" xfId="0" applyNumberFormat="1" applyFont="1" applyFill="1" applyBorder="1" applyAlignment="1">
      <alignment horizontal="center" vertical="center" wrapText="1"/>
    </xf>
    <xf numFmtId="171" fontId="4" fillId="5" borderId="14" xfId="0" applyNumberFormat="1" applyFont="1" applyFill="1" applyBorder="1" applyAlignment="1">
      <alignment vertical="center"/>
    </xf>
    <xf numFmtId="171" fontId="4" fillId="5" borderId="10" xfId="0" applyNumberFormat="1" applyFont="1" applyFill="1" applyBorder="1" applyAlignment="1">
      <alignment vertical="center"/>
    </xf>
    <xf numFmtId="1" fontId="4" fillId="5" borderId="10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left" vertical="center" wrapText="1"/>
    </xf>
    <xf numFmtId="3" fontId="4" fillId="5" borderId="10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2" fontId="4" fillId="5" borderId="10" xfId="0" applyNumberFormat="1" applyFont="1" applyFill="1" applyBorder="1" applyAlignment="1">
      <alignment horizontal="center" vertical="center" wrapText="1"/>
    </xf>
    <xf numFmtId="4" fontId="4" fillId="5" borderId="10" xfId="0" applyNumberFormat="1" applyFont="1" applyFill="1" applyBorder="1" applyAlignment="1">
      <alignment horizontal="center" vertical="center" wrapText="1"/>
    </xf>
    <xf numFmtId="1" fontId="4" fillId="6" borderId="10" xfId="0" applyNumberFormat="1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left" vertical="center" wrapText="1"/>
    </xf>
    <xf numFmtId="3" fontId="4" fillId="6" borderId="10" xfId="0" applyNumberFormat="1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2" fontId="4" fillId="6" borderId="10" xfId="0" applyNumberFormat="1" applyFont="1" applyFill="1" applyBorder="1" applyAlignment="1">
      <alignment horizontal="center" vertical="center" wrapText="1"/>
    </xf>
    <xf numFmtId="4" fontId="4" fillId="6" borderId="10" xfId="0" applyNumberFormat="1" applyFont="1" applyFill="1" applyBorder="1" applyAlignment="1">
      <alignment horizontal="center" vertical="center" wrapText="1"/>
    </xf>
    <xf numFmtId="171" fontId="4" fillId="6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2" fontId="24" fillId="33" borderId="10" xfId="0" applyNumberFormat="1" applyFont="1" applyFill="1" applyBorder="1" applyAlignment="1">
      <alignment horizontal="center" vertical="center" wrapText="1"/>
    </xf>
    <xf numFmtId="2" fontId="24" fillId="33" borderId="11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vertical="center"/>
    </xf>
    <xf numFmtId="0" fontId="24" fillId="33" borderId="10" xfId="0" applyFont="1" applyFill="1" applyBorder="1" applyAlignment="1">
      <alignment vertical="center" wrapText="1"/>
    </xf>
    <xf numFmtId="171" fontId="4" fillId="7" borderId="10" xfId="0" applyNumberFormat="1" applyFont="1" applyFill="1" applyBorder="1" applyAlignment="1">
      <alignment vertical="center" wrapText="1"/>
    </xf>
    <xf numFmtId="0" fontId="4" fillId="7" borderId="10" xfId="0" applyNumberFormat="1" applyFont="1" applyFill="1" applyBorder="1" applyAlignment="1">
      <alignment horizontal="center" vertical="center" wrapText="1"/>
    </xf>
    <xf numFmtId="1" fontId="4" fillId="7" borderId="14" xfId="0" applyNumberFormat="1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left" vertical="center" wrapText="1"/>
    </xf>
    <xf numFmtId="3" fontId="4" fillId="7" borderId="11" xfId="0" applyNumberFormat="1" applyFont="1" applyFill="1" applyBorder="1" applyAlignment="1">
      <alignment horizontal="center" vertical="center" wrapText="1"/>
    </xf>
    <xf numFmtId="2" fontId="4" fillId="7" borderId="14" xfId="0" applyNumberFormat="1" applyFont="1" applyFill="1" applyBorder="1" applyAlignment="1">
      <alignment horizontal="center" vertical="center" wrapText="1"/>
    </xf>
    <xf numFmtId="171" fontId="4" fillId="7" borderId="14" xfId="0" applyNumberFormat="1" applyFont="1" applyFill="1" applyBorder="1" applyAlignment="1">
      <alignment vertical="center"/>
    </xf>
    <xf numFmtId="0" fontId="4" fillId="7" borderId="10" xfId="0" applyFont="1" applyFill="1" applyBorder="1" applyAlignment="1">
      <alignment horizontal="left" vertical="center" wrapText="1"/>
    </xf>
    <xf numFmtId="3" fontId="4" fillId="7" borderId="10" xfId="0" applyNumberFormat="1" applyFont="1" applyFill="1" applyBorder="1" applyAlignment="1">
      <alignment horizontal="center" vertical="center" wrapText="1"/>
    </xf>
    <xf numFmtId="0" fontId="4" fillId="7" borderId="14" xfId="0" applyNumberFormat="1" applyFont="1" applyFill="1" applyBorder="1" applyAlignment="1">
      <alignment horizontal="center" vertical="center" wrapText="1"/>
    </xf>
    <xf numFmtId="171" fontId="24" fillId="34" borderId="10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171" fontId="24" fillId="0" borderId="0" xfId="0" applyNumberFormat="1" applyFont="1" applyFill="1" applyBorder="1" applyAlignment="1">
      <alignment vertical="center"/>
    </xf>
    <xf numFmtId="171" fontId="4" fillId="0" borderId="0" xfId="0" applyNumberFormat="1" applyFont="1" applyAlignment="1">
      <alignment vertical="center"/>
    </xf>
    <xf numFmtId="4" fontId="46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 horizontal="right"/>
    </xf>
    <xf numFmtId="2" fontId="24" fillId="0" borderId="10" xfId="0" applyNumberFormat="1" applyFont="1" applyBorder="1" applyAlignment="1">
      <alignment vertical="center" wrapText="1"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vertical="center"/>
    </xf>
    <xf numFmtId="0" fontId="28" fillId="33" borderId="16" xfId="0" applyFont="1" applyFill="1" applyBorder="1" applyAlignment="1">
      <alignment horizontal="center" vertical="center"/>
    </xf>
    <xf numFmtId="0" fontId="28" fillId="33" borderId="17" xfId="0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4.28125" style="1" customWidth="1"/>
    <col min="2" max="2" width="46.00390625" style="1" customWidth="1"/>
    <col min="3" max="3" width="19.00390625" style="1" customWidth="1"/>
    <col min="4" max="4" width="13.00390625" style="1" customWidth="1"/>
    <col min="5" max="5" width="18.57421875" style="1" customWidth="1"/>
    <col min="6" max="6" width="32.140625" style="1" customWidth="1"/>
    <col min="7" max="7" width="15.57421875" style="1" customWidth="1"/>
    <col min="8" max="9" width="11.8515625" style="1" bestFit="1" customWidth="1"/>
    <col min="10" max="10" width="13.57421875" style="1" customWidth="1"/>
    <col min="11" max="16384" width="9.140625" style="1" customWidth="1"/>
  </cols>
  <sheetData>
    <row r="1" ht="36" customHeight="1">
      <c r="B1" s="9" t="s">
        <v>16</v>
      </c>
    </row>
    <row r="2" spans="1:5" ht="14.25" customHeight="1">
      <c r="A2" s="7"/>
      <c r="B2" s="8"/>
      <c r="C2" s="8"/>
      <c r="D2" s="8"/>
      <c r="E2" s="10" t="s">
        <v>15</v>
      </c>
    </row>
    <row r="3" spans="1:9" ht="21.75" customHeight="1">
      <c r="A3" s="71" t="s">
        <v>58</v>
      </c>
      <c r="B3" s="72"/>
      <c r="C3" s="72"/>
      <c r="D3" s="72"/>
      <c r="E3" s="73"/>
      <c r="F3" s="44"/>
      <c r="G3" s="44"/>
      <c r="H3" s="44"/>
      <c r="I3" s="44"/>
    </row>
    <row r="4" spans="1:9" ht="48.75" customHeight="1">
      <c r="A4" s="45" t="s">
        <v>0</v>
      </c>
      <c r="B4" s="46" t="s">
        <v>20</v>
      </c>
      <c r="C4" s="45" t="s">
        <v>19</v>
      </c>
      <c r="D4" s="45" t="s">
        <v>17</v>
      </c>
      <c r="E4" s="45" t="s">
        <v>18</v>
      </c>
      <c r="F4" s="47" t="s">
        <v>21</v>
      </c>
      <c r="G4" s="48" t="s">
        <v>67</v>
      </c>
      <c r="H4" s="48" t="s">
        <v>65</v>
      </c>
      <c r="I4" s="48" t="s">
        <v>66</v>
      </c>
    </row>
    <row r="5" spans="1:9" ht="38.25" customHeight="1">
      <c r="A5" s="15">
        <v>1</v>
      </c>
      <c r="B5" s="16" t="s">
        <v>22</v>
      </c>
      <c r="C5" s="17" t="s">
        <v>23</v>
      </c>
      <c r="D5" s="19" t="s">
        <v>25</v>
      </c>
      <c r="E5" s="50">
        <v>2</v>
      </c>
      <c r="F5" s="49" t="s">
        <v>26</v>
      </c>
      <c r="G5" s="21"/>
      <c r="H5" s="21"/>
      <c r="I5" s="21"/>
    </row>
    <row r="6" spans="1:9" ht="99" customHeight="1">
      <c r="A6" s="15">
        <v>2</v>
      </c>
      <c r="B6" s="16" t="s">
        <v>27</v>
      </c>
      <c r="C6" s="17" t="s">
        <v>28</v>
      </c>
      <c r="D6" s="19" t="s">
        <v>29</v>
      </c>
      <c r="E6" s="50">
        <v>6</v>
      </c>
      <c r="F6" s="21" t="s">
        <v>30</v>
      </c>
      <c r="G6" s="21"/>
      <c r="H6" s="21"/>
      <c r="I6" s="21"/>
    </row>
    <row r="7" spans="1:9" ht="33" customHeight="1">
      <c r="A7" s="15">
        <v>3</v>
      </c>
      <c r="B7" s="16" t="s">
        <v>31</v>
      </c>
      <c r="C7" s="17" t="s">
        <v>32</v>
      </c>
      <c r="D7" s="19" t="s">
        <v>25</v>
      </c>
      <c r="E7" s="50">
        <v>4</v>
      </c>
      <c r="F7" s="21" t="s">
        <v>33</v>
      </c>
      <c r="G7" s="21"/>
      <c r="H7" s="21"/>
      <c r="I7" s="21"/>
    </row>
    <row r="8" spans="1:9" ht="29.25" customHeight="1">
      <c r="A8" s="51">
        <v>4</v>
      </c>
      <c r="B8" s="52" t="s">
        <v>34</v>
      </c>
      <c r="C8" s="53" t="s">
        <v>35</v>
      </c>
      <c r="D8" s="54" t="s">
        <v>36</v>
      </c>
      <c r="E8" s="58">
        <v>0.062</v>
      </c>
      <c r="F8" s="55"/>
      <c r="G8" s="21"/>
      <c r="H8" s="21"/>
      <c r="I8" s="21"/>
    </row>
    <row r="9" spans="1:9" ht="34.5" customHeight="1">
      <c r="A9" s="15">
        <v>5</v>
      </c>
      <c r="B9" s="56" t="s">
        <v>22</v>
      </c>
      <c r="C9" s="57" t="s">
        <v>37</v>
      </c>
      <c r="D9" s="19" t="s">
        <v>25</v>
      </c>
      <c r="E9" s="50">
        <v>4</v>
      </c>
      <c r="F9" s="49" t="s">
        <v>26</v>
      </c>
      <c r="G9" s="21"/>
      <c r="H9" s="21"/>
      <c r="I9" s="21"/>
    </row>
    <row r="10" spans="1:9" ht="29.25" customHeight="1">
      <c r="A10" s="15">
        <v>6</v>
      </c>
      <c r="B10" s="56" t="s">
        <v>22</v>
      </c>
      <c r="C10" s="57" t="s">
        <v>38</v>
      </c>
      <c r="D10" s="19" t="s">
        <v>25</v>
      </c>
      <c r="E10" s="50">
        <v>4</v>
      </c>
      <c r="F10" s="49" t="s">
        <v>26</v>
      </c>
      <c r="G10" s="21"/>
      <c r="H10" s="21"/>
      <c r="I10" s="21"/>
    </row>
    <row r="11" spans="1:9" ht="33.75" customHeight="1">
      <c r="A11" s="15">
        <v>7</v>
      </c>
      <c r="B11" s="56" t="s">
        <v>39</v>
      </c>
      <c r="C11" s="57"/>
      <c r="D11" s="19" t="s">
        <v>25</v>
      </c>
      <c r="E11" s="50">
        <v>4</v>
      </c>
      <c r="F11" s="49" t="s">
        <v>26</v>
      </c>
      <c r="G11" s="21"/>
      <c r="H11" s="21"/>
      <c r="I11" s="21"/>
    </row>
    <row r="12" spans="1:9" ht="39.75" customHeight="1">
      <c r="A12" s="15">
        <v>8</v>
      </c>
      <c r="B12" s="56" t="s">
        <v>22</v>
      </c>
      <c r="C12" s="57" t="s">
        <v>40</v>
      </c>
      <c r="D12" s="19" t="s">
        <v>25</v>
      </c>
      <c r="E12" s="50">
        <v>134</v>
      </c>
      <c r="F12" s="49" t="s">
        <v>26</v>
      </c>
      <c r="G12" s="21"/>
      <c r="H12" s="21"/>
      <c r="I12" s="21"/>
    </row>
    <row r="13" spans="1:9" ht="39.75" customHeight="1">
      <c r="A13" s="15">
        <v>9</v>
      </c>
      <c r="B13" s="56" t="s">
        <v>41</v>
      </c>
      <c r="C13" s="57" t="s">
        <v>42</v>
      </c>
      <c r="D13" s="19" t="s">
        <v>25</v>
      </c>
      <c r="E13" s="50">
        <v>268</v>
      </c>
      <c r="F13" s="49" t="s">
        <v>43</v>
      </c>
      <c r="G13" s="21"/>
      <c r="H13" s="21"/>
      <c r="I13" s="21"/>
    </row>
    <row r="14" spans="1:9" ht="36.75" customHeight="1">
      <c r="A14" s="15">
        <v>10</v>
      </c>
      <c r="B14" s="56" t="s">
        <v>41</v>
      </c>
      <c r="C14" s="57" t="s">
        <v>44</v>
      </c>
      <c r="D14" s="19" t="s">
        <v>25</v>
      </c>
      <c r="E14" s="50">
        <v>2</v>
      </c>
      <c r="F14" s="49" t="s">
        <v>43</v>
      </c>
      <c r="G14" s="21"/>
      <c r="H14" s="21"/>
      <c r="I14" s="21"/>
    </row>
    <row r="15" spans="1:9" ht="35.25" customHeight="1">
      <c r="A15" s="15">
        <v>11</v>
      </c>
      <c r="B15" s="56" t="s">
        <v>45</v>
      </c>
      <c r="C15" s="57" t="s">
        <v>46</v>
      </c>
      <c r="D15" s="19" t="s">
        <v>29</v>
      </c>
      <c r="E15" s="50">
        <v>22</v>
      </c>
      <c r="F15" s="21" t="s">
        <v>47</v>
      </c>
      <c r="G15" s="21"/>
      <c r="H15" s="21"/>
      <c r="I15" s="21"/>
    </row>
    <row r="16" spans="1:9" ht="29.25" customHeight="1">
      <c r="A16" s="15">
        <v>12</v>
      </c>
      <c r="B16" s="56" t="s">
        <v>48</v>
      </c>
      <c r="C16" s="57" t="s">
        <v>49</v>
      </c>
      <c r="D16" s="19" t="s">
        <v>25</v>
      </c>
      <c r="E16" s="50">
        <v>44</v>
      </c>
      <c r="F16" s="49" t="s">
        <v>50</v>
      </c>
      <c r="G16" s="21"/>
      <c r="H16" s="21"/>
      <c r="I16" s="21"/>
    </row>
    <row r="17" spans="1:9" ht="33" customHeight="1">
      <c r="A17" s="15">
        <v>13</v>
      </c>
      <c r="B17" s="56" t="s">
        <v>22</v>
      </c>
      <c r="C17" s="57" t="s">
        <v>52</v>
      </c>
      <c r="D17" s="19" t="s">
        <v>25</v>
      </c>
      <c r="E17" s="50">
        <v>4</v>
      </c>
      <c r="F17" s="49" t="s">
        <v>26</v>
      </c>
      <c r="G17" s="21"/>
      <c r="H17" s="21"/>
      <c r="I17" s="21"/>
    </row>
    <row r="18" spans="1:9" ht="35.25" customHeight="1">
      <c r="A18" s="15">
        <v>14</v>
      </c>
      <c r="B18" s="56" t="s">
        <v>22</v>
      </c>
      <c r="C18" s="57" t="s">
        <v>53</v>
      </c>
      <c r="D18" s="19" t="s">
        <v>24</v>
      </c>
      <c r="E18" s="50">
        <v>2</v>
      </c>
      <c r="F18" s="49" t="s">
        <v>26</v>
      </c>
      <c r="G18" s="21"/>
      <c r="H18" s="21"/>
      <c r="I18" s="21"/>
    </row>
    <row r="19" spans="1:9" ht="34.5" customHeight="1">
      <c r="A19" s="15">
        <v>15</v>
      </c>
      <c r="B19" s="56" t="s">
        <v>22</v>
      </c>
      <c r="C19" s="57" t="s">
        <v>54</v>
      </c>
      <c r="D19" s="19" t="s">
        <v>25</v>
      </c>
      <c r="E19" s="50">
        <v>2</v>
      </c>
      <c r="F19" s="49" t="s">
        <v>26</v>
      </c>
      <c r="G19" s="21"/>
      <c r="H19" s="21"/>
      <c r="I19" s="21"/>
    </row>
    <row r="20" spans="1:9" ht="30" customHeight="1">
      <c r="A20" s="15">
        <v>16</v>
      </c>
      <c r="B20" s="56" t="s">
        <v>22</v>
      </c>
      <c r="C20" s="57" t="s">
        <v>55</v>
      </c>
      <c r="D20" s="19" t="s">
        <v>25</v>
      </c>
      <c r="E20" s="50">
        <v>1</v>
      </c>
      <c r="F20" s="49" t="s">
        <v>26</v>
      </c>
      <c r="G20" s="21"/>
      <c r="H20" s="21"/>
      <c r="I20" s="21"/>
    </row>
    <row r="21" spans="1:9" ht="31.5" customHeight="1">
      <c r="A21" s="15">
        <v>17</v>
      </c>
      <c r="B21" s="56" t="s">
        <v>22</v>
      </c>
      <c r="C21" s="57" t="s">
        <v>56</v>
      </c>
      <c r="D21" s="19" t="s">
        <v>24</v>
      </c>
      <c r="E21" s="50">
        <v>1</v>
      </c>
      <c r="F21" s="49" t="s">
        <v>26</v>
      </c>
      <c r="G21" s="21"/>
      <c r="H21" s="21"/>
      <c r="I21" s="21"/>
    </row>
    <row r="22" spans="1:9" ht="30" customHeight="1">
      <c r="A22" s="15">
        <v>18</v>
      </c>
      <c r="B22" s="56" t="s">
        <v>51</v>
      </c>
      <c r="C22" s="57"/>
      <c r="D22" s="19" t="s">
        <v>25</v>
      </c>
      <c r="E22" s="50">
        <v>12</v>
      </c>
      <c r="F22" s="21" t="s">
        <v>57</v>
      </c>
      <c r="G22" s="21"/>
      <c r="H22" s="21"/>
      <c r="I22" s="21"/>
    </row>
    <row r="23" spans="1:10" ht="15" customHeight="1">
      <c r="A23" s="3"/>
      <c r="B23" s="4"/>
      <c r="C23" s="2"/>
      <c r="D23" s="5"/>
      <c r="E23" s="6"/>
      <c r="G23" s="67" t="s">
        <v>62</v>
      </c>
      <c r="H23" s="68"/>
      <c r="I23" s="59"/>
      <c r="J23" s="62"/>
    </row>
    <row r="24" spans="1:9" ht="26.25" customHeight="1">
      <c r="A24" s="3"/>
      <c r="B24" s="66"/>
      <c r="C24" s="11" t="s">
        <v>61</v>
      </c>
      <c r="D24" s="11" t="s">
        <v>64</v>
      </c>
      <c r="E24" s="6"/>
      <c r="G24" s="62"/>
      <c r="H24" s="62"/>
      <c r="I24" s="61"/>
    </row>
    <row r="25" spans="2:7" ht="15">
      <c r="B25" s="13" t="s">
        <v>60</v>
      </c>
      <c r="C25" s="63"/>
      <c r="D25" s="64"/>
      <c r="E25" s="70"/>
      <c r="G25" s="62"/>
    </row>
    <row r="26" spans="2:5" ht="15">
      <c r="B26" s="13" t="s">
        <v>63</v>
      </c>
      <c r="C26" s="65"/>
      <c r="D26" s="69"/>
      <c r="E26" s="70"/>
    </row>
    <row r="27" spans="2:5" ht="15">
      <c r="B27" s="13" t="s">
        <v>59</v>
      </c>
      <c r="C27" s="63"/>
      <c r="D27" s="64"/>
      <c r="E27" s="70"/>
    </row>
    <row r="28" spans="3:6" ht="15">
      <c r="C28" s="60"/>
      <c r="F28" s="60"/>
    </row>
    <row r="29" ht="15">
      <c r="D29" s="60"/>
    </row>
  </sheetData>
  <sheetProtection/>
  <mergeCells count="1">
    <mergeCell ref="A3:E3"/>
  </mergeCells>
  <printOptions horizontalCentered="1"/>
  <pageMargins left="0" right="0" top="0" bottom="0" header="0" footer="0"/>
  <pageSetup firstPageNumber="1" useFirstPageNumber="1" horizontalDpi="600" verticalDpi="600" orientation="landscape" paperSize="9" scale="70" r:id="rId1"/>
  <headerFooter alignWithMargins="0">
    <oddFooter>&amp;R&amp;"Calibri,Standardowy"&amp;11&amp;P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C4" sqref="C4"/>
    </sheetView>
  </sheetViews>
  <sheetFormatPr defaultColWidth="9.140625" defaultRowHeight="12.75"/>
  <cols>
    <col min="2" max="2" width="27.28125" style="0" customWidth="1"/>
    <col min="3" max="3" width="18.421875" style="0" customWidth="1"/>
    <col min="4" max="4" width="18.28125" style="0" customWidth="1"/>
    <col min="5" max="5" width="18.140625" style="0" customWidth="1"/>
    <col min="6" max="6" width="18.28125" style="0" customWidth="1"/>
    <col min="7" max="7" width="18.00390625" style="0" customWidth="1"/>
    <col min="8" max="8" width="21.00390625" style="0" customWidth="1"/>
    <col min="9" max="9" width="23.7109375" style="0" customWidth="1"/>
  </cols>
  <sheetData>
    <row r="1" spans="1:9" ht="18.75">
      <c r="A1" s="74" t="s">
        <v>14</v>
      </c>
      <c r="B1" s="75"/>
      <c r="C1" s="75"/>
      <c r="D1" s="75"/>
      <c r="E1" s="75"/>
      <c r="F1" s="76"/>
      <c r="G1" s="13"/>
      <c r="H1" s="13"/>
      <c r="I1" s="13"/>
    </row>
    <row r="2" spans="1:9" ht="30">
      <c r="A2" s="11" t="s">
        <v>0</v>
      </c>
      <c r="B2" s="12" t="s">
        <v>1</v>
      </c>
      <c r="C2" s="11" t="s">
        <v>3</v>
      </c>
      <c r="D2" s="11" t="s">
        <v>7</v>
      </c>
      <c r="E2" s="11" t="s">
        <v>2</v>
      </c>
      <c r="F2" s="11" t="s">
        <v>8</v>
      </c>
      <c r="G2" s="14" t="s">
        <v>10</v>
      </c>
      <c r="H2" s="14" t="s">
        <v>9</v>
      </c>
      <c r="I2" s="14" t="s">
        <v>11</v>
      </c>
    </row>
    <row r="3" spans="1:11" ht="47.25">
      <c r="A3" s="15">
        <v>1</v>
      </c>
      <c r="B3" s="16" t="s">
        <v>4</v>
      </c>
      <c r="C3" s="17">
        <f>45000+101410+359420+0+17000+113740+276750+81400</f>
        <v>994720</v>
      </c>
      <c r="D3" s="18">
        <v>7</v>
      </c>
      <c r="E3" s="19">
        <v>0.22</v>
      </c>
      <c r="F3" s="20">
        <f>C3*E3</f>
        <v>218838.4</v>
      </c>
      <c r="G3" s="21">
        <f>E3+E3*18%</f>
        <v>0.2596</v>
      </c>
      <c r="H3" s="21"/>
      <c r="I3" s="22"/>
      <c r="K3">
        <f>C3/D3</f>
        <v>142102.85714285713</v>
      </c>
    </row>
    <row r="4" spans="1:11" ht="77.25">
      <c r="A4" s="15">
        <v>2</v>
      </c>
      <c r="B4" s="16" t="s">
        <v>5</v>
      </c>
      <c r="C4" s="17">
        <f>0+156600+206300+141900+206700+0+0+98500</f>
        <v>810000</v>
      </c>
      <c r="D4" s="18">
        <v>5</v>
      </c>
      <c r="E4" s="19">
        <v>0.22</v>
      </c>
      <c r="F4" s="20">
        <f>C4*E4</f>
        <v>178200</v>
      </c>
      <c r="G4" s="21">
        <f>E4+E4*18%</f>
        <v>0.2596</v>
      </c>
      <c r="H4" s="21"/>
      <c r="I4" s="21"/>
      <c r="K4">
        <f>C4/5</f>
        <v>162000</v>
      </c>
    </row>
    <row r="5" spans="1:9" ht="62.25">
      <c r="A5" s="23">
        <v>3</v>
      </c>
      <c r="B5" s="24" t="s">
        <v>6</v>
      </c>
      <c r="C5" s="25">
        <v>71000</v>
      </c>
      <c r="D5" s="26"/>
      <c r="E5" s="27">
        <v>0.23</v>
      </c>
      <c r="F5" s="28">
        <f>C5*E5*D5</f>
        <v>0</v>
      </c>
      <c r="G5" s="29">
        <f>E5+E5*18%</f>
        <v>0.27140000000000003</v>
      </c>
      <c r="H5" s="29"/>
      <c r="I5" s="30"/>
    </row>
    <row r="6" spans="1:11" ht="30">
      <c r="A6" s="37">
        <v>4</v>
      </c>
      <c r="B6" s="38" t="s">
        <v>13</v>
      </c>
      <c r="C6" s="39">
        <v>40000</v>
      </c>
      <c r="D6" s="40"/>
      <c r="E6" s="41">
        <v>1.08</v>
      </c>
      <c r="F6" s="42">
        <f>E6*2.5*C6</f>
        <v>108000</v>
      </c>
      <c r="G6" s="43">
        <f>E6+E6*18%</f>
        <v>1.2744</v>
      </c>
      <c r="H6" s="43">
        <f>G6*2.5*C6</f>
        <v>127440</v>
      </c>
      <c r="I6" s="43">
        <f>H6+H6*8%</f>
        <v>137635.2</v>
      </c>
      <c r="K6">
        <f>C3/7</f>
        <v>142102.85714285713</v>
      </c>
    </row>
    <row r="7" spans="1:9" ht="15">
      <c r="A7" s="31">
        <v>5</v>
      </c>
      <c r="B7" s="32" t="s">
        <v>12</v>
      </c>
      <c r="C7" s="33">
        <v>56500</v>
      </c>
      <c r="D7" s="34"/>
      <c r="E7" s="35">
        <v>1.08</v>
      </c>
      <c r="F7" s="36">
        <f>C7*2.5*E7</f>
        <v>152550</v>
      </c>
      <c r="G7" s="30">
        <f>E7+E7*18%</f>
        <v>1.2744</v>
      </c>
      <c r="H7" s="30">
        <f>G7*2.5*C7</f>
        <v>180009</v>
      </c>
      <c r="I7" s="30">
        <f>H7+H7*8%</f>
        <v>194409.72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Sobczyńska</dc:creator>
  <cp:keywords/>
  <dc:description/>
  <cp:lastModifiedBy>Magdalena Zielińska</cp:lastModifiedBy>
  <cp:lastPrinted>2023-11-22T13:53:34Z</cp:lastPrinted>
  <dcterms:created xsi:type="dcterms:W3CDTF">2011-04-01T08:16:16Z</dcterms:created>
  <dcterms:modified xsi:type="dcterms:W3CDTF">2023-12-21T10:40:38Z</dcterms:modified>
  <cp:category/>
  <cp:version/>
  <cp:contentType/>
  <cp:contentStatus/>
</cp:coreProperties>
</file>