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<sst xmlns="http://schemas.openxmlformats.org/spreadsheetml/2006/main" count="110" uniqueCount="86">
  <si>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</si>
  <si>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</si>
  <si>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</si>
  <si>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</si>
  <si>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</si>
  <si>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</si>
  <si>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</si>
  <si>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</si>
  <si>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</si>
  <si>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</si>
  <si>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</si>
  <si>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</si>
  <si>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</si>
  <si>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</si>
  <si>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</si>
  <si>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</si>
  <si>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</si>
  <si>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</si>
  <si>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</si>
  <si>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</si>
  <si>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4300</t>
  </si>
  <si>
    <t>Różne opłaty i składki</t>
  </si>
  <si>
    <t>Zakup usług pozostałych</t>
  </si>
  <si>
    <t>Dokonać zmian w planie wydatków  gminy na rok 2011 stanowiącym załacznik nr 2 do Zarządzenia  Nr 14/2011 z dnia  7 lutego 2011 r. w sposób następujący:</t>
  </si>
  <si>
    <t>Zakup usług remontowych</t>
  </si>
  <si>
    <t>010</t>
  </si>
  <si>
    <t>01010</t>
  </si>
  <si>
    <t>Infrastruktura wodociągowa i sanitacyjna wsi</t>
  </si>
  <si>
    <t>Zakup materiałów i wyposażenia</t>
  </si>
  <si>
    <t>Zakup energii</t>
  </si>
  <si>
    <t>4270</t>
  </si>
  <si>
    <t>Dział 010 Rolnictwo i łowiectwo</t>
  </si>
  <si>
    <t>Obiekty sportowe</t>
  </si>
  <si>
    <t>Energia, woda, ścieki - 4 strefy rekreacji</t>
  </si>
  <si>
    <t>Dział 926 Kultura fizyczna</t>
  </si>
  <si>
    <t>Załącznik nr 1</t>
  </si>
  <si>
    <t>Usuwanie awarii na sieci kanalizacyjnej</t>
  </si>
  <si>
    <t>Abonament za monitoring SUW</t>
  </si>
  <si>
    <t>Gospodarka gruntami i nieruchomościami</t>
  </si>
  <si>
    <t>Usługi geodezyjne</t>
  </si>
  <si>
    <t>Schroniska dla zwierząt</t>
  </si>
  <si>
    <t xml:space="preserve">Zakup karmy dla zwierząt </t>
  </si>
  <si>
    <t>Zabezpieczenie opieki nad zwierzętami</t>
  </si>
  <si>
    <t>Dział 900 Gospodarka komunalna i ochrona środowiska</t>
  </si>
  <si>
    <t>Dział 700Gospodarka mieszkaniowa</t>
  </si>
  <si>
    <t>Oświetlenie ulic, placów i dróg</t>
  </si>
  <si>
    <t>Oświetlenie uliczne na terenie gminy</t>
  </si>
  <si>
    <t>Nadzór inwestorski nad robotami elektrycznymi</t>
  </si>
  <si>
    <t>Opłata za zrzut ścieków 4 strefy rekreacji</t>
  </si>
  <si>
    <t>Rady gmin (miast i miast na prawach powiatu)</t>
  </si>
  <si>
    <t>Usługi pocztowe</t>
  </si>
  <si>
    <t>Opłaty z tytułu zakupu usług telekomunikacyjnych świadczonych w stacjonarnej publicznej sieci telefonicznej</t>
  </si>
  <si>
    <t>Podróże służbowe krajowe</t>
  </si>
  <si>
    <t>Dział 750 Administracja publiczna</t>
  </si>
  <si>
    <t>Drogi publiczne gminne</t>
  </si>
  <si>
    <t>Remont tłuczniem betonowym, kamiennym, korą asfaltową i destruktem bitumicznym ulic Pęcice Małe ul. Skowronków i Bażantów</t>
  </si>
  <si>
    <t xml:space="preserve">Zimowe utrzyamnie dróg </t>
  </si>
  <si>
    <t>Dział 600 Transport i łączność</t>
  </si>
  <si>
    <t>Przeciwdziłanie alkoholizmowi</t>
  </si>
  <si>
    <t>Opłaty za dostawę energii, gazu,wody</t>
  </si>
  <si>
    <t>Druki, materiały biurowe ,materiały informacyjne, prenumeraty</t>
  </si>
  <si>
    <t>Zakup usług obejmujących wykonanie ekspertyz, analiz i opinii</t>
  </si>
  <si>
    <t>Opinie biegłych sądowych</t>
  </si>
  <si>
    <t>Domy i ośrodki kultury, świetlice i kluby</t>
  </si>
  <si>
    <t>Zakupy organizacja imprez okolicznościowych- Koło Ememrytów Opacz Kolonia</t>
  </si>
  <si>
    <t>Organizacja imprez okoliocznościowych Koło Emerytów Opacz Kolonia</t>
  </si>
  <si>
    <t>Dział 921 Kultura i ochrona dziedzictwa narodowego</t>
  </si>
  <si>
    <t>Pozostała działalność</t>
  </si>
  <si>
    <t>Zakupy -współpraca z gminą włoską</t>
  </si>
  <si>
    <t>Współpraca z gminą włoską</t>
  </si>
  <si>
    <t>Różne opłaty i składki- Stowarzyszenie Mazovia</t>
  </si>
  <si>
    <t>Zakup materiałów biurowych - fundusz osiedla Komorow Granica</t>
  </si>
  <si>
    <t>Usługi poligraficzne, redakcyjne, graficzne - z funduszu osiedla Komorów Granica</t>
  </si>
  <si>
    <t>Obsługa papierów wartościowych, kredytów i pożyczek jst</t>
  </si>
  <si>
    <t>Odsetki i dyskonto od skarbowych papierów wartościowych, kredytów i pożyczek oraz innych instrumentów finansowych, związanych z obsługą długu krajowego</t>
  </si>
  <si>
    <t>Odsetki od samorządowych papierów wartościowych lub zaciągnietych przez jednostkę samorządu terytorialnego kredytów i pożyczek</t>
  </si>
  <si>
    <t>Dział 757 Obsługa długu publicznego</t>
  </si>
  <si>
    <t>Odsetki-BOŚ</t>
  </si>
  <si>
    <t>Odsetki-WFOŚiGW</t>
  </si>
  <si>
    <t>Odsetki- BGK</t>
  </si>
  <si>
    <t>Odsetki-BS</t>
  </si>
  <si>
    <t>Odsetki WFOŚiGW</t>
  </si>
  <si>
    <t>Odsetki -BGK</t>
  </si>
  <si>
    <t>Odsetki- BS</t>
  </si>
  <si>
    <t>do Zarządzenia Nr  233 /2011</t>
  </si>
  <si>
    <t xml:space="preserve">z dnia  15  grudnia  2011r.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</si>
</sst>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name val="Arial CE"/>
      <family val="0"/>
    </font>
    <font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" fontId="13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3" fontId="17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4" fontId="17" fillId="0" borderId="1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3" fontId="19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43" fontId="10" fillId="0" borderId="1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171" fontId="10" fillId="0" borderId="1" xfId="0" applyNumberFormat="1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" fontId="19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18" fillId="0" borderId="1" xfId="0" applyFont="1" applyBorder="1" applyAlignment="1">
      <alignment horizontal="left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8" fillId="0" borderId="9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7" fillId="0" borderId="9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tabSelected="1" workbookViewId="0" topLeftCell="A78">
      <selection activeCell="A1" sqref="A1:P99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35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84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119" t="s">
        <v>85</v>
      </c>
      <c r="O4" s="120"/>
      <c r="P4" s="120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135" t="s">
        <v>23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111" t="s">
        <v>9</v>
      </c>
      <c r="B8" s="111" t="s">
        <v>2</v>
      </c>
      <c r="C8" s="25"/>
      <c r="D8" s="26"/>
      <c r="E8" s="111" t="s">
        <v>15</v>
      </c>
      <c r="F8" s="111" t="s">
        <v>16</v>
      </c>
      <c r="G8" s="136" t="s">
        <v>19</v>
      </c>
      <c r="H8" s="20"/>
      <c r="I8" s="20"/>
      <c r="J8" s="20"/>
      <c r="K8" s="145" t="s">
        <v>10</v>
      </c>
      <c r="L8" s="141" t="s">
        <v>11</v>
      </c>
      <c r="M8" s="142"/>
      <c r="N8" s="145" t="s">
        <v>12</v>
      </c>
      <c r="O8" s="141" t="s">
        <v>11</v>
      </c>
      <c r="P8" s="142"/>
      <c r="Q8" s="2"/>
      <c r="R8" s="2"/>
      <c r="S8" s="2"/>
      <c r="T8" s="3"/>
    </row>
    <row r="9" spans="1:20" ht="14.25" customHeight="1">
      <c r="A9" s="114"/>
      <c r="B9" s="112"/>
      <c r="C9" s="27"/>
      <c r="D9" s="28"/>
      <c r="E9" s="148"/>
      <c r="F9" s="150"/>
      <c r="G9" s="137"/>
      <c r="H9" s="21"/>
      <c r="I9" s="21"/>
      <c r="J9" s="21"/>
      <c r="K9" s="146"/>
      <c r="L9" s="143"/>
      <c r="M9" s="144"/>
      <c r="N9" s="146"/>
      <c r="O9" s="143"/>
      <c r="P9" s="144"/>
      <c r="Q9" s="2"/>
      <c r="R9" s="2"/>
      <c r="S9" s="2"/>
      <c r="T9" s="3"/>
    </row>
    <row r="10" spans="1:20" ht="42.75" customHeight="1">
      <c r="A10" s="115"/>
      <c r="B10" s="113"/>
      <c r="C10" s="29"/>
      <c r="D10" s="22"/>
      <c r="E10" s="149"/>
      <c r="F10" s="151"/>
      <c r="G10" s="138"/>
      <c r="H10" s="23"/>
      <c r="I10" s="24" t="s">
        <v>0</v>
      </c>
      <c r="J10" s="22" t="s">
        <v>1</v>
      </c>
      <c r="K10" s="147"/>
      <c r="L10" s="24" t="s">
        <v>18</v>
      </c>
      <c r="M10" s="24" t="s">
        <v>1</v>
      </c>
      <c r="N10" s="147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129" t="s">
        <v>8</v>
      </c>
      <c r="B13" s="130"/>
      <c r="C13" s="130"/>
      <c r="D13" s="130"/>
      <c r="E13" s="130"/>
      <c r="F13" s="130"/>
      <c r="G13" s="131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1" s="9" customFormat="1" ht="37.5" customHeight="1">
      <c r="A14" s="49">
        <v>1</v>
      </c>
      <c r="B14" s="50" t="s">
        <v>25</v>
      </c>
      <c r="C14" s="50"/>
      <c r="D14" s="50"/>
      <c r="E14" s="50" t="s">
        <v>26</v>
      </c>
      <c r="F14" s="50"/>
      <c r="G14" s="75" t="s">
        <v>27</v>
      </c>
      <c r="H14" s="43"/>
      <c r="I14" s="43"/>
      <c r="J14" s="43"/>
      <c r="K14" s="81">
        <f>SUM(K15)</f>
        <v>6000</v>
      </c>
      <c r="L14" s="81">
        <f>SUM(L15)</f>
        <v>6000</v>
      </c>
      <c r="M14" s="81">
        <f>SUM(M15)</f>
        <v>0</v>
      </c>
      <c r="N14" s="81">
        <f>SUM(N17)</f>
        <v>6000</v>
      </c>
      <c r="O14" s="81">
        <f>SUM(O17)</f>
        <v>6000</v>
      </c>
      <c r="P14" s="81">
        <f>SUM(P15)</f>
        <v>0</v>
      </c>
      <c r="Q14" s="77"/>
      <c r="R14" s="77"/>
      <c r="S14" s="77"/>
      <c r="T14" s="78"/>
      <c r="U14" s="79"/>
    </row>
    <row r="15" spans="1:21" s="9" customFormat="1" ht="21" customHeight="1">
      <c r="A15" s="49">
        <v>2</v>
      </c>
      <c r="B15" s="50"/>
      <c r="C15" s="50"/>
      <c r="D15" s="50"/>
      <c r="E15" s="50"/>
      <c r="F15" s="50" t="s">
        <v>30</v>
      </c>
      <c r="G15" s="75" t="s">
        <v>24</v>
      </c>
      <c r="H15" s="43"/>
      <c r="I15" s="43"/>
      <c r="J15" s="43"/>
      <c r="K15" s="80">
        <f aca="true" t="shared" si="0" ref="K15:P15">SUM(K16)</f>
        <v>6000</v>
      </c>
      <c r="L15" s="80">
        <f t="shared" si="0"/>
        <v>6000</v>
      </c>
      <c r="M15" s="80">
        <f t="shared" si="0"/>
        <v>0</v>
      </c>
      <c r="N15" s="80">
        <f t="shared" si="0"/>
        <v>0</v>
      </c>
      <c r="O15" s="80">
        <f t="shared" si="0"/>
        <v>0</v>
      </c>
      <c r="P15" s="80">
        <f t="shared" si="0"/>
        <v>0</v>
      </c>
      <c r="Q15" s="77"/>
      <c r="R15" s="77"/>
      <c r="S15" s="77"/>
      <c r="T15" s="78"/>
      <c r="U15" s="79"/>
    </row>
    <row r="16" spans="1:21" s="9" customFormat="1" ht="27.75" customHeight="1">
      <c r="A16" s="49">
        <v>3</v>
      </c>
      <c r="B16" s="50"/>
      <c r="C16" s="50"/>
      <c r="D16" s="50"/>
      <c r="E16" s="50"/>
      <c r="F16" s="50"/>
      <c r="G16" s="75" t="s">
        <v>36</v>
      </c>
      <c r="H16" s="43"/>
      <c r="I16" s="43"/>
      <c r="J16" s="43"/>
      <c r="K16" s="76">
        <v>6000</v>
      </c>
      <c r="L16" s="76">
        <v>6000</v>
      </c>
      <c r="M16" s="80">
        <v>0</v>
      </c>
      <c r="N16" s="80">
        <v>0</v>
      </c>
      <c r="O16" s="80">
        <v>0</v>
      </c>
      <c r="P16" s="80">
        <v>0</v>
      </c>
      <c r="Q16" s="77"/>
      <c r="R16" s="77"/>
      <c r="S16" s="77"/>
      <c r="T16" s="78"/>
      <c r="U16" s="79"/>
    </row>
    <row r="17" spans="1:21" s="9" customFormat="1" ht="24" customHeight="1">
      <c r="A17" s="49">
        <v>4</v>
      </c>
      <c r="B17" s="50"/>
      <c r="C17" s="50"/>
      <c r="D17" s="50"/>
      <c r="E17" s="50"/>
      <c r="F17" s="50" t="s">
        <v>20</v>
      </c>
      <c r="G17" s="75" t="s">
        <v>22</v>
      </c>
      <c r="H17" s="43"/>
      <c r="I17" s="43"/>
      <c r="J17" s="43"/>
      <c r="K17" s="80">
        <f aca="true" t="shared" si="1" ref="K17:P17">SUM(K18:K18)</f>
        <v>0</v>
      </c>
      <c r="L17" s="80">
        <f t="shared" si="1"/>
        <v>0</v>
      </c>
      <c r="M17" s="80">
        <f t="shared" si="1"/>
        <v>0</v>
      </c>
      <c r="N17" s="80">
        <f t="shared" si="1"/>
        <v>6000</v>
      </c>
      <c r="O17" s="80">
        <f t="shared" si="1"/>
        <v>6000</v>
      </c>
      <c r="P17" s="80">
        <f t="shared" si="1"/>
        <v>0</v>
      </c>
      <c r="Q17" s="77"/>
      <c r="R17" s="77"/>
      <c r="S17" s="77"/>
      <c r="T17" s="78"/>
      <c r="U17" s="84"/>
    </row>
    <row r="18" spans="1:21" s="9" customFormat="1" ht="21.75" customHeight="1">
      <c r="A18" s="49">
        <v>5</v>
      </c>
      <c r="B18" s="50"/>
      <c r="C18" s="50"/>
      <c r="D18" s="50"/>
      <c r="E18" s="50"/>
      <c r="F18" s="50"/>
      <c r="G18" s="75" t="s">
        <v>37</v>
      </c>
      <c r="H18" s="43"/>
      <c r="I18" s="43"/>
      <c r="J18" s="43"/>
      <c r="K18" s="80">
        <v>0</v>
      </c>
      <c r="L18" s="80">
        <v>0</v>
      </c>
      <c r="M18" s="80">
        <v>0</v>
      </c>
      <c r="N18" s="80">
        <v>6000</v>
      </c>
      <c r="O18" s="80">
        <v>6000</v>
      </c>
      <c r="P18" s="80">
        <v>0</v>
      </c>
      <c r="Q18" s="77"/>
      <c r="R18" s="77"/>
      <c r="S18" s="77"/>
      <c r="T18" s="78"/>
      <c r="U18" s="79"/>
    </row>
    <row r="19" spans="1:21" s="9" customFormat="1" ht="16.5" customHeight="1">
      <c r="A19" s="116" t="s">
        <v>31</v>
      </c>
      <c r="B19" s="117"/>
      <c r="C19" s="117"/>
      <c r="D19" s="117"/>
      <c r="E19" s="117"/>
      <c r="F19" s="117"/>
      <c r="G19" s="118"/>
      <c r="H19" s="43"/>
      <c r="I19" s="43"/>
      <c r="J19" s="43"/>
      <c r="K19" s="82">
        <f aca="true" t="shared" si="2" ref="K19:P19">SUM(K14)</f>
        <v>6000</v>
      </c>
      <c r="L19" s="82">
        <f t="shared" si="2"/>
        <v>6000</v>
      </c>
      <c r="M19" s="82">
        <f t="shared" si="2"/>
        <v>0</v>
      </c>
      <c r="N19" s="82">
        <f t="shared" si="2"/>
        <v>6000</v>
      </c>
      <c r="O19" s="82">
        <f t="shared" si="2"/>
        <v>6000</v>
      </c>
      <c r="P19" s="82">
        <f t="shared" si="2"/>
        <v>0</v>
      </c>
      <c r="Q19" s="13"/>
      <c r="R19" s="13"/>
      <c r="S19" s="13"/>
      <c r="T19" s="11"/>
      <c r="U19" s="16"/>
    </row>
    <row r="20" spans="1:21" s="9" customFormat="1" ht="27" customHeight="1">
      <c r="A20" s="49">
        <v>1</v>
      </c>
      <c r="B20" s="49">
        <v>600</v>
      </c>
      <c r="C20" s="49"/>
      <c r="D20" s="49"/>
      <c r="E20" s="49">
        <v>60016</v>
      </c>
      <c r="F20" s="49"/>
      <c r="G20" s="75" t="s">
        <v>54</v>
      </c>
      <c r="H20" s="43"/>
      <c r="I20" s="43"/>
      <c r="J20" s="43"/>
      <c r="K20" s="94">
        <f>SUM(K23)</f>
        <v>25000</v>
      </c>
      <c r="L20" s="94">
        <f>SUM(L23)</f>
        <v>25000</v>
      </c>
      <c r="M20" s="94">
        <f>SUM(M23)</f>
        <v>0</v>
      </c>
      <c r="N20" s="94">
        <f aca="true" t="shared" si="3" ref="N20:P21">SUM(N21)</f>
        <v>25000</v>
      </c>
      <c r="O20" s="94">
        <f t="shared" si="3"/>
        <v>25000</v>
      </c>
      <c r="P20" s="94">
        <f t="shared" si="3"/>
        <v>0</v>
      </c>
      <c r="Q20" s="91"/>
      <c r="R20" s="91"/>
      <c r="S20" s="91"/>
      <c r="T20" s="92"/>
      <c r="U20" s="93"/>
    </row>
    <row r="21" spans="1:21" s="9" customFormat="1" ht="21.75" customHeight="1">
      <c r="A21" s="49">
        <v>2</v>
      </c>
      <c r="B21" s="49"/>
      <c r="C21" s="49"/>
      <c r="D21" s="49"/>
      <c r="E21" s="49"/>
      <c r="F21" s="49">
        <v>4270</v>
      </c>
      <c r="G21" s="75" t="s">
        <v>24</v>
      </c>
      <c r="H21" s="43"/>
      <c r="I21" s="43"/>
      <c r="J21" s="43"/>
      <c r="K21" s="88">
        <f>SUM(K22)</f>
        <v>0</v>
      </c>
      <c r="L21" s="88">
        <f>SUM(L22)</f>
        <v>0</v>
      </c>
      <c r="M21" s="88">
        <f>SUM(M22)</f>
        <v>0</v>
      </c>
      <c r="N21" s="88">
        <f t="shared" si="3"/>
        <v>25000</v>
      </c>
      <c r="O21" s="88">
        <f t="shared" si="3"/>
        <v>25000</v>
      </c>
      <c r="P21" s="88">
        <f t="shared" si="3"/>
        <v>0</v>
      </c>
      <c r="Q21" s="91"/>
      <c r="R21" s="91"/>
      <c r="S21" s="91"/>
      <c r="T21" s="92"/>
      <c r="U21" s="93"/>
    </row>
    <row r="22" spans="1:21" s="9" customFormat="1" ht="101.25" customHeight="1">
      <c r="A22" s="49">
        <v>3</v>
      </c>
      <c r="B22" s="49"/>
      <c r="C22" s="49"/>
      <c r="D22" s="49"/>
      <c r="E22" s="49"/>
      <c r="F22" s="49"/>
      <c r="G22" s="75" t="s">
        <v>55</v>
      </c>
      <c r="H22" s="43"/>
      <c r="I22" s="43"/>
      <c r="J22" s="43"/>
      <c r="K22" s="88">
        <v>0</v>
      </c>
      <c r="L22" s="88">
        <v>0</v>
      </c>
      <c r="M22" s="88">
        <v>0</v>
      </c>
      <c r="N22" s="88">
        <v>25000</v>
      </c>
      <c r="O22" s="88">
        <v>25000</v>
      </c>
      <c r="P22" s="88">
        <v>0</v>
      </c>
      <c r="Q22" s="91"/>
      <c r="R22" s="91"/>
      <c r="S22" s="91"/>
      <c r="T22" s="92"/>
      <c r="U22" s="93"/>
    </row>
    <row r="23" spans="1:21" s="9" customFormat="1" ht="21.75" customHeight="1">
      <c r="A23" s="49">
        <v>4</v>
      </c>
      <c r="B23" s="49"/>
      <c r="C23" s="49"/>
      <c r="D23" s="49"/>
      <c r="E23" s="49"/>
      <c r="F23" s="49">
        <v>4300</v>
      </c>
      <c r="G23" s="75" t="s">
        <v>22</v>
      </c>
      <c r="H23" s="43"/>
      <c r="I23" s="43"/>
      <c r="J23" s="43"/>
      <c r="K23" s="88">
        <f aca="true" t="shared" si="4" ref="K23:P23">SUM(K24)</f>
        <v>25000</v>
      </c>
      <c r="L23" s="88">
        <f t="shared" si="4"/>
        <v>25000</v>
      </c>
      <c r="M23" s="88">
        <f t="shared" si="4"/>
        <v>0</v>
      </c>
      <c r="N23" s="88">
        <f t="shared" si="4"/>
        <v>0</v>
      </c>
      <c r="O23" s="88">
        <f t="shared" si="4"/>
        <v>0</v>
      </c>
      <c r="P23" s="88">
        <f t="shared" si="4"/>
        <v>0</v>
      </c>
      <c r="Q23" s="91"/>
      <c r="R23" s="91"/>
      <c r="S23" s="91"/>
      <c r="T23" s="92"/>
      <c r="U23" s="93"/>
    </row>
    <row r="24" spans="1:21" s="9" customFormat="1" ht="21.75" customHeight="1">
      <c r="A24" s="49">
        <v>5</v>
      </c>
      <c r="B24" s="49"/>
      <c r="C24" s="49"/>
      <c r="D24" s="49"/>
      <c r="E24" s="49"/>
      <c r="F24" s="49"/>
      <c r="G24" s="75" t="s">
        <v>56</v>
      </c>
      <c r="H24" s="43"/>
      <c r="I24" s="43"/>
      <c r="J24" s="43"/>
      <c r="K24" s="88">
        <v>25000</v>
      </c>
      <c r="L24" s="88">
        <v>25000</v>
      </c>
      <c r="M24" s="88">
        <v>0</v>
      </c>
      <c r="N24" s="88">
        <v>0</v>
      </c>
      <c r="O24" s="88">
        <v>0</v>
      </c>
      <c r="P24" s="88">
        <v>0</v>
      </c>
      <c r="Q24" s="91"/>
      <c r="R24" s="91"/>
      <c r="S24" s="91"/>
      <c r="T24" s="92"/>
      <c r="U24" s="93"/>
    </row>
    <row r="25" spans="1:21" s="9" customFormat="1" ht="16.5" customHeight="1">
      <c r="A25" s="116" t="s">
        <v>57</v>
      </c>
      <c r="B25" s="139"/>
      <c r="C25" s="139"/>
      <c r="D25" s="139"/>
      <c r="E25" s="139"/>
      <c r="F25" s="139"/>
      <c r="G25" s="140"/>
      <c r="H25" s="43"/>
      <c r="I25" s="43"/>
      <c r="J25" s="43"/>
      <c r="K25" s="89">
        <f>SUM(K20)</f>
        <v>25000</v>
      </c>
      <c r="L25" s="89">
        <f>SUM(L20)</f>
        <v>25000</v>
      </c>
      <c r="M25" s="89">
        <f>SUM(M19)</f>
        <v>0</v>
      </c>
      <c r="N25" s="89">
        <f>SUM(N20)</f>
        <v>25000</v>
      </c>
      <c r="O25" s="89">
        <f>SUM(O20)</f>
        <v>25000</v>
      </c>
      <c r="P25" s="89">
        <f>SUM(P20)</f>
        <v>0</v>
      </c>
      <c r="Q25" s="91"/>
      <c r="R25" s="91"/>
      <c r="S25" s="91"/>
      <c r="T25" s="92"/>
      <c r="U25" s="93"/>
    </row>
    <row r="26" spans="1:21" s="9" customFormat="1" ht="36.75" customHeight="1">
      <c r="A26" s="56">
        <v>1</v>
      </c>
      <c r="B26" s="56">
        <v>700</v>
      </c>
      <c r="C26" s="56"/>
      <c r="D26" s="56"/>
      <c r="E26" s="56">
        <v>70005</v>
      </c>
      <c r="F26" s="56"/>
      <c r="G26" s="61" t="s">
        <v>38</v>
      </c>
      <c r="H26" s="57"/>
      <c r="I26" s="58"/>
      <c r="J26" s="57"/>
      <c r="K26" s="59">
        <f>SUM(K27)</f>
        <v>3000</v>
      </c>
      <c r="L26" s="59">
        <f>SUM(K26)</f>
        <v>3000</v>
      </c>
      <c r="M26" s="59">
        <f aca="true" t="shared" si="5" ref="K26:P27">SUM(M27)</f>
        <v>0</v>
      </c>
      <c r="N26" s="59">
        <f>SUM(N29)</f>
        <v>3000</v>
      </c>
      <c r="O26" s="59">
        <f>SUM(O29)</f>
        <v>3000</v>
      </c>
      <c r="P26" s="59">
        <f t="shared" si="5"/>
        <v>0</v>
      </c>
      <c r="Q26" s="13"/>
      <c r="R26" s="13"/>
      <c r="S26" s="13"/>
      <c r="T26" s="11"/>
      <c r="U26" s="51"/>
    </row>
    <row r="27" spans="1:21" s="9" customFormat="1" ht="24" customHeight="1">
      <c r="A27" s="56">
        <v>2</v>
      </c>
      <c r="B27" s="56"/>
      <c r="C27" s="56"/>
      <c r="D27" s="56"/>
      <c r="E27" s="56"/>
      <c r="F27" s="56">
        <v>4300</v>
      </c>
      <c r="G27" s="61" t="s">
        <v>22</v>
      </c>
      <c r="H27" s="57"/>
      <c r="I27" s="58"/>
      <c r="J27" s="57"/>
      <c r="K27" s="60">
        <f t="shared" si="5"/>
        <v>3000</v>
      </c>
      <c r="L27" s="60">
        <f t="shared" si="5"/>
        <v>3000</v>
      </c>
      <c r="M27" s="60">
        <f t="shared" si="5"/>
        <v>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55"/>
      <c r="R27" s="55"/>
      <c r="S27" s="55"/>
      <c r="T27" s="10"/>
      <c r="U27" s="16"/>
    </row>
    <row r="28" spans="1:21" s="9" customFormat="1" ht="16.5" customHeight="1">
      <c r="A28" s="56">
        <v>3</v>
      </c>
      <c r="B28" s="56"/>
      <c r="C28" s="56"/>
      <c r="D28" s="56"/>
      <c r="E28" s="56"/>
      <c r="F28" s="56"/>
      <c r="G28" s="61" t="s">
        <v>39</v>
      </c>
      <c r="H28" s="57"/>
      <c r="I28" s="58"/>
      <c r="J28" s="57"/>
      <c r="K28" s="60">
        <v>3000</v>
      </c>
      <c r="L28" s="60">
        <v>3000</v>
      </c>
      <c r="M28" s="60">
        <v>0</v>
      </c>
      <c r="N28" s="60">
        <v>0</v>
      </c>
      <c r="O28" s="60">
        <v>0</v>
      </c>
      <c r="P28" s="60">
        <v>0</v>
      </c>
      <c r="Q28" s="13"/>
      <c r="R28" s="13"/>
      <c r="S28" s="13"/>
      <c r="T28" s="11"/>
      <c r="U28" s="51"/>
    </row>
    <row r="29" spans="1:21" s="9" customFormat="1" ht="23.25" customHeight="1">
      <c r="A29" s="56">
        <v>4</v>
      </c>
      <c r="B29" s="56"/>
      <c r="C29" s="56"/>
      <c r="D29" s="56"/>
      <c r="E29" s="56"/>
      <c r="F29" s="56">
        <v>4430</v>
      </c>
      <c r="G29" s="62" t="s">
        <v>21</v>
      </c>
      <c r="H29" s="57"/>
      <c r="I29" s="58"/>
      <c r="J29" s="57"/>
      <c r="K29" s="60">
        <f aca="true" t="shared" si="6" ref="K29:P29">SUM(K30)</f>
        <v>0</v>
      </c>
      <c r="L29" s="60">
        <f t="shared" si="6"/>
        <v>0</v>
      </c>
      <c r="M29" s="60">
        <f t="shared" si="6"/>
        <v>0</v>
      </c>
      <c r="N29" s="60">
        <f t="shared" si="6"/>
        <v>3000</v>
      </c>
      <c r="O29" s="60">
        <f t="shared" si="6"/>
        <v>3000</v>
      </c>
      <c r="P29" s="60">
        <f t="shared" si="6"/>
        <v>0</v>
      </c>
      <c r="Q29" s="52"/>
      <c r="R29" s="52"/>
      <c r="S29" s="52"/>
      <c r="T29" s="53"/>
      <c r="U29" s="54"/>
    </row>
    <row r="30" spans="1:21" s="9" customFormat="1" ht="24" customHeight="1">
      <c r="A30" s="56">
        <v>5</v>
      </c>
      <c r="B30" s="56"/>
      <c r="C30" s="56"/>
      <c r="D30" s="56"/>
      <c r="E30" s="56"/>
      <c r="F30" s="56"/>
      <c r="G30" s="62" t="s">
        <v>21</v>
      </c>
      <c r="H30" s="57"/>
      <c r="I30" s="58"/>
      <c r="J30" s="57"/>
      <c r="K30" s="60">
        <v>0</v>
      </c>
      <c r="L30" s="60">
        <v>0</v>
      </c>
      <c r="M30" s="60">
        <v>0</v>
      </c>
      <c r="N30" s="60">
        <v>3000</v>
      </c>
      <c r="O30" s="60">
        <v>3000</v>
      </c>
      <c r="P30" s="60">
        <v>0</v>
      </c>
      <c r="Q30" s="52"/>
      <c r="R30" s="52"/>
      <c r="S30" s="52"/>
      <c r="T30" s="53"/>
      <c r="U30" s="54"/>
    </row>
    <row r="31" spans="1:21" s="9" customFormat="1" ht="15.75" customHeight="1">
      <c r="A31" s="132" t="s">
        <v>44</v>
      </c>
      <c r="B31" s="133"/>
      <c r="C31" s="133"/>
      <c r="D31" s="133"/>
      <c r="E31" s="133"/>
      <c r="F31" s="133"/>
      <c r="G31" s="134"/>
      <c r="H31" s="57" t="e">
        <f>SUM(#REF!)</f>
        <v>#REF!</v>
      </c>
      <c r="I31" s="58" t="e">
        <f>SUM(#REF!)</f>
        <v>#REF!</v>
      </c>
      <c r="J31" s="58">
        <v>0</v>
      </c>
      <c r="K31" s="73">
        <f>SUM(K26)</f>
        <v>3000</v>
      </c>
      <c r="L31" s="73">
        <f>SUM(L26)</f>
        <v>3000</v>
      </c>
      <c r="M31" s="73">
        <f>SUM(M26:M30)</f>
        <v>0</v>
      </c>
      <c r="N31" s="73">
        <f>SUM(N26)</f>
        <v>3000</v>
      </c>
      <c r="O31" s="73">
        <f>SUM(O26)</f>
        <v>3000</v>
      </c>
      <c r="P31" s="73">
        <f>SUM(P26:P30)</f>
        <v>0</v>
      </c>
      <c r="Q31" s="13" t="e">
        <f>SUM(#REF!)</f>
        <v>#REF!</v>
      </c>
      <c r="R31" s="13" t="e">
        <f>SUM(#REF!)</f>
        <v>#REF!</v>
      </c>
      <c r="S31" s="15" t="e">
        <f>SUM(#REF!)</f>
        <v>#REF!</v>
      </c>
      <c r="T31" s="11" t="e">
        <f>SUM(N31/H31)*100</f>
        <v>#REF!</v>
      </c>
      <c r="U31" s="16"/>
    </row>
    <row r="32" spans="1:20" ht="39" customHeight="1" hidden="1">
      <c r="A32" s="64">
        <v>1</v>
      </c>
      <c r="B32" s="65">
        <v>854</v>
      </c>
      <c r="C32" s="66">
        <v>85415</v>
      </c>
      <c r="D32" s="66">
        <v>2030</v>
      </c>
      <c r="E32" s="66"/>
      <c r="F32" s="66"/>
      <c r="G32" s="67" t="s">
        <v>5</v>
      </c>
      <c r="H32" s="68">
        <f>SUM(I32+J32)</f>
        <v>5135</v>
      </c>
      <c r="I32" s="58">
        <v>5135</v>
      </c>
      <c r="J32" s="58">
        <v>0</v>
      </c>
      <c r="K32" s="63"/>
      <c r="L32" s="69"/>
      <c r="M32" s="69"/>
      <c r="N32" s="70">
        <f>SUM(O32+P32)</f>
        <v>0</v>
      </c>
      <c r="O32" s="70"/>
      <c r="P32" s="69">
        <v>0</v>
      </c>
      <c r="Q32" s="10">
        <v>5135</v>
      </c>
      <c r="R32" s="10">
        <v>5135</v>
      </c>
      <c r="S32" s="10"/>
      <c r="T32" s="11">
        <f>SUM(N32/H32)*100</f>
        <v>0</v>
      </c>
    </row>
    <row r="33" spans="1:21" s="9" customFormat="1" ht="15.75" customHeight="1" hidden="1">
      <c r="A33" s="126" t="s">
        <v>4</v>
      </c>
      <c r="B33" s="127"/>
      <c r="C33" s="127"/>
      <c r="D33" s="127"/>
      <c r="E33" s="127"/>
      <c r="F33" s="127"/>
      <c r="G33" s="128"/>
      <c r="H33" s="57">
        <f>SUM(I33+J33)</f>
        <v>5135</v>
      </c>
      <c r="I33" s="58">
        <f>SUM(I32:I32)</f>
        <v>5135</v>
      </c>
      <c r="J33" s="58">
        <v>0</v>
      </c>
      <c r="K33" s="63"/>
      <c r="L33" s="69"/>
      <c r="M33" s="69"/>
      <c r="N33" s="70">
        <f>SUM(O33+P33)</f>
        <v>0</v>
      </c>
      <c r="O33" s="63"/>
      <c r="P33" s="69">
        <f>SUM(P32:P32)</f>
        <v>0</v>
      </c>
      <c r="Q33" s="13">
        <f>SUM(Q32:Q32)</f>
        <v>5135</v>
      </c>
      <c r="R33" s="13">
        <f>SUM(R32:R32)</f>
        <v>5135</v>
      </c>
      <c r="S33" s="15">
        <v>0</v>
      </c>
      <c r="T33" s="11">
        <f>SUM(N33/H33)*100</f>
        <v>0</v>
      </c>
      <c r="U33" s="16"/>
    </row>
    <row r="34" spans="1:21" s="9" customFormat="1" ht="33.75" customHeight="1">
      <c r="A34" s="56">
        <v>1</v>
      </c>
      <c r="B34" s="56">
        <v>750</v>
      </c>
      <c r="C34" s="56"/>
      <c r="D34" s="56"/>
      <c r="E34" s="56">
        <v>75022</v>
      </c>
      <c r="F34" s="56"/>
      <c r="G34" s="61" t="s">
        <v>49</v>
      </c>
      <c r="H34" s="83"/>
      <c r="I34" s="83"/>
      <c r="J34" s="83"/>
      <c r="K34" s="70">
        <f>SUM(K35+K37+K39)</f>
        <v>700</v>
      </c>
      <c r="L34" s="70">
        <f>SUM(L35+L37+L39)</f>
        <v>700</v>
      </c>
      <c r="M34" s="70">
        <f>SUM(M37)</f>
        <v>0</v>
      </c>
      <c r="N34" s="70">
        <f>SUM(N37)</f>
        <v>700</v>
      </c>
      <c r="O34" s="70">
        <f>SUM(O37)</f>
        <v>700</v>
      </c>
      <c r="P34" s="70">
        <f>SUM(P39)</f>
        <v>0</v>
      </c>
      <c r="Q34" s="13"/>
      <c r="R34" s="13"/>
      <c r="S34" s="15"/>
      <c r="T34" s="85"/>
      <c r="U34" s="51"/>
    </row>
    <row r="35" spans="1:21" s="9" customFormat="1" ht="23.25" customHeight="1">
      <c r="A35" s="56">
        <v>2</v>
      </c>
      <c r="B35" s="56"/>
      <c r="C35" s="56"/>
      <c r="D35" s="56"/>
      <c r="E35" s="56"/>
      <c r="F35" s="56">
        <v>4300</v>
      </c>
      <c r="G35" s="61" t="s">
        <v>22</v>
      </c>
      <c r="H35" s="83"/>
      <c r="I35" s="83"/>
      <c r="J35" s="83"/>
      <c r="K35" s="71">
        <f aca="true" t="shared" si="7" ref="K35:P35">SUM(K36)</f>
        <v>200</v>
      </c>
      <c r="L35" s="71">
        <f t="shared" si="7"/>
        <v>200</v>
      </c>
      <c r="M35" s="71">
        <f t="shared" si="7"/>
        <v>0</v>
      </c>
      <c r="N35" s="71">
        <f t="shared" si="7"/>
        <v>0</v>
      </c>
      <c r="O35" s="71">
        <f t="shared" si="7"/>
        <v>0</v>
      </c>
      <c r="P35" s="71">
        <f t="shared" si="7"/>
        <v>0</v>
      </c>
      <c r="Q35" s="13"/>
      <c r="R35" s="13"/>
      <c r="S35" s="15"/>
      <c r="T35" s="85"/>
      <c r="U35" s="16"/>
    </row>
    <row r="36" spans="1:21" s="9" customFormat="1" ht="16.5" customHeight="1">
      <c r="A36" s="56">
        <v>3</v>
      </c>
      <c r="B36" s="56"/>
      <c r="C36" s="56"/>
      <c r="D36" s="56"/>
      <c r="E36" s="56"/>
      <c r="F36" s="56"/>
      <c r="G36" s="56" t="s">
        <v>50</v>
      </c>
      <c r="H36" s="83"/>
      <c r="I36" s="83"/>
      <c r="J36" s="83"/>
      <c r="K36" s="71">
        <v>200</v>
      </c>
      <c r="L36" s="71">
        <v>200</v>
      </c>
      <c r="M36" s="71">
        <v>0</v>
      </c>
      <c r="N36" s="71">
        <v>0</v>
      </c>
      <c r="O36" s="71">
        <v>0</v>
      </c>
      <c r="P36" s="71">
        <v>0</v>
      </c>
      <c r="Q36" s="13"/>
      <c r="R36" s="13"/>
      <c r="S36" s="15"/>
      <c r="T36" s="85"/>
      <c r="U36" s="16"/>
    </row>
    <row r="37" spans="1:21" s="9" customFormat="1" ht="79.5" customHeight="1">
      <c r="A37" s="56">
        <v>4</v>
      </c>
      <c r="B37" s="56"/>
      <c r="C37" s="56"/>
      <c r="D37" s="56"/>
      <c r="E37" s="56"/>
      <c r="F37" s="56">
        <v>4360</v>
      </c>
      <c r="G37" s="61" t="s">
        <v>51</v>
      </c>
      <c r="H37" s="83"/>
      <c r="I37" s="83"/>
      <c r="J37" s="83"/>
      <c r="K37" s="71">
        <f aca="true" t="shared" si="8" ref="K37:P37">SUM(K38)</f>
        <v>0</v>
      </c>
      <c r="L37" s="71">
        <f t="shared" si="8"/>
        <v>0</v>
      </c>
      <c r="M37" s="71">
        <f t="shared" si="8"/>
        <v>0</v>
      </c>
      <c r="N37" s="71">
        <f t="shared" si="8"/>
        <v>700</v>
      </c>
      <c r="O37" s="71">
        <f t="shared" si="8"/>
        <v>700</v>
      </c>
      <c r="P37" s="71">
        <f t="shared" si="8"/>
        <v>0</v>
      </c>
      <c r="Q37" s="13"/>
      <c r="R37" s="13"/>
      <c r="S37" s="15"/>
      <c r="T37" s="85"/>
      <c r="U37" s="16"/>
    </row>
    <row r="38" spans="1:21" s="9" customFormat="1" ht="81" customHeight="1">
      <c r="A38" s="56">
        <v>5</v>
      </c>
      <c r="B38" s="56"/>
      <c r="C38" s="56"/>
      <c r="D38" s="56"/>
      <c r="E38" s="56"/>
      <c r="F38" s="56"/>
      <c r="G38" s="61" t="s">
        <v>51</v>
      </c>
      <c r="H38" s="83"/>
      <c r="I38" s="83"/>
      <c r="J38" s="83"/>
      <c r="K38" s="71">
        <v>0</v>
      </c>
      <c r="L38" s="71">
        <v>0</v>
      </c>
      <c r="M38" s="71">
        <v>0</v>
      </c>
      <c r="N38" s="71">
        <v>700</v>
      </c>
      <c r="O38" s="71">
        <v>700</v>
      </c>
      <c r="P38" s="71">
        <v>0</v>
      </c>
      <c r="Q38" s="13"/>
      <c r="R38" s="13"/>
      <c r="S38" s="15"/>
      <c r="T38" s="85"/>
      <c r="U38" s="16"/>
    </row>
    <row r="39" spans="1:21" s="9" customFormat="1" ht="24.75" customHeight="1">
      <c r="A39" s="56">
        <v>6</v>
      </c>
      <c r="B39" s="56"/>
      <c r="C39" s="56"/>
      <c r="D39" s="56"/>
      <c r="E39" s="56"/>
      <c r="F39" s="56">
        <v>4410</v>
      </c>
      <c r="G39" s="61" t="s">
        <v>52</v>
      </c>
      <c r="H39" s="83"/>
      <c r="I39" s="83"/>
      <c r="J39" s="83"/>
      <c r="K39" s="71">
        <f aca="true" t="shared" si="9" ref="K39:P39">SUM(K40)</f>
        <v>500</v>
      </c>
      <c r="L39" s="71">
        <f t="shared" si="9"/>
        <v>500</v>
      </c>
      <c r="M39" s="71">
        <f t="shared" si="9"/>
        <v>0</v>
      </c>
      <c r="N39" s="71">
        <f t="shared" si="9"/>
        <v>0</v>
      </c>
      <c r="O39" s="71">
        <f t="shared" si="9"/>
        <v>0</v>
      </c>
      <c r="P39" s="71">
        <f t="shared" si="9"/>
        <v>0</v>
      </c>
      <c r="Q39" s="13"/>
      <c r="R39" s="13"/>
      <c r="S39" s="15"/>
      <c r="T39" s="85"/>
      <c r="U39" s="16"/>
    </row>
    <row r="40" spans="1:21" s="9" customFormat="1" ht="24" customHeight="1">
      <c r="A40" s="56">
        <v>7</v>
      </c>
      <c r="B40" s="56"/>
      <c r="C40" s="56"/>
      <c r="D40" s="56"/>
      <c r="E40" s="56"/>
      <c r="F40" s="56"/>
      <c r="G40" s="61" t="s">
        <v>52</v>
      </c>
      <c r="H40" s="83"/>
      <c r="I40" s="83"/>
      <c r="J40" s="83"/>
      <c r="K40" s="71">
        <v>500</v>
      </c>
      <c r="L40" s="71">
        <v>500</v>
      </c>
      <c r="M40" s="71">
        <v>0</v>
      </c>
      <c r="N40" s="71">
        <v>0</v>
      </c>
      <c r="O40" s="71">
        <v>0</v>
      </c>
      <c r="P40" s="71">
        <v>0</v>
      </c>
      <c r="Q40" s="13"/>
      <c r="R40" s="13"/>
      <c r="S40" s="15"/>
      <c r="T40" s="85"/>
      <c r="U40" s="16"/>
    </row>
    <row r="41" spans="1:21" s="9" customFormat="1" ht="33" customHeight="1">
      <c r="A41" s="56">
        <v>8</v>
      </c>
      <c r="B41" s="56"/>
      <c r="C41" s="56"/>
      <c r="D41" s="56"/>
      <c r="E41" s="56">
        <v>75095</v>
      </c>
      <c r="F41" s="56"/>
      <c r="G41" s="61" t="s">
        <v>67</v>
      </c>
      <c r="H41" s="83"/>
      <c r="I41" s="83"/>
      <c r="J41" s="83"/>
      <c r="K41" s="70">
        <f>SUM(K42+K45+K48)</f>
        <v>1870</v>
      </c>
      <c r="L41" s="70">
        <f>SUM(L42+L45+L48)</f>
        <v>1870</v>
      </c>
      <c r="M41" s="70">
        <f>SUM(M42)</f>
        <v>0</v>
      </c>
      <c r="N41" s="70">
        <f>SUM(N42+N45)</f>
        <v>1870</v>
      </c>
      <c r="O41" s="70">
        <f>SUM(O42+O45)</f>
        <v>1870</v>
      </c>
      <c r="P41" s="70">
        <f>SUM(P42)</f>
        <v>0</v>
      </c>
      <c r="Q41" s="13"/>
      <c r="R41" s="13"/>
      <c r="S41" s="15"/>
      <c r="T41" s="85"/>
      <c r="U41" s="16"/>
    </row>
    <row r="42" spans="1:21" s="9" customFormat="1" ht="24" customHeight="1">
      <c r="A42" s="56">
        <v>9</v>
      </c>
      <c r="B42" s="56"/>
      <c r="C42" s="56"/>
      <c r="D42" s="56"/>
      <c r="E42" s="56"/>
      <c r="F42" s="56">
        <v>4210</v>
      </c>
      <c r="G42" s="61" t="s">
        <v>28</v>
      </c>
      <c r="H42" s="83"/>
      <c r="I42" s="83"/>
      <c r="J42" s="83"/>
      <c r="K42" s="71">
        <f>SUM(K43:K44)</f>
        <v>500</v>
      </c>
      <c r="L42" s="71">
        <f>SUM(L43:L44)</f>
        <v>500</v>
      </c>
      <c r="M42" s="71">
        <f>SUM(M44)</f>
        <v>0</v>
      </c>
      <c r="N42" s="71">
        <f>SUM(N43:N44)</f>
        <v>1370</v>
      </c>
      <c r="O42" s="71">
        <f>SUM(O43:O44)</f>
        <v>1370</v>
      </c>
      <c r="P42" s="71">
        <f>SUM(P43:P44)</f>
        <v>0</v>
      </c>
      <c r="Q42" s="13"/>
      <c r="R42" s="13"/>
      <c r="S42" s="15"/>
      <c r="T42" s="85"/>
      <c r="U42" s="16"/>
    </row>
    <row r="43" spans="1:21" s="9" customFormat="1" ht="24" customHeight="1">
      <c r="A43" s="56">
        <v>10</v>
      </c>
      <c r="B43" s="56"/>
      <c r="C43" s="56"/>
      <c r="D43" s="56"/>
      <c r="E43" s="56"/>
      <c r="F43" s="56"/>
      <c r="G43" s="61" t="s">
        <v>68</v>
      </c>
      <c r="H43" s="83"/>
      <c r="I43" s="83"/>
      <c r="J43" s="83"/>
      <c r="K43" s="71">
        <v>0</v>
      </c>
      <c r="L43" s="71">
        <v>0</v>
      </c>
      <c r="M43" s="71">
        <v>0</v>
      </c>
      <c r="N43" s="71">
        <v>1370</v>
      </c>
      <c r="O43" s="71">
        <v>1370</v>
      </c>
      <c r="P43" s="71">
        <v>0</v>
      </c>
      <c r="Q43" s="13"/>
      <c r="R43" s="13"/>
      <c r="S43" s="15"/>
      <c r="T43" s="85"/>
      <c r="U43" s="16"/>
    </row>
    <row r="44" spans="1:21" s="9" customFormat="1" ht="48.75" customHeight="1">
      <c r="A44" s="56">
        <v>11</v>
      </c>
      <c r="B44" s="56"/>
      <c r="C44" s="56"/>
      <c r="D44" s="56"/>
      <c r="E44" s="56"/>
      <c r="F44" s="56"/>
      <c r="G44" s="61" t="s">
        <v>71</v>
      </c>
      <c r="H44" s="83"/>
      <c r="I44" s="83"/>
      <c r="J44" s="83"/>
      <c r="K44" s="71">
        <v>500</v>
      </c>
      <c r="L44" s="71">
        <v>500</v>
      </c>
      <c r="M44" s="71">
        <v>0</v>
      </c>
      <c r="N44" s="71">
        <v>0</v>
      </c>
      <c r="O44" s="71">
        <v>0</v>
      </c>
      <c r="P44" s="71">
        <v>0</v>
      </c>
      <c r="Q44" s="13"/>
      <c r="R44" s="13"/>
      <c r="S44" s="15"/>
      <c r="T44" s="85"/>
      <c r="U44" s="16"/>
    </row>
    <row r="45" spans="1:21" s="9" customFormat="1" ht="24" customHeight="1">
      <c r="A45" s="56">
        <v>12</v>
      </c>
      <c r="B45" s="56"/>
      <c r="C45" s="56"/>
      <c r="D45" s="56"/>
      <c r="E45" s="56"/>
      <c r="F45" s="56">
        <v>4300</v>
      </c>
      <c r="G45" s="61" t="s">
        <v>22</v>
      </c>
      <c r="H45" s="83"/>
      <c r="I45" s="83"/>
      <c r="J45" s="83"/>
      <c r="K45" s="71">
        <f aca="true" t="shared" si="10" ref="K45:P45">SUM(K46:K47)</f>
        <v>145</v>
      </c>
      <c r="L45" s="71">
        <f t="shared" si="10"/>
        <v>145</v>
      </c>
      <c r="M45" s="71">
        <f t="shared" si="10"/>
        <v>0</v>
      </c>
      <c r="N45" s="71">
        <f t="shared" si="10"/>
        <v>500</v>
      </c>
      <c r="O45" s="71">
        <f t="shared" si="10"/>
        <v>500</v>
      </c>
      <c r="P45" s="71">
        <f t="shared" si="10"/>
        <v>0</v>
      </c>
      <c r="Q45" s="13"/>
      <c r="R45" s="13"/>
      <c r="S45" s="15"/>
      <c r="T45" s="85"/>
      <c r="U45" s="16"/>
    </row>
    <row r="46" spans="1:21" s="9" customFormat="1" ht="24" customHeight="1">
      <c r="A46" s="56">
        <v>13</v>
      </c>
      <c r="B46" s="56"/>
      <c r="C46" s="56"/>
      <c r="D46" s="56"/>
      <c r="E46" s="56"/>
      <c r="F46" s="56"/>
      <c r="G46" s="61" t="s">
        <v>69</v>
      </c>
      <c r="H46" s="83"/>
      <c r="I46" s="83"/>
      <c r="J46" s="83"/>
      <c r="K46" s="71">
        <v>145</v>
      </c>
      <c r="L46" s="71">
        <v>145</v>
      </c>
      <c r="M46" s="71">
        <v>0</v>
      </c>
      <c r="N46" s="71">
        <v>0</v>
      </c>
      <c r="O46" s="71">
        <v>0</v>
      </c>
      <c r="P46" s="71">
        <v>0</v>
      </c>
      <c r="Q46" s="13"/>
      <c r="R46" s="13"/>
      <c r="S46" s="15"/>
      <c r="T46" s="85"/>
      <c r="U46" s="16"/>
    </row>
    <row r="47" spans="1:21" s="9" customFormat="1" ht="62.25" customHeight="1">
      <c r="A47" s="56">
        <v>14</v>
      </c>
      <c r="B47" s="56"/>
      <c r="C47" s="56"/>
      <c r="D47" s="56"/>
      <c r="E47" s="56"/>
      <c r="F47" s="56"/>
      <c r="G47" s="61" t="s">
        <v>72</v>
      </c>
      <c r="H47" s="83"/>
      <c r="I47" s="83"/>
      <c r="J47" s="83"/>
      <c r="K47" s="71">
        <v>0</v>
      </c>
      <c r="L47" s="71">
        <v>0</v>
      </c>
      <c r="M47" s="71">
        <v>0</v>
      </c>
      <c r="N47" s="71">
        <v>500</v>
      </c>
      <c r="O47" s="71">
        <v>500</v>
      </c>
      <c r="P47" s="71">
        <v>0</v>
      </c>
      <c r="Q47" s="13"/>
      <c r="R47" s="13"/>
      <c r="S47" s="15"/>
      <c r="T47" s="85"/>
      <c r="U47" s="16"/>
    </row>
    <row r="48" spans="1:21" s="9" customFormat="1" ht="28.5" customHeight="1">
      <c r="A48" s="56">
        <v>15</v>
      </c>
      <c r="B48" s="56"/>
      <c r="C48" s="56"/>
      <c r="D48" s="56"/>
      <c r="E48" s="56"/>
      <c r="F48" s="56">
        <v>4430</v>
      </c>
      <c r="G48" s="61" t="s">
        <v>21</v>
      </c>
      <c r="H48" s="83"/>
      <c r="I48" s="83"/>
      <c r="J48" s="83"/>
      <c r="K48" s="71">
        <f aca="true" t="shared" si="11" ref="K48:P48">SUM(K49)</f>
        <v>1225</v>
      </c>
      <c r="L48" s="71">
        <f t="shared" si="11"/>
        <v>1225</v>
      </c>
      <c r="M48" s="71">
        <f t="shared" si="11"/>
        <v>0</v>
      </c>
      <c r="N48" s="71">
        <f t="shared" si="11"/>
        <v>0</v>
      </c>
      <c r="O48" s="71">
        <f t="shared" si="11"/>
        <v>0</v>
      </c>
      <c r="P48" s="71">
        <f t="shared" si="11"/>
        <v>0</v>
      </c>
      <c r="Q48" s="13"/>
      <c r="R48" s="13"/>
      <c r="S48" s="15"/>
      <c r="T48" s="85"/>
      <c r="U48" s="16"/>
    </row>
    <row r="49" spans="1:21" s="9" customFormat="1" ht="43.5" customHeight="1">
      <c r="A49" s="56">
        <v>16</v>
      </c>
      <c r="B49" s="56"/>
      <c r="C49" s="56"/>
      <c r="D49" s="56"/>
      <c r="E49" s="56"/>
      <c r="F49" s="56"/>
      <c r="G49" s="61" t="s">
        <v>70</v>
      </c>
      <c r="H49" s="83"/>
      <c r="I49" s="83"/>
      <c r="J49" s="83"/>
      <c r="K49" s="71">
        <v>1225</v>
      </c>
      <c r="L49" s="71">
        <v>1225</v>
      </c>
      <c r="M49" s="71">
        <v>0</v>
      </c>
      <c r="N49" s="71">
        <v>0</v>
      </c>
      <c r="O49" s="71">
        <v>0</v>
      </c>
      <c r="P49" s="71">
        <v>0</v>
      </c>
      <c r="Q49" s="13"/>
      <c r="R49" s="13"/>
      <c r="S49" s="15"/>
      <c r="T49" s="85"/>
      <c r="U49" s="16"/>
    </row>
    <row r="50" spans="1:21" s="9" customFormat="1" ht="24" customHeight="1">
      <c r="A50" s="102" t="s">
        <v>53</v>
      </c>
      <c r="B50" s="103"/>
      <c r="C50" s="103"/>
      <c r="D50" s="103"/>
      <c r="E50" s="103"/>
      <c r="F50" s="103"/>
      <c r="G50" s="104"/>
      <c r="H50" s="83"/>
      <c r="I50" s="83"/>
      <c r="J50" s="83"/>
      <c r="K50" s="74">
        <f>SUM(K34+K41)</f>
        <v>2570</v>
      </c>
      <c r="L50" s="74">
        <f>SUM(L34+L41)</f>
        <v>2570</v>
      </c>
      <c r="M50" s="74">
        <f>SUM(M34)</f>
        <v>0</v>
      </c>
      <c r="N50" s="74">
        <f>SUM(N34+N41)</f>
        <v>2570</v>
      </c>
      <c r="O50" s="74">
        <f>SUM(O34+O41)</f>
        <v>2570</v>
      </c>
      <c r="P50" s="74">
        <f>SUM(P34)</f>
        <v>0</v>
      </c>
      <c r="Q50" s="13"/>
      <c r="R50" s="13"/>
      <c r="S50" s="15"/>
      <c r="T50" s="85"/>
      <c r="U50" s="16"/>
    </row>
    <row r="51" spans="1:21" s="9" customFormat="1" ht="50.25" customHeight="1">
      <c r="A51" s="56">
        <v>1</v>
      </c>
      <c r="B51" s="56">
        <v>757</v>
      </c>
      <c r="C51" s="56"/>
      <c r="D51" s="56"/>
      <c r="E51" s="56">
        <v>75702</v>
      </c>
      <c r="F51" s="56"/>
      <c r="G51" s="61" t="s">
        <v>73</v>
      </c>
      <c r="H51" s="83"/>
      <c r="I51" s="83"/>
      <c r="J51" s="83"/>
      <c r="K51" s="70">
        <f>SUM(K52)</f>
        <v>1657101</v>
      </c>
      <c r="L51" s="70">
        <f>SUM(L52)</f>
        <v>1657101</v>
      </c>
      <c r="M51" s="70">
        <f>SUM(M52)</f>
        <v>0</v>
      </c>
      <c r="N51" s="70">
        <f>SUM(N57)</f>
        <v>1657101</v>
      </c>
      <c r="O51" s="70">
        <f>SUM(O57)</f>
        <v>1657101</v>
      </c>
      <c r="P51" s="70">
        <f>SUM(P57)</f>
        <v>0</v>
      </c>
      <c r="Q51" s="13"/>
      <c r="R51" s="13"/>
      <c r="S51" s="15"/>
      <c r="T51" s="85"/>
      <c r="U51" s="16"/>
    </row>
    <row r="52" spans="1:21" s="9" customFormat="1" ht="135" customHeight="1">
      <c r="A52" s="56">
        <v>2</v>
      </c>
      <c r="B52" s="56"/>
      <c r="C52" s="56"/>
      <c r="D52" s="56"/>
      <c r="E52" s="56"/>
      <c r="F52" s="56">
        <v>8070</v>
      </c>
      <c r="G52" s="61" t="s">
        <v>74</v>
      </c>
      <c r="H52" s="83"/>
      <c r="I52" s="83"/>
      <c r="J52" s="83"/>
      <c r="K52" s="71">
        <f>SUM(K53:K56)</f>
        <v>1657101</v>
      </c>
      <c r="L52" s="71">
        <f>SUM(L53:L56)</f>
        <v>1657101</v>
      </c>
      <c r="M52" s="71">
        <f>SUM(M56)</f>
        <v>0</v>
      </c>
      <c r="N52" s="71">
        <f>SUM(N56)</f>
        <v>0</v>
      </c>
      <c r="O52" s="71">
        <f>SUM(O56)</f>
        <v>0</v>
      </c>
      <c r="P52" s="71">
        <f>SUM(P56)</f>
        <v>0</v>
      </c>
      <c r="Q52" s="13"/>
      <c r="R52" s="13"/>
      <c r="S52" s="15"/>
      <c r="T52" s="85"/>
      <c r="U52" s="16"/>
    </row>
    <row r="53" spans="1:21" s="9" customFormat="1" ht="17.25" customHeight="1">
      <c r="A53" s="56">
        <v>3</v>
      </c>
      <c r="B53" s="56"/>
      <c r="C53" s="56"/>
      <c r="D53" s="56"/>
      <c r="E53" s="56"/>
      <c r="F53" s="56"/>
      <c r="G53" s="61" t="s">
        <v>77</v>
      </c>
      <c r="H53" s="83"/>
      <c r="I53" s="83"/>
      <c r="J53" s="83"/>
      <c r="K53" s="71">
        <v>1561101</v>
      </c>
      <c r="L53" s="71">
        <v>1561101</v>
      </c>
      <c r="M53" s="71">
        <v>0</v>
      </c>
      <c r="N53" s="71">
        <v>0</v>
      </c>
      <c r="O53" s="71">
        <v>0</v>
      </c>
      <c r="P53" s="71">
        <v>0</v>
      </c>
      <c r="Q53" s="13"/>
      <c r="R53" s="13"/>
      <c r="S53" s="15"/>
      <c r="T53" s="85"/>
      <c r="U53" s="16"/>
    </row>
    <row r="54" spans="1:21" s="9" customFormat="1" ht="21" customHeight="1">
      <c r="A54" s="56">
        <v>4</v>
      </c>
      <c r="B54" s="56"/>
      <c r="C54" s="56"/>
      <c r="D54" s="56"/>
      <c r="E54" s="56"/>
      <c r="F54" s="56"/>
      <c r="G54" s="61" t="s">
        <v>78</v>
      </c>
      <c r="H54" s="83"/>
      <c r="I54" s="83"/>
      <c r="J54" s="83"/>
      <c r="K54" s="71">
        <v>10000</v>
      </c>
      <c r="L54" s="71">
        <v>10000</v>
      </c>
      <c r="M54" s="71">
        <v>0</v>
      </c>
      <c r="N54" s="71">
        <v>0</v>
      </c>
      <c r="O54" s="71">
        <v>0</v>
      </c>
      <c r="P54" s="71">
        <v>0</v>
      </c>
      <c r="Q54" s="13"/>
      <c r="R54" s="13"/>
      <c r="S54" s="15"/>
      <c r="T54" s="85"/>
      <c r="U54" s="16"/>
    </row>
    <row r="55" spans="1:21" s="9" customFormat="1" ht="19.5" customHeight="1">
      <c r="A55" s="56">
        <v>5</v>
      </c>
      <c r="B55" s="56"/>
      <c r="C55" s="56"/>
      <c r="D55" s="56"/>
      <c r="E55" s="56"/>
      <c r="F55" s="56"/>
      <c r="G55" s="61" t="s">
        <v>79</v>
      </c>
      <c r="H55" s="83"/>
      <c r="I55" s="83"/>
      <c r="J55" s="83"/>
      <c r="K55" s="71">
        <v>69000</v>
      </c>
      <c r="L55" s="71">
        <v>69000</v>
      </c>
      <c r="M55" s="71">
        <v>0</v>
      </c>
      <c r="N55" s="71">
        <v>0</v>
      </c>
      <c r="O55" s="71">
        <v>0</v>
      </c>
      <c r="P55" s="71">
        <v>0</v>
      </c>
      <c r="Q55" s="13"/>
      <c r="R55" s="13"/>
      <c r="S55" s="15"/>
      <c r="T55" s="85"/>
      <c r="U55" s="16"/>
    </row>
    <row r="56" spans="1:21" s="9" customFormat="1" ht="21.75" customHeight="1">
      <c r="A56" s="56">
        <v>6</v>
      </c>
      <c r="B56" s="56"/>
      <c r="C56" s="56"/>
      <c r="D56" s="56"/>
      <c r="E56" s="56"/>
      <c r="F56" s="56"/>
      <c r="G56" s="61" t="s">
        <v>80</v>
      </c>
      <c r="H56" s="83"/>
      <c r="I56" s="83"/>
      <c r="J56" s="83"/>
      <c r="K56" s="71">
        <v>17000</v>
      </c>
      <c r="L56" s="71">
        <v>17000</v>
      </c>
      <c r="M56" s="71">
        <v>0</v>
      </c>
      <c r="N56" s="71">
        <v>0</v>
      </c>
      <c r="O56" s="71">
        <v>0</v>
      </c>
      <c r="P56" s="71">
        <v>0</v>
      </c>
      <c r="Q56" s="13"/>
      <c r="R56" s="13"/>
      <c r="S56" s="15"/>
      <c r="T56" s="85"/>
      <c r="U56" s="16"/>
    </row>
    <row r="57" spans="1:21" s="9" customFormat="1" ht="114.75" customHeight="1">
      <c r="A57" s="56">
        <v>7</v>
      </c>
      <c r="B57" s="56"/>
      <c r="C57" s="56"/>
      <c r="D57" s="56"/>
      <c r="E57" s="56"/>
      <c r="F57" s="56">
        <v>8110</v>
      </c>
      <c r="G57" s="61" t="s">
        <v>75</v>
      </c>
      <c r="H57" s="83"/>
      <c r="I57" s="83"/>
      <c r="J57" s="83"/>
      <c r="K57" s="71">
        <f>SUM(K61)</f>
        <v>0</v>
      </c>
      <c r="L57" s="71">
        <f>SUM(L61)</f>
        <v>0</v>
      </c>
      <c r="M57" s="71">
        <f>SUM(M61)</f>
        <v>0</v>
      </c>
      <c r="N57" s="71">
        <f>SUM(N58:N61)</f>
        <v>1657101</v>
      </c>
      <c r="O57" s="71">
        <f>SUM(O58:O61)</f>
        <v>1657101</v>
      </c>
      <c r="P57" s="71">
        <f>SUM(P61)</f>
        <v>0</v>
      </c>
      <c r="Q57" s="13"/>
      <c r="R57" s="13"/>
      <c r="S57" s="15"/>
      <c r="T57" s="85"/>
      <c r="U57" s="16"/>
    </row>
    <row r="58" spans="1:21" s="9" customFormat="1" ht="19.5" customHeight="1">
      <c r="A58" s="56">
        <v>8</v>
      </c>
      <c r="B58" s="56"/>
      <c r="C58" s="56"/>
      <c r="D58" s="56"/>
      <c r="E58" s="56"/>
      <c r="F58" s="56"/>
      <c r="G58" s="61" t="s">
        <v>77</v>
      </c>
      <c r="H58" s="83"/>
      <c r="I58" s="83"/>
      <c r="J58" s="83"/>
      <c r="K58" s="71">
        <v>0</v>
      </c>
      <c r="L58" s="71">
        <v>0</v>
      </c>
      <c r="M58" s="71">
        <v>0</v>
      </c>
      <c r="N58" s="71">
        <v>1561101</v>
      </c>
      <c r="O58" s="71">
        <v>1561101</v>
      </c>
      <c r="P58" s="71">
        <v>0</v>
      </c>
      <c r="Q58" s="13"/>
      <c r="R58" s="13"/>
      <c r="S58" s="15"/>
      <c r="T58" s="85"/>
      <c r="U58" s="16"/>
    </row>
    <row r="59" spans="1:21" s="9" customFormat="1" ht="20.25" customHeight="1">
      <c r="A59" s="56">
        <v>9</v>
      </c>
      <c r="B59" s="56"/>
      <c r="C59" s="56"/>
      <c r="D59" s="56"/>
      <c r="E59" s="56"/>
      <c r="F59" s="56"/>
      <c r="G59" s="61" t="s">
        <v>81</v>
      </c>
      <c r="H59" s="83"/>
      <c r="I59" s="83"/>
      <c r="J59" s="83"/>
      <c r="K59" s="71">
        <v>0</v>
      </c>
      <c r="L59" s="71">
        <v>0</v>
      </c>
      <c r="M59" s="71">
        <v>0</v>
      </c>
      <c r="N59" s="71">
        <v>10000</v>
      </c>
      <c r="O59" s="71">
        <v>10000</v>
      </c>
      <c r="P59" s="71">
        <v>0</v>
      </c>
      <c r="Q59" s="13"/>
      <c r="R59" s="13"/>
      <c r="S59" s="15"/>
      <c r="T59" s="85"/>
      <c r="U59" s="16"/>
    </row>
    <row r="60" spans="1:21" s="9" customFormat="1" ht="20.25" customHeight="1">
      <c r="A60" s="56">
        <v>10</v>
      </c>
      <c r="B60" s="56"/>
      <c r="C60" s="56"/>
      <c r="D60" s="56"/>
      <c r="E60" s="56"/>
      <c r="F60" s="56"/>
      <c r="G60" s="61" t="s">
        <v>82</v>
      </c>
      <c r="H60" s="83"/>
      <c r="I60" s="83"/>
      <c r="J60" s="83"/>
      <c r="K60" s="71">
        <v>0</v>
      </c>
      <c r="L60" s="71">
        <v>0</v>
      </c>
      <c r="M60" s="71">
        <v>0</v>
      </c>
      <c r="N60" s="71">
        <v>69000</v>
      </c>
      <c r="O60" s="71">
        <v>69000</v>
      </c>
      <c r="P60" s="71">
        <v>0</v>
      </c>
      <c r="Q60" s="13"/>
      <c r="R60" s="13"/>
      <c r="S60" s="15"/>
      <c r="T60" s="85"/>
      <c r="U60" s="16"/>
    </row>
    <row r="61" spans="1:21" s="9" customFormat="1" ht="21" customHeight="1">
      <c r="A61" s="56">
        <v>11</v>
      </c>
      <c r="B61" s="56"/>
      <c r="C61" s="56"/>
      <c r="D61" s="56"/>
      <c r="E61" s="56"/>
      <c r="F61" s="56"/>
      <c r="G61" s="61" t="s">
        <v>83</v>
      </c>
      <c r="H61" s="83"/>
      <c r="I61" s="83"/>
      <c r="J61" s="83"/>
      <c r="K61" s="71">
        <v>0</v>
      </c>
      <c r="L61" s="71">
        <v>0</v>
      </c>
      <c r="M61" s="71">
        <v>0</v>
      </c>
      <c r="N61" s="71">
        <v>17000</v>
      </c>
      <c r="O61" s="71">
        <v>17000</v>
      </c>
      <c r="P61" s="71">
        <v>0</v>
      </c>
      <c r="Q61" s="13"/>
      <c r="R61" s="13"/>
      <c r="S61" s="15"/>
      <c r="T61" s="85"/>
      <c r="U61" s="16"/>
    </row>
    <row r="62" spans="1:21" s="9" customFormat="1" ht="15.75" customHeight="1">
      <c r="A62" s="102" t="s">
        <v>76</v>
      </c>
      <c r="B62" s="103"/>
      <c r="C62" s="103"/>
      <c r="D62" s="103"/>
      <c r="E62" s="103"/>
      <c r="F62" s="103"/>
      <c r="G62" s="104"/>
      <c r="H62" s="83"/>
      <c r="I62" s="83"/>
      <c r="J62" s="83"/>
      <c r="K62" s="74">
        <f aca="true" t="shared" si="12" ref="K62:P62">SUM(K51)</f>
        <v>1657101</v>
      </c>
      <c r="L62" s="74">
        <f t="shared" si="12"/>
        <v>1657101</v>
      </c>
      <c r="M62" s="74">
        <f t="shared" si="12"/>
        <v>0</v>
      </c>
      <c r="N62" s="74">
        <f t="shared" si="12"/>
        <v>1657101</v>
      </c>
      <c r="O62" s="74">
        <f t="shared" si="12"/>
        <v>1657101</v>
      </c>
      <c r="P62" s="74">
        <f t="shared" si="12"/>
        <v>0</v>
      </c>
      <c r="Q62" s="95"/>
      <c r="R62" s="95"/>
      <c r="S62" s="96"/>
      <c r="T62" s="97"/>
      <c r="U62" s="98"/>
    </row>
    <row r="63" spans="1:21" s="9" customFormat="1" ht="22.5" customHeight="1">
      <c r="A63" s="56">
        <v>1</v>
      </c>
      <c r="B63" s="56">
        <v>851</v>
      </c>
      <c r="C63" s="56"/>
      <c r="D63" s="56"/>
      <c r="E63" s="56">
        <v>85154</v>
      </c>
      <c r="F63" s="56"/>
      <c r="G63" s="61" t="s">
        <v>58</v>
      </c>
      <c r="H63" s="83"/>
      <c r="I63" s="83"/>
      <c r="J63" s="83"/>
      <c r="K63" s="70">
        <f>SUM(K68+K64)</f>
        <v>2000</v>
      </c>
      <c r="L63" s="70">
        <f>SUM(L68+L64)</f>
        <v>2000</v>
      </c>
      <c r="M63" s="70">
        <f>SUM(M65)</f>
        <v>0</v>
      </c>
      <c r="N63" s="70">
        <f>SUM(N66)</f>
        <v>2000</v>
      </c>
      <c r="O63" s="70">
        <f>SUM(O66)</f>
        <v>2000</v>
      </c>
      <c r="P63" s="70">
        <f>SUM(P65)</f>
        <v>0</v>
      </c>
      <c r="Q63" s="13"/>
      <c r="R63" s="13"/>
      <c r="S63" s="15"/>
      <c r="T63" s="85"/>
      <c r="U63" s="16"/>
    </row>
    <row r="64" spans="1:21" s="9" customFormat="1" ht="22.5" customHeight="1">
      <c r="A64" s="56">
        <v>2</v>
      </c>
      <c r="B64" s="56"/>
      <c r="C64" s="56"/>
      <c r="D64" s="56"/>
      <c r="E64" s="56"/>
      <c r="F64" s="56">
        <v>4210</v>
      </c>
      <c r="G64" s="61" t="s">
        <v>28</v>
      </c>
      <c r="H64" s="83"/>
      <c r="I64" s="83"/>
      <c r="J64" s="83"/>
      <c r="K64" s="71">
        <f aca="true" t="shared" si="13" ref="K64:P64">SUM(K65)</f>
        <v>420</v>
      </c>
      <c r="L64" s="71">
        <f t="shared" si="13"/>
        <v>420</v>
      </c>
      <c r="M64" s="71">
        <f t="shared" si="13"/>
        <v>0</v>
      </c>
      <c r="N64" s="71">
        <f t="shared" si="13"/>
        <v>0</v>
      </c>
      <c r="O64" s="71">
        <f t="shared" si="13"/>
        <v>0</v>
      </c>
      <c r="P64" s="71">
        <f t="shared" si="13"/>
        <v>0</v>
      </c>
      <c r="Q64" s="13"/>
      <c r="R64" s="13"/>
      <c r="S64" s="15"/>
      <c r="T64" s="85"/>
      <c r="U64" s="16"/>
    </row>
    <row r="65" spans="1:21" s="9" customFormat="1" ht="48" customHeight="1">
      <c r="A65" s="56">
        <v>3</v>
      </c>
      <c r="B65" s="56"/>
      <c r="C65" s="56"/>
      <c r="D65" s="56"/>
      <c r="E65" s="56"/>
      <c r="F65" s="56"/>
      <c r="G65" s="61" t="s">
        <v>60</v>
      </c>
      <c r="H65" s="83"/>
      <c r="I65" s="83"/>
      <c r="J65" s="83"/>
      <c r="K65" s="71">
        <v>420</v>
      </c>
      <c r="L65" s="71">
        <v>420</v>
      </c>
      <c r="M65" s="71">
        <v>0</v>
      </c>
      <c r="N65" s="71">
        <v>0</v>
      </c>
      <c r="O65" s="71">
        <v>0</v>
      </c>
      <c r="P65" s="71">
        <v>0</v>
      </c>
      <c r="Q65" s="13"/>
      <c r="R65" s="13"/>
      <c r="S65" s="15"/>
      <c r="T65" s="85"/>
      <c r="U65" s="16"/>
    </row>
    <row r="66" spans="1:21" s="9" customFormat="1" ht="15.75" customHeight="1">
      <c r="A66" s="56">
        <v>4</v>
      </c>
      <c r="B66" s="56"/>
      <c r="C66" s="56"/>
      <c r="D66" s="56"/>
      <c r="E66" s="56"/>
      <c r="F66" s="56">
        <v>4260</v>
      </c>
      <c r="G66" s="56" t="s">
        <v>29</v>
      </c>
      <c r="H66" s="83"/>
      <c r="I66" s="83"/>
      <c r="J66" s="83"/>
      <c r="K66" s="71">
        <f aca="true" t="shared" si="14" ref="K66:P66">SUM(K67)</f>
        <v>0</v>
      </c>
      <c r="L66" s="71">
        <f t="shared" si="14"/>
        <v>0</v>
      </c>
      <c r="M66" s="71">
        <f t="shared" si="14"/>
        <v>0</v>
      </c>
      <c r="N66" s="71">
        <f t="shared" si="14"/>
        <v>2000</v>
      </c>
      <c r="O66" s="71">
        <f t="shared" si="14"/>
        <v>2000</v>
      </c>
      <c r="P66" s="71">
        <f t="shared" si="14"/>
        <v>0</v>
      </c>
      <c r="Q66" s="13"/>
      <c r="R66" s="13"/>
      <c r="S66" s="15"/>
      <c r="T66" s="85"/>
      <c r="U66" s="16"/>
    </row>
    <row r="67" spans="1:21" s="9" customFormat="1" ht="22.5" customHeight="1">
      <c r="A67" s="56">
        <v>5</v>
      </c>
      <c r="B67" s="56"/>
      <c r="C67" s="56"/>
      <c r="D67" s="56"/>
      <c r="E67" s="56"/>
      <c r="F67" s="56"/>
      <c r="G67" s="61" t="s">
        <v>59</v>
      </c>
      <c r="H67" s="83"/>
      <c r="I67" s="83"/>
      <c r="J67" s="83"/>
      <c r="K67" s="71">
        <v>0</v>
      </c>
      <c r="L67" s="71">
        <v>0</v>
      </c>
      <c r="M67" s="71">
        <v>0</v>
      </c>
      <c r="N67" s="71">
        <v>2000</v>
      </c>
      <c r="O67" s="71">
        <v>2000</v>
      </c>
      <c r="P67" s="71">
        <v>0</v>
      </c>
      <c r="Q67" s="13"/>
      <c r="R67" s="13"/>
      <c r="S67" s="15"/>
      <c r="T67" s="85"/>
      <c r="U67" s="16"/>
    </row>
    <row r="68" spans="1:21" s="9" customFormat="1" ht="58.5" customHeight="1">
      <c r="A68" s="56">
        <v>6</v>
      </c>
      <c r="B68" s="56"/>
      <c r="C68" s="56"/>
      <c r="D68" s="56"/>
      <c r="E68" s="56"/>
      <c r="F68" s="56">
        <v>4390</v>
      </c>
      <c r="G68" s="61" t="s">
        <v>61</v>
      </c>
      <c r="H68" s="83"/>
      <c r="I68" s="83"/>
      <c r="J68" s="83"/>
      <c r="K68" s="71">
        <f aca="true" t="shared" si="15" ref="K68:P68">SUM(K69)</f>
        <v>1580</v>
      </c>
      <c r="L68" s="71">
        <f t="shared" si="15"/>
        <v>1580</v>
      </c>
      <c r="M68" s="71">
        <f t="shared" si="15"/>
        <v>0</v>
      </c>
      <c r="N68" s="71">
        <f t="shared" si="15"/>
        <v>0</v>
      </c>
      <c r="O68" s="71">
        <f t="shared" si="15"/>
        <v>0</v>
      </c>
      <c r="P68" s="71">
        <f t="shared" si="15"/>
        <v>0</v>
      </c>
      <c r="Q68" s="13"/>
      <c r="R68" s="13"/>
      <c r="S68" s="15"/>
      <c r="T68" s="85"/>
      <c r="U68" s="16"/>
    </row>
    <row r="69" spans="1:21" s="9" customFormat="1" ht="24.75" customHeight="1">
      <c r="A69" s="56">
        <v>7</v>
      </c>
      <c r="B69" s="56"/>
      <c r="C69" s="56"/>
      <c r="D69" s="56"/>
      <c r="E69" s="56"/>
      <c r="F69" s="56"/>
      <c r="G69" s="61" t="s">
        <v>62</v>
      </c>
      <c r="H69" s="83"/>
      <c r="I69" s="83"/>
      <c r="J69" s="83"/>
      <c r="K69" s="71">
        <v>1580</v>
      </c>
      <c r="L69" s="71">
        <v>1580</v>
      </c>
      <c r="M69" s="71">
        <v>0</v>
      </c>
      <c r="N69" s="71">
        <v>0</v>
      </c>
      <c r="O69" s="71">
        <v>0</v>
      </c>
      <c r="P69" s="71">
        <v>0</v>
      </c>
      <c r="Q69" s="13"/>
      <c r="R69" s="13"/>
      <c r="S69" s="15"/>
      <c r="T69" s="85"/>
      <c r="U69" s="16"/>
    </row>
    <row r="70" spans="1:21" s="9" customFormat="1" ht="15.75" customHeight="1">
      <c r="A70" s="105" t="s">
        <v>8</v>
      </c>
      <c r="B70" s="106"/>
      <c r="C70" s="106"/>
      <c r="D70" s="106"/>
      <c r="E70" s="106"/>
      <c r="F70" s="106"/>
      <c r="G70" s="107"/>
      <c r="H70" s="83"/>
      <c r="I70" s="83"/>
      <c r="J70" s="83"/>
      <c r="K70" s="74">
        <f>SUM(K63)</f>
        <v>2000</v>
      </c>
      <c r="L70" s="74">
        <f>SUM(L63)</f>
        <v>2000</v>
      </c>
      <c r="M70" s="74">
        <f>SUM(M63)</f>
        <v>0</v>
      </c>
      <c r="N70" s="74">
        <f>SUM(N63)</f>
        <v>2000</v>
      </c>
      <c r="O70" s="74">
        <f>SUM(O63)</f>
        <v>2000</v>
      </c>
      <c r="P70" s="74">
        <f>SUM(P50)</f>
        <v>0</v>
      </c>
      <c r="Q70" s="95"/>
      <c r="R70" s="95"/>
      <c r="S70" s="96"/>
      <c r="T70" s="97"/>
      <c r="U70" s="98"/>
    </row>
    <row r="71" spans="1:21" s="9" customFormat="1" ht="26.25" customHeight="1">
      <c r="A71" s="56">
        <v>1</v>
      </c>
      <c r="B71" s="56">
        <v>900</v>
      </c>
      <c r="C71" s="56"/>
      <c r="D71" s="56"/>
      <c r="E71" s="56">
        <v>90013</v>
      </c>
      <c r="F71" s="56"/>
      <c r="G71" s="62" t="s">
        <v>40</v>
      </c>
      <c r="H71" s="83"/>
      <c r="I71" s="83"/>
      <c r="J71" s="83"/>
      <c r="K71" s="70">
        <f>SUM(K74+K72)</f>
        <v>1250</v>
      </c>
      <c r="L71" s="70">
        <f>SUM(L72+L74)</f>
        <v>1250</v>
      </c>
      <c r="M71" s="70">
        <f>SUM(M74+M72)</f>
        <v>0</v>
      </c>
      <c r="N71" s="70">
        <f>SUM(N73+N74)</f>
        <v>1250</v>
      </c>
      <c r="O71" s="70">
        <f>SUM(O72)</f>
        <v>1250</v>
      </c>
      <c r="P71" s="70">
        <f>SUM(P74)</f>
        <v>0</v>
      </c>
      <c r="Q71" s="13"/>
      <c r="R71" s="13"/>
      <c r="S71" s="15"/>
      <c r="T71" s="85"/>
      <c r="U71" s="16"/>
    </row>
    <row r="72" spans="1:21" s="9" customFormat="1" ht="24.75" customHeight="1">
      <c r="A72" s="56">
        <v>2</v>
      </c>
      <c r="B72" s="56"/>
      <c r="C72" s="56"/>
      <c r="D72" s="56"/>
      <c r="E72" s="56"/>
      <c r="F72" s="56">
        <v>4210</v>
      </c>
      <c r="G72" s="62" t="s">
        <v>28</v>
      </c>
      <c r="H72" s="83"/>
      <c r="I72" s="83"/>
      <c r="J72" s="83"/>
      <c r="K72" s="71">
        <f aca="true" t="shared" si="16" ref="K72:P72">SUM(K73)</f>
        <v>0</v>
      </c>
      <c r="L72" s="71">
        <f t="shared" si="16"/>
        <v>0</v>
      </c>
      <c r="M72" s="71">
        <f t="shared" si="16"/>
        <v>0</v>
      </c>
      <c r="N72" s="71">
        <f t="shared" si="16"/>
        <v>1250</v>
      </c>
      <c r="O72" s="71">
        <f t="shared" si="16"/>
        <v>1250</v>
      </c>
      <c r="P72" s="71">
        <f t="shared" si="16"/>
        <v>0</v>
      </c>
      <c r="Q72" s="13"/>
      <c r="R72" s="13"/>
      <c r="S72" s="15"/>
      <c r="T72" s="85"/>
      <c r="U72" s="16"/>
    </row>
    <row r="73" spans="1:21" s="9" customFormat="1" ht="26.25" customHeight="1">
      <c r="A73" s="56">
        <v>3</v>
      </c>
      <c r="B73" s="56"/>
      <c r="C73" s="56"/>
      <c r="D73" s="56"/>
      <c r="E73" s="56"/>
      <c r="F73" s="56"/>
      <c r="G73" s="62" t="s">
        <v>41</v>
      </c>
      <c r="H73" s="83"/>
      <c r="I73" s="83"/>
      <c r="J73" s="83"/>
      <c r="K73" s="71">
        <v>0</v>
      </c>
      <c r="L73" s="71">
        <v>0</v>
      </c>
      <c r="M73" s="71">
        <v>0</v>
      </c>
      <c r="N73" s="71">
        <v>1250</v>
      </c>
      <c r="O73" s="71">
        <v>1250</v>
      </c>
      <c r="P73" s="71">
        <v>0</v>
      </c>
      <c r="Q73" s="13"/>
      <c r="R73" s="13"/>
      <c r="S73" s="15"/>
      <c r="T73" s="85"/>
      <c r="U73" s="16"/>
    </row>
    <row r="74" spans="1:21" s="9" customFormat="1" ht="27" customHeight="1">
      <c r="A74" s="56">
        <v>4</v>
      </c>
      <c r="B74" s="56"/>
      <c r="C74" s="56"/>
      <c r="D74" s="56"/>
      <c r="E74" s="56"/>
      <c r="F74" s="56">
        <v>4300</v>
      </c>
      <c r="G74" s="62" t="s">
        <v>22</v>
      </c>
      <c r="H74" s="83"/>
      <c r="I74" s="83"/>
      <c r="J74" s="83"/>
      <c r="K74" s="71">
        <f aca="true" t="shared" si="17" ref="K74:P74">SUM(K75)</f>
        <v>1250</v>
      </c>
      <c r="L74" s="71">
        <f t="shared" si="17"/>
        <v>1250</v>
      </c>
      <c r="M74" s="71">
        <f t="shared" si="17"/>
        <v>0</v>
      </c>
      <c r="N74" s="71">
        <f t="shared" si="17"/>
        <v>0</v>
      </c>
      <c r="O74" s="71">
        <f t="shared" si="17"/>
        <v>0</v>
      </c>
      <c r="P74" s="71">
        <f t="shared" si="17"/>
        <v>0</v>
      </c>
      <c r="Q74" s="13"/>
      <c r="R74" s="13"/>
      <c r="S74" s="15"/>
      <c r="T74" s="85"/>
      <c r="U74" s="16"/>
    </row>
    <row r="75" spans="1:21" s="9" customFormat="1" ht="38.25" customHeight="1">
      <c r="A75" s="56">
        <v>5</v>
      </c>
      <c r="B75" s="56"/>
      <c r="C75" s="56"/>
      <c r="D75" s="56"/>
      <c r="E75" s="56"/>
      <c r="F75" s="56"/>
      <c r="G75" s="62" t="s">
        <v>42</v>
      </c>
      <c r="H75" s="83"/>
      <c r="I75" s="83"/>
      <c r="J75" s="83"/>
      <c r="K75" s="71">
        <v>1250</v>
      </c>
      <c r="L75" s="71">
        <v>1250</v>
      </c>
      <c r="M75" s="71">
        <v>0</v>
      </c>
      <c r="N75" s="71">
        <v>0</v>
      </c>
      <c r="O75" s="71">
        <v>0</v>
      </c>
      <c r="P75" s="71">
        <v>0</v>
      </c>
      <c r="Q75" s="13"/>
      <c r="R75" s="13"/>
      <c r="S75" s="15"/>
      <c r="T75" s="85"/>
      <c r="U75" s="16"/>
    </row>
    <row r="76" spans="1:21" s="9" customFormat="1" ht="23.25" customHeight="1">
      <c r="A76" s="61">
        <v>6</v>
      </c>
      <c r="B76" s="75"/>
      <c r="C76" s="75"/>
      <c r="D76" s="75"/>
      <c r="E76" s="75">
        <v>90015</v>
      </c>
      <c r="F76" s="75"/>
      <c r="G76" s="75" t="s">
        <v>45</v>
      </c>
      <c r="H76" s="83"/>
      <c r="I76" s="83"/>
      <c r="J76" s="83"/>
      <c r="K76" s="59">
        <f>SUM(K77)</f>
        <v>3000</v>
      </c>
      <c r="L76" s="59">
        <f>SUM(L77)</f>
        <v>3000</v>
      </c>
      <c r="M76" s="59">
        <f>SUM(M79)</f>
        <v>0</v>
      </c>
      <c r="N76" s="59">
        <f>SUM(N79)</f>
        <v>3000</v>
      </c>
      <c r="O76" s="59">
        <f>SUM(O79)</f>
        <v>3000</v>
      </c>
      <c r="P76" s="70">
        <f>SUM(P77)</f>
        <v>0</v>
      </c>
      <c r="Q76" s="13"/>
      <c r="R76" s="13"/>
      <c r="S76" s="15"/>
      <c r="T76" s="85"/>
      <c r="U76" s="16"/>
    </row>
    <row r="77" spans="1:20" s="9" customFormat="1" ht="23.25" customHeight="1">
      <c r="A77" s="61">
        <v>7</v>
      </c>
      <c r="B77" s="75"/>
      <c r="C77" s="75"/>
      <c r="D77" s="75"/>
      <c r="E77" s="75"/>
      <c r="F77" s="75">
        <v>4260</v>
      </c>
      <c r="G77" s="87" t="s">
        <v>29</v>
      </c>
      <c r="H77" s="83"/>
      <c r="I77" s="83"/>
      <c r="J77" s="86"/>
      <c r="K77" s="60">
        <f>SUM(K78)</f>
        <v>3000</v>
      </c>
      <c r="L77" s="60">
        <f>SUM(L78)</f>
        <v>3000</v>
      </c>
      <c r="M77" s="60">
        <f>SUM(M78:M80)</f>
        <v>0</v>
      </c>
      <c r="N77" s="60">
        <f>SUM(N78)</f>
        <v>0</v>
      </c>
      <c r="O77" s="60">
        <f>SUM(O78)</f>
        <v>0</v>
      </c>
      <c r="P77" s="88">
        <f>SUM(P78:P80)</f>
        <v>0</v>
      </c>
      <c r="Q77" s="13"/>
      <c r="R77" s="15"/>
      <c r="S77" s="11"/>
      <c r="T77" s="16"/>
    </row>
    <row r="78" spans="1:20" s="9" customFormat="1" ht="30" customHeight="1">
      <c r="A78" s="61">
        <v>8</v>
      </c>
      <c r="B78" s="75"/>
      <c r="C78" s="75"/>
      <c r="D78" s="75"/>
      <c r="E78" s="75"/>
      <c r="F78" s="75"/>
      <c r="G78" s="87" t="s">
        <v>46</v>
      </c>
      <c r="H78" s="83"/>
      <c r="I78" s="83"/>
      <c r="J78" s="86"/>
      <c r="K78" s="60">
        <v>3000</v>
      </c>
      <c r="L78" s="60">
        <v>3000</v>
      </c>
      <c r="M78" s="60">
        <v>0</v>
      </c>
      <c r="N78" s="60">
        <v>0</v>
      </c>
      <c r="O78" s="60">
        <v>0</v>
      </c>
      <c r="P78" s="88">
        <v>0</v>
      </c>
      <c r="Q78" s="13"/>
      <c r="R78" s="15"/>
      <c r="S78" s="11"/>
      <c r="T78" s="16"/>
    </row>
    <row r="79" spans="1:20" s="9" customFormat="1" ht="21" customHeight="1">
      <c r="A79" s="61">
        <v>9</v>
      </c>
      <c r="B79" s="75"/>
      <c r="C79" s="75"/>
      <c r="D79" s="75"/>
      <c r="E79" s="75"/>
      <c r="F79" s="75">
        <v>4300</v>
      </c>
      <c r="G79" s="87" t="s">
        <v>22</v>
      </c>
      <c r="H79" s="83"/>
      <c r="I79" s="83"/>
      <c r="J79" s="86"/>
      <c r="K79" s="60">
        <f>SUM(K80)</f>
        <v>0</v>
      </c>
      <c r="L79" s="60">
        <f>SUM(L80)</f>
        <v>0</v>
      </c>
      <c r="M79" s="60">
        <v>0</v>
      </c>
      <c r="N79" s="60">
        <f>SUM(N80)</f>
        <v>3000</v>
      </c>
      <c r="O79" s="60">
        <f>SUM(O80)</f>
        <v>3000</v>
      </c>
      <c r="P79" s="88">
        <v>0</v>
      </c>
      <c r="Q79" s="13"/>
      <c r="R79" s="15"/>
      <c r="S79" s="11"/>
      <c r="T79" s="16"/>
    </row>
    <row r="80" spans="1:20" s="9" customFormat="1" ht="38.25" customHeight="1">
      <c r="A80" s="61">
        <v>10</v>
      </c>
      <c r="B80" s="75"/>
      <c r="C80" s="75"/>
      <c r="D80" s="75"/>
      <c r="E80" s="75"/>
      <c r="F80" s="75"/>
      <c r="G80" s="87" t="s">
        <v>47</v>
      </c>
      <c r="H80" s="83"/>
      <c r="I80" s="83"/>
      <c r="J80" s="86"/>
      <c r="K80" s="60">
        <v>0</v>
      </c>
      <c r="L80" s="60">
        <v>0</v>
      </c>
      <c r="M80" s="60">
        <v>0</v>
      </c>
      <c r="N80" s="60">
        <v>3000</v>
      </c>
      <c r="O80" s="60">
        <v>3000</v>
      </c>
      <c r="P80" s="88">
        <v>0</v>
      </c>
      <c r="Q80" s="13"/>
      <c r="R80" s="15"/>
      <c r="S80" s="11"/>
      <c r="T80" s="16"/>
    </row>
    <row r="81" spans="1:20" s="9" customFormat="1" ht="23.25" customHeight="1">
      <c r="A81" s="108" t="s">
        <v>43</v>
      </c>
      <c r="B81" s="109"/>
      <c r="C81" s="109"/>
      <c r="D81" s="109"/>
      <c r="E81" s="109"/>
      <c r="F81" s="109"/>
      <c r="G81" s="110"/>
      <c r="H81" s="83"/>
      <c r="I81" s="83"/>
      <c r="J81" s="74"/>
      <c r="K81" s="90">
        <f aca="true" t="shared" si="18" ref="K81:P81">SUM(K71+K76)</f>
        <v>4250</v>
      </c>
      <c r="L81" s="90">
        <f t="shared" si="18"/>
        <v>4250</v>
      </c>
      <c r="M81" s="90">
        <f t="shared" si="18"/>
        <v>0</v>
      </c>
      <c r="N81" s="90">
        <f t="shared" si="18"/>
        <v>4250</v>
      </c>
      <c r="O81" s="90">
        <f t="shared" si="18"/>
        <v>4250</v>
      </c>
      <c r="P81" s="89">
        <f t="shared" si="18"/>
        <v>0</v>
      </c>
      <c r="Q81" s="13"/>
      <c r="R81" s="15"/>
      <c r="S81" s="11"/>
      <c r="T81" s="16"/>
    </row>
    <row r="82" spans="1:20" s="9" customFormat="1" ht="32.25" customHeight="1">
      <c r="A82" s="61">
        <v>1</v>
      </c>
      <c r="B82" s="100">
        <v>921</v>
      </c>
      <c r="C82" s="100"/>
      <c r="D82" s="100"/>
      <c r="E82" s="100">
        <v>92109</v>
      </c>
      <c r="F82" s="100"/>
      <c r="G82" s="101" t="s">
        <v>63</v>
      </c>
      <c r="H82" s="83"/>
      <c r="I82" s="83"/>
      <c r="J82" s="86"/>
      <c r="K82" s="59">
        <f>SUM(K85)</f>
        <v>900</v>
      </c>
      <c r="L82" s="59">
        <f>SUM(L85)</f>
        <v>900</v>
      </c>
      <c r="M82" s="59">
        <f>SUM(M85)</f>
        <v>0</v>
      </c>
      <c r="N82" s="59">
        <f aca="true" t="shared" si="19" ref="N82:P83">SUM(N83)</f>
        <v>900</v>
      </c>
      <c r="O82" s="59">
        <f t="shared" si="19"/>
        <v>900</v>
      </c>
      <c r="P82" s="94">
        <f t="shared" si="19"/>
        <v>0</v>
      </c>
      <c r="Q82" s="13"/>
      <c r="R82" s="15"/>
      <c r="S82" s="11"/>
      <c r="T82" s="16"/>
    </row>
    <row r="83" spans="1:20" s="9" customFormat="1" ht="23.25" customHeight="1">
      <c r="A83" s="61">
        <v>2</v>
      </c>
      <c r="B83" s="100"/>
      <c r="C83" s="100"/>
      <c r="D83" s="100"/>
      <c r="E83" s="100"/>
      <c r="F83" s="100">
        <v>4210</v>
      </c>
      <c r="G83" s="101" t="s">
        <v>28</v>
      </c>
      <c r="H83" s="83"/>
      <c r="I83" s="83"/>
      <c r="J83" s="86"/>
      <c r="K83" s="60">
        <f>SUM(K84)</f>
        <v>0</v>
      </c>
      <c r="L83" s="60">
        <f>SUM(L84)</f>
        <v>0</v>
      </c>
      <c r="M83" s="60">
        <f>SUM(M84)</f>
        <v>0</v>
      </c>
      <c r="N83" s="60">
        <f t="shared" si="19"/>
        <v>900</v>
      </c>
      <c r="O83" s="60">
        <f t="shared" si="19"/>
        <v>900</v>
      </c>
      <c r="P83" s="88">
        <f t="shared" si="19"/>
        <v>0</v>
      </c>
      <c r="Q83" s="13"/>
      <c r="R83" s="15"/>
      <c r="S83" s="11"/>
      <c r="T83" s="16"/>
    </row>
    <row r="84" spans="1:20" s="9" customFormat="1" ht="56.25" customHeight="1">
      <c r="A84" s="61">
        <v>3</v>
      </c>
      <c r="B84" s="100"/>
      <c r="C84" s="100"/>
      <c r="D84" s="100"/>
      <c r="E84" s="100"/>
      <c r="F84" s="100"/>
      <c r="G84" s="101" t="s">
        <v>64</v>
      </c>
      <c r="H84" s="83"/>
      <c r="I84" s="83"/>
      <c r="J84" s="86"/>
      <c r="K84" s="60">
        <v>0</v>
      </c>
      <c r="L84" s="60">
        <v>0</v>
      </c>
      <c r="M84" s="60">
        <v>0</v>
      </c>
      <c r="N84" s="60">
        <v>900</v>
      </c>
      <c r="O84" s="60">
        <v>900</v>
      </c>
      <c r="P84" s="88">
        <v>0</v>
      </c>
      <c r="Q84" s="13"/>
      <c r="R84" s="15"/>
      <c r="S84" s="11"/>
      <c r="T84" s="16"/>
    </row>
    <row r="85" spans="1:20" s="9" customFormat="1" ht="23.25" customHeight="1">
      <c r="A85" s="61">
        <v>4</v>
      </c>
      <c r="B85" s="100"/>
      <c r="C85" s="100"/>
      <c r="D85" s="100"/>
      <c r="E85" s="100"/>
      <c r="F85" s="100">
        <v>4300</v>
      </c>
      <c r="G85" s="101" t="s">
        <v>22</v>
      </c>
      <c r="H85" s="83"/>
      <c r="I85" s="83"/>
      <c r="J85" s="86"/>
      <c r="K85" s="60">
        <f aca="true" t="shared" si="20" ref="K85:P85">SUM(K86)</f>
        <v>900</v>
      </c>
      <c r="L85" s="60">
        <f t="shared" si="20"/>
        <v>900</v>
      </c>
      <c r="M85" s="60">
        <f t="shared" si="20"/>
        <v>0</v>
      </c>
      <c r="N85" s="60">
        <f t="shared" si="20"/>
        <v>0</v>
      </c>
      <c r="O85" s="60">
        <f t="shared" si="20"/>
        <v>0</v>
      </c>
      <c r="P85" s="88">
        <f t="shared" si="20"/>
        <v>0</v>
      </c>
      <c r="Q85" s="13"/>
      <c r="R85" s="15"/>
      <c r="S85" s="11"/>
      <c r="T85" s="16"/>
    </row>
    <row r="86" spans="1:23" s="9" customFormat="1" ht="44.25" customHeight="1">
      <c r="A86" s="99">
        <v>5</v>
      </c>
      <c r="B86" s="100"/>
      <c r="C86" s="100"/>
      <c r="D86" s="100"/>
      <c r="E86" s="100"/>
      <c r="F86" s="100"/>
      <c r="G86" s="101" t="s">
        <v>65</v>
      </c>
      <c r="H86" s="83"/>
      <c r="I86" s="83"/>
      <c r="J86" s="74"/>
      <c r="K86" s="60">
        <v>900</v>
      </c>
      <c r="L86" s="60">
        <v>900</v>
      </c>
      <c r="M86" s="60">
        <v>0</v>
      </c>
      <c r="N86" s="60">
        <v>0</v>
      </c>
      <c r="O86" s="60">
        <v>0</v>
      </c>
      <c r="P86" s="88">
        <v>0</v>
      </c>
      <c r="Q86" s="11"/>
      <c r="R86" s="14"/>
      <c r="S86" s="11"/>
      <c r="T86" s="6"/>
      <c r="U86" s="1"/>
      <c r="V86" s="1"/>
      <c r="W86" s="1"/>
    </row>
    <row r="87" spans="1:20" s="9" customFormat="1" ht="23.25" customHeight="1">
      <c r="A87" s="108" t="s">
        <v>66</v>
      </c>
      <c r="B87" s="109"/>
      <c r="C87" s="109"/>
      <c r="D87" s="109"/>
      <c r="E87" s="109"/>
      <c r="F87" s="109"/>
      <c r="G87" s="110"/>
      <c r="H87" s="83"/>
      <c r="I87" s="83"/>
      <c r="J87" s="74"/>
      <c r="K87" s="90">
        <f aca="true" t="shared" si="21" ref="K87:P87">SUM(K82)</f>
        <v>900</v>
      </c>
      <c r="L87" s="90">
        <f t="shared" si="21"/>
        <v>900</v>
      </c>
      <c r="M87" s="90">
        <f t="shared" si="21"/>
        <v>0</v>
      </c>
      <c r="N87" s="90">
        <f t="shared" si="21"/>
        <v>900</v>
      </c>
      <c r="O87" s="90">
        <f t="shared" si="21"/>
        <v>900</v>
      </c>
      <c r="P87" s="89">
        <f t="shared" si="21"/>
        <v>0</v>
      </c>
      <c r="Q87" s="13"/>
      <c r="R87" s="15"/>
      <c r="S87" s="11"/>
      <c r="T87" s="16"/>
    </row>
    <row r="88" spans="1:21" s="9" customFormat="1" ht="17.25" customHeight="1">
      <c r="A88" s="61">
        <v>1</v>
      </c>
      <c r="B88" s="75">
        <v>926</v>
      </c>
      <c r="C88" s="75"/>
      <c r="D88" s="75"/>
      <c r="E88" s="75">
        <v>92601</v>
      </c>
      <c r="F88" s="75"/>
      <c r="G88" s="75" t="s">
        <v>32</v>
      </c>
      <c r="H88" s="83"/>
      <c r="I88" s="83"/>
      <c r="J88" s="83"/>
      <c r="K88" s="59">
        <f>SUM(K90)</f>
        <v>45000</v>
      </c>
      <c r="L88" s="59">
        <f>SUM(L89)</f>
        <v>45000</v>
      </c>
      <c r="M88" s="59">
        <f>SUM(M90)</f>
        <v>0</v>
      </c>
      <c r="N88" s="59">
        <f>SUM(N91)</f>
        <v>45000</v>
      </c>
      <c r="O88" s="59">
        <f>SUM(O91)</f>
        <v>45000</v>
      </c>
      <c r="P88" s="70">
        <f>SUM(P91)</f>
        <v>0</v>
      </c>
      <c r="Q88" s="13"/>
      <c r="R88" s="13"/>
      <c r="S88" s="15"/>
      <c r="T88" s="11"/>
      <c r="U88" s="16"/>
    </row>
    <row r="89" spans="1:21" s="9" customFormat="1" ht="14.25" customHeight="1">
      <c r="A89" s="56">
        <v>2</v>
      </c>
      <c r="B89" s="56"/>
      <c r="C89" s="56"/>
      <c r="D89" s="56"/>
      <c r="E89" s="56"/>
      <c r="F89" s="56">
        <v>4260</v>
      </c>
      <c r="G89" s="61" t="s">
        <v>29</v>
      </c>
      <c r="H89" s="83"/>
      <c r="I89" s="83"/>
      <c r="J89" s="83"/>
      <c r="K89" s="60">
        <f aca="true" t="shared" si="22" ref="K89:P89">SUM(K90)</f>
        <v>45000</v>
      </c>
      <c r="L89" s="60">
        <f t="shared" si="22"/>
        <v>45000</v>
      </c>
      <c r="M89" s="60">
        <f t="shared" si="22"/>
        <v>0</v>
      </c>
      <c r="N89" s="60">
        <f t="shared" si="22"/>
        <v>0</v>
      </c>
      <c r="O89" s="60">
        <f t="shared" si="22"/>
        <v>0</v>
      </c>
      <c r="P89" s="71">
        <f t="shared" si="22"/>
        <v>0</v>
      </c>
      <c r="Q89" s="13"/>
      <c r="R89" s="13"/>
      <c r="S89" s="15"/>
      <c r="T89" s="11"/>
      <c r="U89" s="16"/>
    </row>
    <row r="90" spans="1:21" s="9" customFormat="1" ht="21" customHeight="1">
      <c r="A90" s="56">
        <v>3</v>
      </c>
      <c r="B90" s="56"/>
      <c r="C90" s="56"/>
      <c r="D90" s="56"/>
      <c r="E90" s="56"/>
      <c r="F90" s="56"/>
      <c r="G90" s="61" t="s">
        <v>33</v>
      </c>
      <c r="H90" s="83"/>
      <c r="I90" s="83"/>
      <c r="J90" s="83"/>
      <c r="K90" s="60">
        <v>45000</v>
      </c>
      <c r="L90" s="60">
        <v>45000</v>
      </c>
      <c r="M90" s="60">
        <v>0</v>
      </c>
      <c r="N90" s="60">
        <v>0</v>
      </c>
      <c r="O90" s="60">
        <v>0</v>
      </c>
      <c r="P90" s="71">
        <v>0</v>
      </c>
      <c r="Q90" s="13"/>
      <c r="R90" s="13"/>
      <c r="S90" s="15"/>
      <c r="T90" s="11"/>
      <c r="U90" s="16"/>
    </row>
    <row r="91" spans="1:21" s="9" customFormat="1" ht="21" customHeight="1">
      <c r="A91" s="56">
        <v>4</v>
      </c>
      <c r="B91" s="56"/>
      <c r="C91" s="56"/>
      <c r="D91" s="56"/>
      <c r="E91" s="56"/>
      <c r="F91" s="56">
        <v>4300</v>
      </c>
      <c r="G91" s="61" t="s">
        <v>22</v>
      </c>
      <c r="H91" s="83"/>
      <c r="I91" s="83"/>
      <c r="J91" s="83"/>
      <c r="K91" s="60">
        <f>SUM(K92:K92)</f>
        <v>0</v>
      </c>
      <c r="L91" s="60">
        <f>SUM(L92:L92)</f>
        <v>0</v>
      </c>
      <c r="M91" s="60">
        <f>SUM(M92)</f>
        <v>0</v>
      </c>
      <c r="N91" s="60">
        <f>SUM(N92)</f>
        <v>45000</v>
      </c>
      <c r="O91" s="60">
        <f>SUM(O92)</f>
        <v>45000</v>
      </c>
      <c r="P91" s="71">
        <f>SUM(P92)</f>
        <v>0</v>
      </c>
      <c r="Q91" s="13"/>
      <c r="R91" s="13"/>
      <c r="S91" s="15"/>
      <c r="T91" s="11"/>
      <c r="U91" s="16"/>
    </row>
    <row r="92" spans="1:21" s="9" customFormat="1" ht="36" customHeight="1">
      <c r="A92" s="56">
        <v>5</v>
      </c>
      <c r="B92" s="56"/>
      <c r="C92" s="56"/>
      <c r="D92" s="56"/>
      <c r="E92" s="56"/>
      <c r="F92" s="56"/>
      <c r="G92" s="61" t="s">
        <v>48</v>
      </c>
      <c r="H92" s="83"/>
      <c r="I92" s="83"/>
      <c r="J92" s="83"/>
      <c r="K92" s="60">
        <v>0</v>
      </c>
      <c r="L92" s="60">
        <v>0</v>
      </c>
      <c r="M92" s="60">
        <v>0</v>
      </c>
      <c r="N92" s="60">
        <v>45000</v>
      </c>
      <c r="O92" s="60">
        <v>45000</v>
      </c>
      <c r="P92" s="60">
        <v>0</v>
      </c>
      <c r="Q92" s="13"/>
      <c r="R92" s="13"/>
      <c r="S92" s="15"/>
      <c r="T92" s="11"/>
      <c r="U92" s="16"/>
    </row>
    <row r="93" spans="1:21" s="9" customFormat="1" ht="15.75" customHeight="1">
      <c r="A93" s="102" t="s">
        <v>34</v>
      </c>
      <c r="B93" s="103"/>
      <c r="C93" s="103"/>
      <c r="D93" s="103"/>
      <c r="E93" s="103"/>
      <c r="F93" s="103"/>
      <c r="G93" s="104"/>
      <c r="H93" s="83"/>
      <c r="I93" s="83"/>
      <c r="J93" s="83"/>
      <c r="K93" s="90">
        <f aca="true" t="shared" si="23" ref="K93:P93">SUM(K88)</f>
        <v>45000</v>
      </c>
      <c r="L93" s="90">
        <f t="shared" si="23"/>
        <v>45000</v>
      </c>
      <c r="M93" s="90">
        <f t="shared" si="23"/>
        <v>0</v>
      </c>
      <c r="N93" s="90">
        <f t="shared" si="23"/>
        <v>45000</v>
      </c>
      <c r="O93" s="90">
        <f t="shared" si="23"/>
        <v>45000</v>
      </c>
      <c r="P93" s="74">
        <f t="shared" si="23"/>
        <v>0</v>
      </c>
      <c r="Q93" s="13"/>
      <c r="R93" s="13"/>
      <c r="S93" s="15"/>
      <c r="T93" s="11"/>
      <c r="U93" s="16"/>
    </row>
    <row r="94" spans="1:20" ht="18.75" customHeight="1">
      <c r="A94" s="123" t="s">
        <v>17</v>
      </c>
      <c r="B94" s="124"/>
      <c r="C94" s="124"/>
      <c r="D94" s="124"/>
      <c r="E94" s="124"/>
      <c r="F94" s="124"/>
      <c r="G94" s="125"/>
      <c r="H94" s="72" t="e">
        <f>SUM(J94+I94)</f>
        <v>#REF!</v>
      </c>
      <c r="I94" s="72" t="e">
        <f>SUM(#REF!+#REF!+#REF!+#REF!+#REF!+#REF!+#REF!+#REF!+I13+#REF!+I33+#REF!)</f>
        <v>#REF!</v>
      </c>
      <c r="J94" s="72" t="e">
        <f>SUM(#REF!+#REF!+#REF!+#REF!+#REF!+#REF!+#REF!+#REF!+J13+#REF!+J33+#REF!)</f>
        <v>#REF!</v>
      </c>
      <c r="K94" s="59">
        <f>SUM(K93+K87+K81+K70+K62+K50+K31+K25+K19)</f>
        <v>1745821</v>
      </c>
      <c r="L94" s="59">
        <f>SUM(L93+L87+L81+L70+L62+L50+L31+L25+L19)</f>
        <v>1745821</v>
      </c>
      <c r="M94" s="59">
        <v>0</v>
      </c>
      <c r="N94" s="59">
        <f>SUM(N93+N87+N81+N70+N62+N50+N31+N25+N19)</f>
        <v>1745821</v>
      </c>
      <c r="O94" s="59">
        <f>SUM(O93+O87+O81+O70+O62+O50+O31+O25+O19)</f>
        <v>1745821</v>
      </c>
      <c r="P94" s="70">
        <v>0</v>
      </c>
      <c r="Q94" s="14" t="e">
        <f>SUM(#REF!+#REF!+#REF!+#REF!+#REF!+#REF!+#REF!+#REF!+Q13+#REF!+Q33+#REF!+#REF!)</f>
        <v>#REF!</v>
      </c>
      <c r="R94" s="14" t="e">
        <f>SUM(#REF!+#REF!+#REF!+#REF!+#REF!+#REF!+#REF!+#REF!+R13+#REF!+R33+#REF!)</f>
        <v>#REF!</v>
      </c>
      <c r="S94" s="14" t="e">
        <f>SUM(#REF!+#REF!)</f>
        <v>#REF!</v>
      </c>
      <c r="T94" s="11" t="e">
        <f>SUM(N94/H94)*100</f>
        <v>#REF!</v>
      </c>
    </row>
    <row r="95" spans="1:16" ht="12">
      <c r="A95" s="46"/>
      <c r="B95" s="46"/>
      <c r="C95" s="46"/>
      <c r="D95" s="30"/>
      <c r="E95" s="30"/>
      <c r="F95" s="30"/>
      <c r="G95" s="30"/>
      <c r="H95" s="30"/>
      <c r="I95" s="30"/>
      <c r="J95" s="30"/>
      <c r="K95" s="47"/>
      <c r="L95" s="47"/>
      <c r="M95" s="47"/>
      <c r="N95" s="47"/>
      <c r="O95" s="47"/>
      <c r="P95" s="47"/>
    </row>
    <row r="96" spans="1:21" s="9" customFormat="1" ht="12">
      <c r="A96" s="121"/>
      <c r="B96" s="122"/>
      <c r="C96" s="122"/>
      <c r="D96" s="122"/>
      <c r="E96" s="122"/>
      <c r="F96" s="122"/>
      <c r="G96" s="122"/>
      <c r="H96" s="48"/>
      <c r="I96" s="48"/>
      <c r="J96" s="48"/>
      <c r="K96" s="48"/>
      <c r="L96" s="48"/>
      <c r="M96" s="48"/>
      <c r="N96" s="48"/>
      <c r="O96" s="48"/>
      <c r="P96" s="48"/>
      <c r="U96" s="16"/>
    </row>
    <row r="97" spans="1:16" ht="12">
      <c r="A97" s="46"/>
      <c r="B97" s="46"/>
      <c r="C97" s="46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  <row r="111" spans="1:3" ht="12">
      <c r="A111" s="5"/>
      <c r="B111" s="5"/>
      <c r="C111" s="5"/>
    </row>
    <row r="112" spans="1:3" ht="12">
      <c r="A112" s="5"/>
      <c r="B112" s="5"/>
      <c r="C112" s="5"/>
    </row>
    <row r="113" spans="1:3" ht="12">
      <c r="A113" s="5"/>
      <c r="B113" s="5"/>
      <c r="C113" s="5"/>
    </row>
    <row r="114" spans="1:3" ht="12">
      <c r="A114" s="5"/>
      <c r="B114" s="5"/>
      <c r="C114" s="5"/>
    </row>
    <row r="115" spans="1:3" ht="12">
      <c r="A115" s="5"/>
      <c r="B115" s="5"/>
      <c r="C115" s="5"/>
    </row>
    <row r="116" spans="1:3" ht="12">
      <c r="A116" s="5"/>
      <c r="B116" s="5"/>
      <c r="C116" s="5"/>
    </row>
    <row r="117" spans="1:3" ht="12">
      <c r="A117" s="5"/>
      <c r="B117" s="5"/>
      <c r="C117" s="5"/>
    </row>
    <row r="118" spans="1:3" ht="12">
      <c r="A118" s="5"/>
      <c r="B118" s="5"/>
      <c r="C118" s="5"/>
    </row>
    <row r="119" spans="1:3" ht="12">
      <c r="A119" s="5"/>
      <c r="B119" s="5"/>
      <c r="C119" s="5"/>
    </row>
    <row r="120" spans="1:3" ht="12">
      <c r="A120" s="5"/>
      <c r="B120" s="5"/>
      <c r="C120" s="5"/>
    </row>
    <row r="121" spans="1:3" ht="12">
      <c r="A121" s="5"/>
      <c r="B121" s="5"/>
      <c r="C121" s="5"/>
    </row>
    <row r="122" spans="1:3" ht="12">
      <c r="A122" s="5"/>
      <c r="B122" s="5"/>
      <c r="C122" s="5"/>
    </row>
    <row r="123" spans="1:3" ht="12">
      <c r="A123" s="5"/>
      <c r="B123" s="5"/>
      <c r="C123" s="5"/>
    </row>
    <row r="124" spans="1:3" ht="12">
      <c r="A124" s="5"/>
      <c r="B124" s="5"/>
      <c r="C124" s="5"/>
    </row>
    <row r="125" spans="1:3" ht="12">
      <c r="A125" s="5"/>
      <c r="B125" s="5"/>
      <c r="C125" s="5"/>
    </row>
    <row r="126" spans="1:3" ht="12">
      <c r="A126" s="5"/>
      <c r="B126" s="5"/>
      <c r="C126" s="5"/>
    </row>
    <row r="127" spans="1:3" ht="12">
      <c r="A127" s="5"/>
      <c r="B127" s="5"/>
      <c r="C127" s="5"/>
    </row>
    <row r="128" spans="1:3" ht="12">
      <c r="A128" s="5"/>
      <c r="B128" s="5"/>
      <c r="C128" s="5"/>
    </row>
    <row r="129" spans="1:3" ht="12">
      <c r="A129" s="5"/>
      <c r="B129" s="5"/>
      <c r="C129" s="5"/>
    </row>
    <row r="130" spans="1:3" ht="12">
      <c r="A130" s="5"/>
      <c r="B130" s="5"/>
      <c r="C130" s="5"/>
    </row>
    <row r="131" spans="1:3" ht="12">
      <c r="A131" s="5"/>
      <c r="B131" s="5"/>
      <c r="C131" s="5"/>
    </row>
    <row r="132" spans="1:3" ht="12">
      <c r="A132" s="5"/>
      <c r="B132" s="5"/>
      <c r="C132" s="5"/>
    </row>
    <row r="133" spans="1:3" ht="12">
      <c r="A133" s="5"/>
      <c r="B133" s="5"/>
      <c r="C133" s="5"/>
    </row>
    <row r="134" spans="1:3" ht="12">
      <c r="A134" s="5"/>
      <c r="B134" s="5"/>
      <c r="C134" s="5"/>
    </row>
    <row r="135" spans="1:3" ht="12">
      <c r="A135" s="5"/>
      <c r="B135" s="5"/>
      <c r="C135" s="5"/>
    </row>
    <row r="136" spans="1:3" ht="12">
      <c r="A136" s="5"/>
      <c r="B136" s="5"/>
      <c r="C136" s="5"/>
    </row>
    <row r="137" spans="1:3" ht="12">
      <c r="A137" s="5"/>
      <c r="B137" s="5"/>
      <c r="C137" s="5"/>
    </row>
    <row r="138" spans="1:3" ht="12">
      <c r="A138" s="5"/>
      <c r="B138" s="5"/>
      <c r="C138" s="5"/>
    </row>
    <row r="139" spans="1:3" ht="12">
      <c r="A139" s="5"/>
      <c r="B139" s="5"/>
      <c r="C139" s="5"/>
    </row>
    <row r="140" spans="1:3" ht="12">
      <c r="A140" s="5"/>
      <c r="B140" s="5"/>
      <c r="C140" s="5"/>
    </row>
    <row r="141" spans="1:3" ht="12">
      <c r="A141" s="5"/>
      <c r="B141" s="5"/>
      <c r="C141" s="5"/>
    </row>
    <row r="142" spans="1:3" ht="12">
      <c r="A142" s="5"/>
      <c r="B142" s="5"/>
      <c r="C142" s="5"/>
    </row>
    <row r="143" spans="1:3" ht="12">
      <c r="A143" s="5"/>
      <c r="B143" s="5"/>
      <c r="C143" s="5"/>
    </row>
    <row r="144" spans="1:3" ht="12">
      <c r="A144" s="5"/>
      <c r="B144" s="5"/>
      <c r="C144" s="5"/>
    </row>
    <row r="145" spans="1:3" ht="12">
      <c r="A145" s="5"/>
      <c r="B145" s="5"/>
      <c r="C145" s="5"/>
    </row>
    <row r="146" spans="1:3" ht="12">
      <c r="A146" s="5"/>
      <c r="B146" s="5"/>
      <c r="C146" s="5"/>
    </row>
    <row r="147" spans="1:3" ht="12">
      <c r="A147" s="5"/>
      <c r="B147" s="5"/>
      <c r="C147" s="5"/>
    </row>
    <row r="148" spans="1:3" ht="12">
      <c r="A148" s="5"/>
      <c r="B148" s="5"/>
      <c r="C148" s="5"/>
    </row>
    <row r="149" spans="1:3" ht="12">
      <c r="A149" s="5"/>
      <c r="B149" s="5"/>
      <c r="C149" s="5"/>
    </row>
    <row r="150" spans="1:3" ht="12">
      <c r="A150" s="5"/>
      <c r="B150" s="5"/>
      <c r="C150" s="5"/>
    </row>
    <row r="151" spans="1:3" ht="12">
      <c r="A151" s="5"/>
      <c r="B151" s="5"/>
      <c r="C151" s="5"/>
    </row>
    <row r="152" spans="1:3" ht="12">
      <c r="A152" s="5"/>
      <c r="B152" s="5"/>
      <c r="C152" s="5"/>
    </row>
    <row r="153" spans="1:3" ht="12">
      <c r="A153" s="5"/>
      <c r="B153" s="5"/>
      <c r="C153" s="5"/>
    </row>
    <row r="154" spans="1:3" ht="12">
      <c r="A154" s="5"/>
      <c r="B154" s="5"/>
      <c r="C154" s="5"/>
    </row>
    <row r="155" spans="1:3" ht="12">
      <c r="A155" s="5"/>
      <c r="B155" s="5"/>
      <c r="C155" s="5"/>
    </row>
    <row r="156" spans="1:3" ht="12">
      <c r="A156" s="5"/>
      <c r="B156" s="5"/>
      <c r="C156" s="5"/>
    </row>
    <row r="157" spans="1:3" ht="12">
      <c r="A157" s="5"/>
      <c r="B157" s="5"/>
      <c r="C157" s="5"/>
    </row>
    <row r="158" spans="1:3" ht="12">
      <c r="A158" s="5"/>
      <c r="B158" s="5"/>
      <c r="C158" s="5"/>
    </row>
    <row r="159" spans="1:3" ht="12">
      <c r="A159" s="5"/>
      <c r="B159" s="5"/>
      <c r="C159" s="5"/>
    </row>
    <row r="160" spans="1:3" ht="12">
      <c r="A160" s="7"/>
      <c r="B160" s="7"/>
      <c r="C160" s="7"/>
    </row>
    <row r="161" spans="1:3" ht="12">
      <c r="A161" s="7"/>
      <c r="B161" s="7"/>
      <c r="C161" s="7"/>
    </row>
    <row r="162" spans="1:3" ht="12">
      <c r="A162" s="7"/>
      <c r="B162" s="7"/>
      <c r="C162" s="7"/>
    </row>
    <row r="163" spans="1:3" ht="12">
      <c r="A163" s="7"/>
      <c r="B163" s="7"/>
      <c r="C163" s="7"/>
    </row>
    <row r="164" spans="1:3" ht="12">
      <c r="A164" s="7"/>
      <c r="B164" s="7"/>
      <c r="C164" s="7"/>
    </row>
    <row r="165" spans="1:3" ht="12">
      <c r="A165" s="7"/>
      <c r="B165" s="7"/>
      <c r="C165" s="7"/>
    </row>
    <row r="166" spans="1:3" ht="12">
      <c r="A166" s="7"/>
      <c r="B166" s="7"/>
      <c r="C166" s="7"/>
    </row>
    <row r="167" spans="1:3" ht="12">
      <c r="A167" s="7"/>
      <c r="B167" s="7"/>
      <c r="C167" s="7"/>
    </row>
    <row r="168" spans="1:3" ht="12">
      <c r="A168" s="7"/>
      <c r="B168" s="7"/>
      <c r="C168" s="7"/>
    </row>
    <row r="169" spans="1:3" ht="12">
      <c r="A169" s="8"/>
      <c r="B169" s="8"/>
      <c r="C169" s="8"/>
    </row>
  </sheetData>
  <mergeCells count="24">
    <mergeCell ref="O8:P9"/>
    <mergeCell ref="K8:K10"/>
    <mergeCell ref="E8:E10"/>
    <mergeCell ref="F8:F10"/>
    <mergeCell ref="L8:M9"/>
    <mergeCell ref="N8:N10"/>
    <mergeCell ref="N4:P4"/>
    <mergeCell ref="A96:G96"/>
    <mergeCell ref="A94:G94"/>
    <mergeCell ref="A33:G33"/>
    <mergeCell ref="A13:G13"/>
    <mergeCell ref="A31:G31"/>
    <mergeCell ref="A6:P6"/>
    <mergeCell ref="G8:G10"/>
    <mergeCell ref="A25:G25"/>
    <mergeCell ref="A93:G93"/>
    <mergeCell ref="A50:G50"/>
    <mergeCell ref="A70:G70"/>
    <mergeCell ref="A87:G87"/>
    <mergeCell ref="B8:B10"/>
    <mergeCell ref="A81:G81"/>
    <mergeCell ref="A8:A10"/>
    <mergeCell ref="A19:G19"/>
    <mergeCell ref="A62:G62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2011-12-27T09:26:14Z</cp:lastPrinted>
  <dcterms:created xsi:type="dcterms:W3CDTF">2001-09-07T12:46:35Z</dcterms:created>
  <dcterms:modified xsi:type="dcterms:W3CDTF">2011-12-27T09:26:17Z</dcterms:modified>
  <cp:category/>
  <cp:version/>
  <cp:contentType/>
  <cp:contentStatus/>
</cp:coreProperties>
</file>