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<sst xmlns="http://schemas.openxmlformats.org/spreadsheetml/2006/main" count="627" uniqueCount="511">
  <si>
    <t>Domy pomocy społecznej</t>
  </si>
  <si>
    <t>Dofinansowanie zatrudnienia w Komisariacie Policji w Regułach</t>
  </si>
  <si>
    <t>Dotacje celowe przekazane do samorządu województwa na inwestycje i zakupy inwestycyjne realizowane na podsatwie porozumień (umów) między jednostkami samoeządu terytorialnego</t>
  </si>
  <si>
    <t>Przebudowa ul. Kurpińskiego, Sobieskiego, Wiejskiej, Kotońskiego, Moniuszki, Poniatowskiego, Kraszewskiego, Mazurskiej, 3 Maja (dok.), Kredytowej (dok.), Kujawskiej (dok.) w Komorowie</t>
  </si>
  <si>
    <t>Budowa Al. Jana Pawła II w Komorowie</t>
  </si>
  <si>
    <t>Modernizacja budynku przy ul. Ryżowej 90 w Opaczy Kol. wraz z zagospodarowaniem terenu przyległego (zadanie jednoroczna)</t>
  </si>
  <si>
    <t>Umowy zlecenie i umowy o dzieło (doręczenie decyzji podatkowych opracowanie biuletynu informacyjnego gminy, prowadzenie strony internetowej gminy)</t>
  </si>
  <si>
    <t>Zakup materiałów i wyposażenia (druków, paliwa, śr.czystości, art.biurowych, materiały, prenumeraty)</t>
  </si>
  <si>
    <t>Opłaty pocztowe, konserwacja sprzętu p.poż, serwis BIP Maxus, wywóz nieczystości, usługi drukarskie, opłata za studia w zakresie dokształcania kadr, usługi dot. ogłoszeń, monitoring budynku, konserwacja systemu</t>
  </si>
  <si>
    <t>Usługi -wykonanie i utrzymanie strony internetowej +zakup Domeny w Pęcicach Małych (fundusz sołecki)</t>
  </si>
  <si>
    <t>Usługi redakcji i druki materiałów informacyjnych - z funduszu osiedla Michałowice</t>
  </si>
  <si>
    <t>Przebudowa ul. Akacjowa w Opaczy Kol.</t>
  </si>
  <si>
    <t>Przebudowa ul. Makowej, Studziennej, Jasnej, Grabowej, Ewy, Malinowej, Willowej w Opaczy Kol.</t>
  </si>
  <si>
    <t>Przebudowa ul. 3 Maja, Mickiewicza, Kościuszki, Partyzantów, Wojska Polskiego, Rumuńskiej, Żytniej, Ks. Popiełuszki, Raszyńskiej, Lotniczej, Kwiatowej w M-cach</t>
  </si>
  <si>
    <t>Przebudowa ul. Kasztanowej, Poniatowskiego w M-cach Wsi, Wesołej, Regulskiej, Kolejowej, Topolowej w M-cach</t>
  </si>
  <si>
    <t>Przebudowa ul. Orzeszkowej, Daniłowskiego, Baczyńskiego, Działkowej i Żytniej w Regułach</t>
  </si>
  <si>
    <t>Przebudowa ul. Środkowej w Opaczy Kol.</t>
  </si>
  <si>
    <t>Przebudowa ul. Bodycha w Regułach i Opaczy Kol.</t>
  </si>
  <si>
    <t>Przebudowa ul. Kamień Polny, Przepiórki, Ks. Woźniaka, Leśnej, Brzozowej w Pęcicach Małych</t>
  </si>
  <si>
    <t>Przebudowa ul. Polnej, Bugaj, Turystycznej, Słonecznej w Komorowie Wsi</t>
  </si>
  <si>
    <t>Przebudowa ul. Głównej w Komorowie Wsi</t>
  </si>
  <si>
    <t>Przebudowa ul. Rodzinnej w Sokołowie</t>
  </si>
  <si>
    <t>Przebudowa ul. Warszawskiej (strona północna i południowa), Poprzecznej, Piaskowej, Dębowej (dok.), Kochanowskiego (dok.) Skośnej (dok.) Sabały (dok.) Okręznej (dok.) w Granicy</t>
  </si>
  <si>
    <t>Przebudowa ul. Jaśminowej, Różanej, Tulipanów, Granicznej i Słonecznej w Nowej Wsi</t>
  </si>
  <si>
    <t xml:space="preserve">Budowa systemu ścieżek rowerowych </t>
  </si>
  <si>
    <t>Budowa ścieżki rowerowej i chodnika w ul. Matejki w Komorowie (zadanie jednoroczne)</t>
  </si>
  <si>
    <t>Remont ul. Prusa wraz z budową parkingu w Komorowie (od Wiejskiej do Słowackiego) (zadanie jednoroczne)</t>
  </si>
  <si>
    <t>Budowa chodnika w ul. Pruszkowskiej i Głównej w Granicy (zadanie jednoroczne)</t>
  </si>
  <si>
    <t>Budowa chodnika w ul. Sokołowskiej w Sokołowie (zadanie jednoroczne)</t>
  </si>
  <si>
    <t>Odwodnenie w pasach dróg w Pęcicach Małych (zadanie jednoroczne)</t>
  </si>
  <si>
    <t>Zakup  materiałów i wyposażenia</t>
  </si>
  <si>
    <t>Zakup materiałów i wyposażenia -pompy, paliwo do odwodnienia terenu Pęcice Małe (z funduszu sołeckiego)</t>
  </si>
  <si>
    <t>Konserwacja rurociągu odwodniającego w ulicy Poniatowskiego Michałowice Wieś (z funduszu sołeckiego)</t>
  </si>
  <si>
    <t>Konserwacja urządzeń odwadniających na terenie Opaczy Małej ( z funduszu sołeckiego)</t>
  </si>
  <si>
    <t>Budowa odwodnenia w Michałowicach Wsi</t>
  </si>
  <si>
    <t xml:space="preserve">Przebudowa rowu U-1 odwadniającego wraz z budową zbiornika retencyjnego w dolinie rzeki Raszynki </t>
  </si>
  <si>
    <t xml:space="preserve">Odwodnienie na terenie gminy (dok.proj. i wyk.) </t>
  </si>
  <si>
    <t xml:space="preserve">Budowa budynków socjalnych </t>
  </si>
  <si>
    <t>Usługi-obsługa prawna</t>
  </si>
  <si>
    <t xml:space="preserve">Zakupy mienia komunalnego </t>
  </si>
  <si>
    <t>Usługi kserograficzne, wydruki oraz ogłoszenia</t>
  </si>
  <si>
    <t>Zakupy inwestycyjne (zadanie jednoroczne)</t>
  </si>
  <si>
    <t xml:space="preserve">Budowa budynku Urzędu Gminy wraz z infrastrukturą techniczną (koncepcja, dok. proj.i wyk) </t>
  </si>
  <si>
    <t>Diety dla sołtysów</t>
  </si>
  <si>
    <t>Wynagrodzenie agencyjno-prowizyjne</t>
  </si>
  <si>
    <t>Składki na ubezpieczenie społeczne-doręczenie decyzji podatkowych</t>
  </si>
  <si>
    <t>Składki na ubezpieczenie społeczne- fundusz Osiedla Komorów Granica</t>
  </si>
  <si>
    <t>Składki na Fundusz Pracy - doręczenie decyzji podatkowych</t>
  </si>
  <si>
    <t>Składki na Fundusz Pracy - fundusz Osiedla Komorów Granica</t>
  </si>
  <si>
    <t>Administrowanie stroną internetową - fundusz Osiedla Komorów Granica</t>
  </si>
  <si>
    <t>Wynagrodzenia bezosobowe- doręczenie decyzji podatkowych</t>
  </si>
  <si>
    <t>Zakup papieru do wydrukowania decyzji podatkowych</t>
  </si>
  <si>
    <t>Zakup materiałów biurowych - fundusz osiedla Komorów Granica</t>
  </si>
  <si>
    <t>Zakup materiałów biurowych oraz usługi zw. z rozprzestrzenianiem informacji wśród mieszkańców w Pęcicach Małych ( fundusz sołecki)</t>
  </si>
  <si>
    <t>Usługi pocztowe, wykonanie zwrotek potwierdzających odbiór</t>
  </si>
  <si>
    <t>Usługi - rozbudowa i eksploatacja witryny internetowej - z funduszu osiedla Michałowice</t>
  </si>
  <si>
    <t>Składka na Stowarzyszenie Mazovia</t>
  </si>
  <si>
    <t>Koszty postęowania sądowego i prokuratorskiego</t>
  </si>
  <si>
    <t xml:space="preserve">Rozbudowa Szkoły w Nowej Wsi </t>
  </si>
  <si>
    <t>Rozbudowa Szkoły w Komorowie wraz z wykonaniem lodowiska</t>
  </si>
  <si>
    <t xml:space="preserve">Modernizacja budynku przedszkola wraz z modernizacją placu zabaw w Nowej Wsi </t>
  </si>
  <si>
    <t>Modernizacja budynku przedszkola w Michałowicach</t>
  </si>
  <si>
    <t>Budowa ośrodka dziennego pobytu dla ludzi starszych</t>
  </si>
  <si>
    <t>Ustawienie i obsługa kabin sanitarnych</t>
  </si>
  <si>
    <t>Opieka nad zwierzętami Zarząd Osiedla Komorów</t>
  </si>
  <si>
    <t>Składki na ubezpieczenia społeczne</t>
  </si>
  <si>
    <t>Składki na ubezpieczenia społeczne Pęcice Małe (z funduszu sołeckiego)</t>
  </si>
  <si>
    <t>Umowy zlecenia Pęcice Małe ( z funduszu sołeckiego)</t>
  </si>
  <si>
    <t>Składki na Fundusz Pracy Pęcice Małe ( z funduszu sołeckiego)</t>
  </si>
  <si>
    <t>Zakup podkaszarki, paliwa Pęcice Małe ( z funduszu sołeckiego)</t>
  </si>
  <si>
    <t>Bieżące remonty i konserwacja, ławy, kosy ulicznych</t>
  </si>
  <si>
    <t>Montaż koszy, kwietników i ławek</t>
  </si>
  <si>
    <t>Zakup karmy dla zwirząt - z funduszu Osiedla Komorów</t>
  </si>
  <si>
    <t>Wyłapywanie zwierząt wolno żyjących</t>
  </si>
  <si>
    <t>Usługa sterylizacji - fundusz Osiedla Komorów</t>
  </si>
  <si>
    <t xml:space="preserve">Modernizacja oświetlenia ulicznego na terenie gminy (dok. I wyk) </t>
  </si>
  <si>
    <t>Zakup budek dla ptaków Pęcice Małe ( z funduszu sołeckiego)</t>
  </si>
  <si>
    <t>Zakup nagród - najlepsza posesja ( z funduszu osiedla Komorów)</t>
  </si>
  <si>
    <t>Usuwanie wyrobów zawierających azbest</t>
  </si>
  <si>
    <t>Konserwacja i utrzymanie drzewostanu w parku w Regułach oraz małej architektury ( z funduszu sołeckiego)</t>
  </si>
  <si>
    <t>Usługi związane z uzupełnieniem infrastruktury (z funduszu osiedla Michałowice)</t>
  </si>
  <si>
    <t>Składki na ubezpieczenie społeczne - Opacz Kol. (fundusz sołecki)</t>
  </si>
  <si>
    <t>Składki na ubezpieczenia społeczne - Pęcice Małe ( fundusz sołecki)</t>
  </si>
  <si>
    <t>Składki na ubezpieczenie społeczne - Nowa Wieś (fundusz sołecki)</t>
  </si>
  <si>
    <t>Składki na ubezpieczenie społeczne (z funduszu osiedla Michałowice)</t>
  </si>
  <si>
    <t>Składki na Fundusz Pracy -Opacz Kolonia (fundusz sołecki)</t>
  </si>
  <si>
    <t>Składki na Fundusz Pracy -Pęcice Małe (fundusz sołecki)</t>
  </si>
  <si>
    <t>Składki na Fundusz Pracy -Nowa Wieś (fundusz sołecki)</t>
  </si>
  <si>
    <t>Składki na Fudnusz Pracy ( z fundusza osiedla Michałowice)</t>
  </si>
  <si>
    <t>Umowy zlecenia - Koło Emerytów Nowa Wieś</t>
  </si>
  <si>
    <t>Umowy zlecenia - Koło Emerytów Komorów</t>
  </si>
  <si>
    <t>Umowy zlecenia -organizacja imprez kultuiralnych w Pęcicach Małych ( z funduszu sołeckiego)</t>
  </si>
  <si>
    <t>Umowy zlecenia organizacja imprez kulturalnych w Nowej Wsi (fundusz sołecki)</t>
  </si>
  <si>
    <t>Umowy zlecenia organizacja imprez kulturalnych ( z funduszu osiedla Michałowice)</t>
  </si>
  <si>
    <t>Zakupy organizacja imprez okolicznościowych Koło Emerytów Komorów (Zarząd Osiedla Komorów)</t>
  </si>
  <si>
    <t>Zakupy produktów i akcesorii na spotkania integracyjne mieszkańców w Pecicach Małych (z funduszu sołeckiego)</t>
  </si>
  <si>
    <t>Organizacja warsztatów dla dzieci w Pęcicach Małych ( z funduszu sołeckiego)</t>
  </si>
  <si>
    <t>Usługi związane z przygotowaniem spotkań integracyjnych mieszkańców w Pęcicach Małych (z funduszu sołeckiego)</t>
  </si>
  <si>
    <t>Usługi związane z działalnością kulturalną skierowaną do mieszkańców Nowej Wsi ( z funduszu sołeckiego)</t>
  </si>
  <si>
    <t>Organizacja zajęc kulturalnych dla społeczności lokalnej w Sokołowie ( z funduszu sołeckiego)</t>
  </si>
  <si>
    <t>Organizacja zajęć kulturalnych dla dzieci Michałowice Wieś ( z funduszu sołeckiego)</t>
  </si>
  <si>
    <t>Organizacja działalności kulturalnej (z funduszu osiedla Komorów)</t>
  </si>
  <si>
    <t>Usługi związane z obchodami 100-lecia Komorowa (z funduszu osiedla Komorów)</t>
  </si>
  <si>
    <t>Organizacja imprez (z funduszu osiedla Michałowice)</t>
  </si>
  <si>
    <t>Opłaty za udostępnienie wejścia do Internetu</t>
  </si>
  <si>
    <t>Budowa świetlicy wiejksiej -opracowanie dok.proj. I wykonanie robót przygotowawczych (z funduszu sołeckiego) (zadanie jednoroczne</t>
  </si>
  <si>
    <t>Składki na ubezpieczenie społeczne -utrzymanie boisko Oelik w Sokołowie</t>
  </si>
  <si>
    <t>Skladki na ubezpieczenie społeczne -organizacja zajęć sportowych Reguły (z funduszu sołeckiego)</t>
  </si>
  <si>
    <t>Składki na ubezpieczenie społeczne -organizacja zajęć sportowych Nowa Wieś (z funduszu sołeckiego)</t>
  </si>
  <si>
    <t>Składki na ubezpieczenie społeczne - organizacja zajęć sportowych Opacz Kol. (z funduszu sołeckiego)</t>
  </si>
  <si>
    <t>Składki na ubezpieczenie społeczne -organizacja zajęc sportowych (z funduszu osiedla Michałowice)</t>
  </si>
  <si>
    <t>Składki na fundusz pracy - organizacja zajęc sportowych Reguły ( z funduszu sołeckiego)</t>
  </si>
  <si>
    <t>Składki na fundusz pracy - organizacja zajęc sportowych Opacz Kol. (z funduszu sołeckiego)</t>
  </si>
  <si>
    <t>Składki na fundusz pracy - organizacja zajec sportowych Nowa Wieś ( z funduszu sołeckiego)</t>
  </si>
  <si>
    <t>Składki na fundusz pracy - organizacja zajęc sportowych (z funduszu osiedla Michałowice)</t>
  </si>
  <si>
    <t>Umowa zlecenie - utrzymanie czystości i porządku - boisko Orlik w Sokołowie</t>
  </si>
  <si>
    <t>Umowy zlecenia -organizacja zajęc sportowych w Regułach ( z funduszu sołeckiego)</t>
  </si>
  <si>
    <t>Umowy zlecenia -organizacja zajęć sportowych Nowa Wieś (z funduszu sołeckiego)</t>
  </si>
  <si>
    <t xml:space="preserve">Umowy zlecenia -organizacja zajęc sportowych (z funduszu osiedla Michałowice) </t>
  </si>
  <si>
    <t>Zakup materiałów i wyposażenia na strefach rekreacji</t>
  </si>
  <si>
    <t>Zakup materiałów i wyposażenia - Orlik 2012</t>
  </si>
  <si>
    <t>Zakup sprzętu sportowego w Sokołowie ( z funduszu sołeckiego)</t>
  </si>
  <si>
    <t>Zakup sprzętu do tenisa stołowego ( z funduszu osiedla Komorów)</t>
  </si>
  <si>
    <t>Konserwacja fontanny na terenie strefy w Michałowicach</t>
  </si>
  <si>
    <t xml:space="preserve">Konserwacja </t>
  </si>
  <si>
    <t>Wymiana piasku w piaskownicach w ogródkach jordanowskich</t>
  </si>
  <si>
    <t>Roboty porządkowe na terenie stref rekreacji</t>
  </si>
  <si>
    <t>Przeglądy na placach zabaw, ogródkach jordanowskich i strefach rekreacji</t>
  </si>
  <si>
    <t>Usługi związane z utrzymaniem Orlika 2012</t>
  </si>
  <si>
    <t>Budowa boisk w Pęcicach Małych</t>
  </si>
  <si>
    <t>Zakup sprzętu i urządzeń na placu zabaw w Pęcicach Małych (fundusz sołecki)</t>
  </si>
  <si>
    <t>Pokrycie kosztów pełnienia przez policjantów z Komisariatu Policji służb ponadnormatywnych</t>
  </si>
  <si>
    <t>Zakup środków czystości</t>
  </si>
  <si>
    <t>Zakup worków i rękawic ochronnych</t>
  </si>
  <si>
    <t>Oświetlenie uliczne na terenie gminy</t>
  </si>
  <si>
    <t>Wymiana i remont szafek sterujących na terenie gminy</t>
  </si>
  <si>
    <t xml:space="preserve">Zakupy zw. z działalnością Koła Związku Emerytów i Rencistów Opacz Kol. </t>
  </si>
  <si>
    <t xml:space="preserve">Zakup wieńcy okolicznościowych i zniczy                                     </t>
  </si>
  <si>
    <t>Dział 926 Kultura fizyczna i sport</t>
  </si>
  <si>
    <t>Dział</t>
  </si>
  <si>
    <t>z tego:</t>
  </si>
  <si>
    <t xml:space="preserve">bieżące </t>
  </si>
  <si>
    <t xml:space="preserve"> WYDATKI  OGÓŁEM :</t>
  </si>
  <si>
    <t>majątkowe</t>
  </si>
  <si>
    <t xml:space="preserve">Rozdział </t>
  </si>
  <si>
    <t>Paragraf</t>
  </si>
  <si>
    <t>6050</t>
  </si>
  <si>
    <t>Obiekty sportowe</t>
  </si>
  <si>
    <t>Zakup materiałów i wyposażenia</t>
  </si>
  <si>
    <t>Zakup usług pozostałych</t>
  </si>
  <si>
    <t>Pozostała działalność</t>
  </si>
  <si>
    <t>Zadanie</t>
  </si>
  <si>
    <t>010</t>
  </si>
  <si>
    <t>01010</t>
  </si>
  <si>
    <t>Infrastruktura wodociągowa i sanitacyjna wsi</t>
  </si>
  <si>
    <t>4210</t>
  </si>
  <si>
    <t>Zakupy na przepompowni i SUW w Pęcicach i Komorowie Wsi</t>
  </si>
  <si>
    <t>4260</t>
  </si>
  <si>
    <t>Zakup energii</t>
  </si>
  <si>
    <t>Opłaty za energię i za gaz SUW w Pęcicach i Komorowie Wsi</t>
  </si>
  <si>
    <t>Oświetlenie i energię przpompowni ścieków</t>
  </si>
  <si>
    <t>Opłata za pobór wód podziemnych -Urząd Marszałkowski</t>
  </si>
  <si>
    <t>Opłata za odprowadzenie wód gruntowych</t>
  </si>
  <si>
    <t>4270</t>
  </si>
  <si>
    <t>Zakup usług remontowych</t>
  </si>
  <si>
    <t>Konserwacja sieci wodociągowej i SUW</t>
  </si>
  <si>
    <t>Usuwanie awarii na SUW i sieci wodociągowej</t>
  </si>
  <si>
    <t>Usuwanie awarii na sieci kanalizacyjnej</t>
  </si>
  <si>
    <t>Wymiana wodomierzy urządzeń pomiarowych na sieci kanalizacyjnej</t>
  </si>
  <si>
    <t>Konserwacja przepompowni i sieci kanalizacyjnej</t>
  </si>
  <si>
    <t>Remont systemów alarmowych na SUW</t>
  </si>
  <si>
    <t>4300</t>
  </si>
  <si>
    <t>Opłata za zrzut ścieków dla MPWiK</t>
  </si>
  <si>
    <t>Wykonanie usługi polegającej na odczytywaniu wodomierzy i wystawianiu faktur za zrzut ścieków</t>
  </si>
  <si>
    <t>Abonament za monitoring SUW</t>
  </si>
  <si>
    <t>Montaż systemów SMS na przepompowniach ścieków</t>
  </si>
  <si>
    <t>Bieżące naprawy systemu alarmowego na SUW Komorów i Pęcice</t>
  </si>
  <si>
    <t>Wykonanie sesji pomiarowych oraz kontrolii przepływu ścieków w kanalizacji sanitarnej</t>
  </si>
  <si>
    <t>Nadzór nad urządzeniami objętymi dozorem technicznych</t>
  </si>
  <si>
    <t>4360</t>
  </si>
  <si>
    <t>Opłaty z tytułu zakupu usług telekomunikacyjnych świadczeń w ruchomej publicznej sieci telefonicznej</t>
  </si>
  <si>
    <t>4430</t>
  </si>
  <si>
    <t>Różne opłaty i składki</t>
  </si>
  <si>
    <t>Budowa sieci wodociągowej na terenie Gminy</t>
  </si>
  <si>
    <t>01030</t>
  </si>
  <si>
    <t>Izby rolnicze</t>
  </si>
  <si>
    <t>2850</t>
  </si>
  <si>
    <t>Wpłaty gmin na rzecz izb rolniczych w wys. 2% uzyskanych wpływów z podatku rolnego</t>
  </si>
  <si>
    <t>Loklany transport zbiorowy</t>
  </si>
  <si>
    <t>Dotacje celowe przekazane gminie na zadania biezące realizowane na podstawie porozumień (umów) między jst</t>
  </si>
  <si>
    <t>Usługi transportowe- linia autobusowa Warszawa-Opacz</t>
  </si>
  <si>
    <t>Usługa transportowa - linia autobusowa Warszawa- Piastów</t>
  </si>
  <si>
    <t>Usługi transportowe - linia autobusowa Pruszków-Komorów Wieś</t>
  </si>
  <si>
    <t>Drogi publiczne gminne</t>
  </si>
  <si>
    <t>Zakup farb, rękawic i innych materiałów</t>
  </si>
  <si>
    <t>Remont cząstkowy dróg o nawierzchni bitumicznej na terenie gminy</t>
  </si>
  <si>
    <t>Remont dróg- równanie i profilowanie</t>
  </si>
  <si>
    <t>Remont chodników, wjazdów i parkingów na terenie gminy</t>
  </si>
  <si>
    <t>Remont urządzeń służących komunikacji i do obsługi dróg</t>
  </si>
  <si>
    <t>Remont progów spowalniających na terenie gminy</t>
  </si>
  <si>
    <t>Zimowe utrzymanie dróg</t>
  </si>
  <si>
    <t>Montaż i demontaż flag ulicznych</t>
  </si>
  <si>
    <t>Wykonanie tablic z nazwami ulic oraz ogłoszeniowych</t>
  </si>
  <si>
    <t>Usługi geodezyjne dróg</t>
  </si>
  <si>
    <t>Usuwanie awarii i konserwacja na odwodnieniu</t>
  </si>
  <si>
    <t>Konserwacja urządzeń odwadniających w Pęcicach (z funduszu sołeckiego)</t>
  </si>
  <si>
    <t>Usuwanie zalewisk wodnych na drogach</t>
  </si>
  <si>
    <t>Czyszczenie kratek kanalizacji deszczowej</t>
  </si>
  <si>
    <t>Nadzór inwestorski nad prowadzonymi remontami</t>
  </si>
  <si>
    <t>Uporządkowanie terenów przyległych do przystanków WKD</t>
  </si>
  <si>
    <t>Opłata za odprowadzenie wód opadowych do rzek Raszynki i Utrata</t>
  </si>
  <si>
    <t>Wydatki inwestycyjne jednostek budżetowych</t>
  </si>
  <si>
    <t>Budowa zbiornika retencyjnego w Michałowicach</t>
  </si>
  <si>
    <t>Odwodnienie Pęcic Małych</t>
  </si>
  <si>
    <t>Dział 600 Transport i łączność</t>
  </si>
  <si>
    <t>Rózne jednostki obsługi gospodarki mieszkaniowej</t>
  </si>
  <si>
    <t>Zakup materiałów i wyposażenia-budynki komunalne</t>
  </si>
  <si>
    <t>Oświetlenie budynkow komunalnych</t>
  </si>
  <si>
    <t>Remont budynków komunalnych</t>
  </si>
  <si>
    <t>Bieżące przeglądy i pomiary w budynkach komunalnych</t>
  </si>
  <si>
    <t>Obsługa budynków komunalnych (wywóz nieczystości)</t>
  </si>
  <si>
    <t>Ubezpieczenie budynków komunalnych</t>
  </si>
  <si>
    <t>Gospodarka gruntami i nieruchomościami</t>
  </si>
  <si>
    <t>Usługi notraialne</t>
  </si>
  <si>
    <t>Usługi- wypisy, wyrysy, mapy</t>
  </si>
  <si>
    <t>Usługi reklamowe i ogłoszenia prasowe</t>
  </si>
  <si>
    <t>Usługi rzeczoznawców majątkowych</t>
  </si>
  <si>
    <t xml:space="preserve">Usługi geodezyjne </t>
  </si>
  <si>
    <t>Składki na rzecz Spółki Wodnej, opłaty za wyłączenie gruntów z produkcji rolnej</t>
  </si>
  <si>
    <t>Kary i odszkodowania wypłacane na rzecz osób fizycznych</t>
  </si>
  <si>
    <t>Odszkodowania za grunty przejęte na rzecz gminy</t>
  </si>
  <si>
    <t>Dział 700 Gospodarka mieszkaniowa</t>
  </si>
  <si>
    <t>Plany zagospodarowania przestrzennego</t>
  </si>
  <si>
    <t>Opracowanie planów zagospodarowania przestrzennego gminy</t>
  </si>
  <si>
    <t>Dział 710 Działalność usługowa</t>
  </si>
  <si>
    <t>Urzędy wojewódzkie</t>
  </si>
  <si>
    <t>Wynagrodzenia osobowe pracowników</t>
  </si>
  <si>
    <t>Nagrody jubileuszowe</t>
  </si>
  <si>
    <t>Dodatkowe wynagrodzenie roczne</t>
  </si>
  <si>
    <t>Składki na ubezpieczenie społeczne</t>
  </si>
  <si>
    <t>Składki na fundusz pracy</t>
  </si>
  <si>
    <t>Rady gmin (miast i miast na prawach powiatu)</t>
  </si>
  <si>
    <t>Różne wydatki na rzecz osób fizycznych</t>
  </si>
  <si>
    <t>Diety dla radnych</t>
  </si>
  <si>
    <t>Zakup materiałów biurowych, kaset magnet, prenumerata</t>
  </si>
  <si>
    <t>Usługi konserwacyjne i naprawa sprzętu</t>
  </si>
  <si>
    <t>Usługi pocztowe</t>
  </si>
  <si>
    <t>Opłaty z tytułu zakupu usług telekomunkacyjnych świadczeń w ruchomej publicznej sieci telefonicznej</t>
  </si>
  <si>
    <t>Podróże służbowe krajowe</t>
  </si>
  <si>
    <t>Wydatki na podróże służbowe krajowe</t>
  </si>
  <si>
    <t>Podróże służbowe zagraniczne</t>
  </si>
  <si>
    <t>Wydatki na podróże słuzbowe zagraniczne</t>
  </si>
  <si>
    <t>Urzędy gmin (miast i miast na prawach powiatu)</t>
  </si>
  <si>
    <t>Wydatki osobowe niezaliczane do wynagrodzeń</t>
  </si>
  <si>
    <t xml:space="preserve">Świadczenia rzeczowe wynikające z przepisów BHP - zakup okularów korygujących i napojów, oraz ekwiwalent za pranie odzieży roboczej wykonywane przez pracowników </t>
  </si>
  <si>
    <t>Wynagrodzenie osobowe pracowników</t>
  </si>
  <si>
    <t>Odprawy emerytalne</t>
  </si>
  <si>
    <t>Składki na Fudnusz Pracy</t>
  </si>
  <si>
    <t>Wpłaty na PFRON</t>
  </si>
  <si>
    <t>Wynagrodzenie bezosobowe</t>
  </si>
  <si>
    <t>Opłaty za energię, gaz, wodę</t>
  </si>
  <si>
    <t>Remont budynku, usługi konserwacyjne sprzętu biurowego, naprawy samochodu służbowego</t>
  </si>
  <si>
    <t>Zakup usług zdrowotnych</t>
  </si>
  <si>
    <t>Prowizje bankowe od kredytów, opłaty bankowe i komornicze</t>
  </si>
  <si>
    <t>Zakup usług dostępu do sieci Internet</t>
  </si>
  <si>
    <t>Opłaty z tytułu zakupu usług telekomunikacyjnych świadczeń  w ruchomej publicznej sieci telefonicznej</t>
  </si>
  <si>
    <t>Zakup usług telekomunikacyjnych telefonii komórkowej</t>
  </si>
  <si>
    <t>Opłaty z tytułu zakupu usług telekomunikacyjnych świadczeń  w stacjonarnej  publicznej sieci telefonicznej</t>
  </si>
  <si>
    <t>Zakup usług telekomunikacyjnych telefonii stacjonarnej</t>
  </si>
  <si>
    <t>Podróże słuzbowe krajowe</t>
  </si>
  <si>
    <t>Wydatki na podróże słuzbowe krajowe i zwrot kosztów za używanie przez pracowników własnych pojazdów do celów służbowych w granicach administracyjnych gminy</t>
  </si>
  <si>
    <t>Wydatki na podróże służbowe zagraniczne pracowników własnych</t>
  </si>
  <si>
    <t>Rózne opłaty i składki</t>
  </si>
  <si>
    <t>Odpisy na zakładowy fundusz świadczeń socjalnych</t>
  </si>
  <si>
    <t>Wydatki ponoszone zgodnie z przepisami ustawy o zakładowym funduszu świadczeń socjalnych</t>
  </si>
  <si>
    <t>Szkolenia pracowników niebędących członkami korpusu służby cywilnej</t>
  </si>
  <si>
    <t>Szkolenia pracowników administracji</t>
  </si>
  <si>
    <t>Wydatki na zakupy inwestycyjne jednostek</t>
  </si>
  <si>
    <t>Zakupy inwestycyjne Urzędu Gminy ( zakup oprogramowania, sprzętu biurowego) (w latach 2010-2013)</t>
  </si>
  <si>
    <t>Promocja jednostek samorządu terytorialnego</t>
  </si>
  <si>
    <t>Zakupy związane z promocją gminy</t>
  </si>
  <si>
    <t>Wydatki związane z promocją gminy</t>
  </si>
  <si>
    <t>Wpłaty gmin i powiatów na rzecz innych jst oraz związków gmin lub związków powiatów na dofinansowanie zadań bieżących</t>
  </si>
  <si>
    <t>Składka na Związek Komunalny Brwinów</t>
  </si>
  <si>
    <t>Zakupy- współpraca z gminą włoską</t>
  </si>
  <si>
    <t>Współpraca z gminą włoską</t>
  </si>
  <si>
    <t>Dział 750 Administracja publiczna</t>
  </si>
  <si>
    <t>Wynagrodzenia bezosobowe</t>
  </si>
  <si>
    <t>Komendy Wojewódzkie Policji</t>
  </si>
  <si>
    <t>Wpłaty jednostek na państwowy fundusz celowy</t>
  </si>
  <si>
    <t>Zakup sprzętu komputerowego</t>
  </si>
  <si>
    <t>Naprawy zamochodów radiowozów będących na wyposażeniu Komisariatu Policji w Regułach</t>
  </si>
  <si>
    <t>Ochotnicze straże pożarne</t>
  </si>
  <si>
    <t>Rózne wydatki na rzecz osób fizycznych</t>
  </si>
  <si>
    <t>Wynagrodzenia za udział w akcjach pożarniczych</t>
  </si>
  <si>
    <t>Zakup paliwa, drobne części do pojazdów OSP</t>
  </si>
  <si>
    <t>Odziez ochronna i umundurowanie</t>
  </si>
  <si>
    <t>Zakup sprzętu ratowniczo-gaśniczego (pożarniczego)</t>
  </si>
  <si>
    <t>Energia, gaz OSP w Nowej Wsi</t>
  </si>
  <si>
    <t>Bieżące naprawy samochodów strażackich</t>
  </si>
  <si>
    <t>Okresowe badania lekarskie strażaków</t>
  </si>
  <si>
    <t>Monitoring budynku</t>
  </si>
  <si>
    <t>Okresowe badania pojazdów i aparatów oddechowych</t>
  </si>
  <si>
    <t>Szkolenia członków OSP i kierowców</t>
  </si>
  <si>
    <t>Zakup usług telefonii komórkowych</t>
  </si>
  <si>
    <t>Opłaty z tytułu zakupu usług telekomunikacyjnych świadczeń w stacjonarnej publicznej sieci telefonicznej</t>
  </si>
  <si>
    <t>Zakup usług telekomunikacyjnych telefonii stacjonarnych</t>
  </si>
  <si>
    <t>Ubezpieczenie pojazdów i załogi</t>
  </si>
  <si>
    <t>Obrona cywilna</t>
  </si>
  <si>
    <t>Ekwiwalent za udział w ćwiczeniach żołnierzy rezerwy</t>
  </si>
  <si>
    <t>Zakup wyposażenia i sprzętu do obrony cywlinej</t>
  </si>
  <si>
    <t>Okresowe szkolenia z obronności i oc</t>
  </si>
  <si>
    <t>Składki na Fundusz Pracy</t>
  </si>
  <si>
    <t>Wydatki z zakresu medycyny pracy obejmujące badania wstępne, okresowe i profilaktyczne pracowników</t>
  </si>
  <si>
    <t>Zarządzanie kryzysowe</t>
  </si>
  <si>
    <t>Zakup wyposażenia i sprzętu - Gminny Zespół Zarządzania Kryzysowego</t>
  </si>
  <si>
    <t xml:space="preserve">Dział 754 Bezpieczeństwo publiczne i ochrona przeciwpożarowa </t>
  </si>
  <si>
    <t>Wynagrodzenia dla sołtysów za inkaso podatków</t>
  </si>
  <si>
    <t>Koszty postępowania sądowego i prokuratorskiego</t>
  </si>
  <si>
    <t>Koszty egzekucji komorniczej</t>
  </si>
  <si>
    <t>Obsługa pap.wartośc., kredytów i pożyczek jedn.teryt.</t>
  </si>
  <si>
    <t>Spłata odsetek od zaciągniętych pożyczek i kredytów</t>
  </si>
  <si>
    <t>757 Obsługa długu publicznego</t>
  </si>
  <si>
    <t>Częśc równoważąca subwencji ogólnej dla gmin</t>
  </si>
  <si>
    <t>Wpłaty jednostek samorządu terytorialnego do budżetu państwa</t>
  </si>
  <si>
    <t>Wpłaty na zwiększenie subwencji ogólnej</t>
  </si>
  <si>
    <t>Rezerwy ogólne i celowe</t>
  </si>
  <si>
    <t xml:space="preserve">Rezerwy </t>
  </si>
  <si>
    <t>Rezerwa ogólna</t>
  </si>
  <si>
    <t>Dział 758 Różne rozliczenia</t>
  </si>
  <si>
    <t>Rozbudowa Szkoły w Michałowicach</t>
  </si>
  <si>
    <t>Przedszkola (publiczne)</t>
  </si>
  <si>
    <t>Dział 801 Oświata i wychowanie</t>
  </si>
  <si>
    <t>Szkoły podstawowe</t>
  </si>
  <si>
    <t>Oczyszczanie miast i wsi</t>
  </si>
  <si>
    <t>Zbiórka przeterminowanych leków</t>
  </si>
  <si>
    <t>Roboty porządkowe i konserwacja-ogródki jordanowskie</t>
  </si>
  <si>
    <t>Roboty porządkowe na terenie gminy</t>
  </si>
  <si>
    <t>Zbiór odpadów segregowaanych</t>
  </si>
  <si>
    <t>Utrzymanie zileni w miastach i gminach</t>
  </si>
  <si>
    <t>Zaku materiałów i wyposażenia</t>
  </si>
  <si>
    <t>Konserwacja zieleni wysokiej i niskiej</t>
  </si>
  <si>
    <t>Nasadzanie drzew i krzewów na terenie gminy</t>
  </si>
  <si>
    <t>Pielęgnacja i bieżące utrzymanie nasadzeń</t>
  </si>
  <si>
    <t>Nadzór inwestorski nad prowadzonymi pracami</t>
  </si>
  <si>
    <t>Schroniska dla zwierząt</t>
  </si>
  <si>
    <t>Zabezpieczenie opieki nad zwierzętami, usługi weterynaryjne</t>
  </si>
  <si>
    <t>Wyłapywanie bezdomnych zwierząt</t>
  </si>
  <si>
    <t>Utylizacja padłych zwierząt</t>
  </si>
  <si>
    <t>Oświetlenie ulic, placów i dróg</t>
  </si>
  <si>
    <t>Stała konserwacja oświetlenia ulicznego na terenie gminy</t>
  </si>
  <si>
    <t>Wymiana, remont i uzupełenie punktów świetlnych na terenie gminy</t>
  </si>
  <si>
    <t xml:space="preserve">Remont linii słupów oświetlenia ulicznego </t>
  </si>
  <si>
    <t>Nadzór inwestorski nad robotami elektrycznymi</t>
  </si>
  <si>
    <t>Pozostała działaność</t>
  </si>
  <si>
    <t>Zakup dekoracji świątecznych</t>
  </si>
  <si>
    <t>Montaż dekoracji świątecznych i choinek</t>
  </si>
  <si>
    <t>Zakup usług obejmujących wykonanie ekspertyz, analiz i opinii</t>
  </si>
  <si>
    <t>Opracowanie ekspertyz dot. ochrony środowiska</t>
  </si>
  <si>
    <t>Dział 900 Gospodarka komunalna i ochrona środowiska</t>
  </si>
  <si>
    <t>Domy i ośrodki kultury, świetlice i kluby</t>
  </si>
  <si>
    <t>Dotacja celowa z budżetu na finansowanie lub dofinansowanie zadań zleconych do realizacji stowarzyszeniom</t>
  </si>
  <si>
    <t xml:space="preserve">    </t>
  </si>
  <si>
    <t xml:space="preserve">Dotacja-organizacja koncertów,wieczorów literackich,festynów rodzinnych i innych imprez okolicznościowych </t>
  </si>
  <si>
    <t xml:space="preserve">Składki na ubezpieczenia społeczne                      </t>
  </si>
  <si>
    <t xml:space="preserve">Składki na Fundusz Pracy                                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</si>
  <si>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</si>
  <si>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</si>
  <si>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</si>
  <si>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Umowy zlecenia  świetlica Reguły </t>
  </si>
  <si>
    <t xml:space="preserve">Umowy zlecenia  świetlica Sokołowie </t>
  </si>
  <si>
    <t xml:space="preserve">Umowy zlecenia  świetlica Opacz Kol </t>
  </si>
  <si>
    <t>Umowy zlecenia obsługa centrum komputerowego w Nowej Wsi (OSP)</t>
  </si>
  <si>
    <t>Umowy zlecenia i umowy o dzieło organizacja imprez kulturalnych</t>
  </si>
  <si>
    <t xml:space="preserve">Umowy zlecenia  i o dzieło organizacja imprez kulturalnych Opacz Kol ( z funduszu sołeckiego) </t>
  </si>
  <si>
    <t xml:space="preserve">   </t>
  </si>
  <si>
    <t xml:space="preserve">     </t>
  </si>
  <si>
    <t xml:space="preserve">Zakup materiałów i wyposażenia                          </t>
  </si>
  <si>
    <t xml:space="preserve">Zakupy zw. z utrzym świetlicy w Nowej Wsi               </t>
  </si>
  <si>
    <t>Zakupy zw.z utrzym świetlicy w Regułach</t>
  </si>
  <si>
    <t>Zakupy zw.z utrzym świetlicy w Opaczy Kol.</t>
  </si>
  <si>
    <t>Zakupy zw. z utrzym świetlicy w  Sokołowie</t>
  </si>
  <si>
    <t xml:space="preserve">Zakupy-org-cja imprez okolicz   Koło Emerytów Michałowice             </t>
  </si>
  <si>
    <t xml:space="preserve">Zakupy-org-cja imprez okolicz   Koło Emerytów Komorów              </t>
  </si>
  <si>
    <t xml:space="preserve">Zakupy-org-cja imprez okolicz  Koło Emerytów Nowa Wieś             </t>
  </si>
  <si>
    <t xml:space="preserve">Zakupy-org-cja imprez okolicz  Koło Emerytów Reguły            </t>
  </si>
  <si>
    <t>Zakupy zw. z organizacją imprez kulturalnych na terenie gminy</t>
  </si>
  <si>
    <t xml:space="preserve">Zakup energii                                           </t>
  </si>
  <si>
    <t xml:space="preserve">Energia, pobór wody-dom wiejski w Pęcicach, Regułach, Opaczy Kol, Sokołowie                         </t>
  </si>
  <si>
    <t xml:space="preserve">Zakup usług remontowych                                 </t>
  </si>
  <si>
    <t xml:space="preserve">Zakup usług pozostałych                                 </t>
  </si>
  <si>
    <t xml:space="preserve">Usługi zw. z utrzym świetlicy Nowej Wsi                </t>
  </si>
  <si>
    <t xml:space="preserve">Usługi zw. z utrzym świetlicy  w Pęcicach                </t>
  </si>
  <si>
    <t xml:space="preserve">Usługi zw z utrzym.świetlicy w Regułach             </t>
  </si>
  <si>
    <t xml:space="preserve">Usługi zw z utrzym.świetlicy w Sokołowie             </t>
  </si>
  <si>
    <t xml:space="preserve">Usługi zw z utrzym.świetlicy w Opaczy Kol             </t>
  </si>
  <si>
    <t>Organizacja gminnych imprez kulturalnych na terenie gminy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</si>
  <si>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</si>
  <si>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</si>
  <si>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</si>
  <si>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</si>
  <si>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 xml:space="preserve">Organizacja imprez okolicz Koło Emerytów Opacz Kol.         </t>
  </si>
  <si>
    <t>Organizacja dział.kulturalnej-festyn Dni Gminy Michałowice</t>
  </si>
  <si>
    <t>Organizacja uroczystości z okazji Święta Niepodległości</t>
  </si>
  <si>
    <t>Organizacja dożynek gminnych Sokołów</t>
  </si>
  <si>
    <t>Opłaty ZAIKS</t>
  </si>
  <si>
    <t>Opłaty abonamentu radia i telewizji Pęcice, Nowa Wieś, Reguły, Opacz Kol</t>
  </si>
  <si>
    <t>Świetlica Nowa Wieś, opłaty z tytułu zakupu usługi telekomunikacyjnych telefonii stacjonarnych</t>
  </si>
  <si>
    <t>Świetlica Reguły opłaty z tytułu zakupu usługi telekomunikacyjnych telefonii stacjonarnych</t>
  </si>
  <si>
    <t>Świetlica Pęcice opłaty z tytułu zakupu usługi telekomunikacyjnych telefonii stacjonarnych</t>
  </si>
  <si>
    <t xml:space="preserve">Różne opłaty i składki                                  </t>
  </si>
  <si>
    <t xml:space="preserve">Ubezpieczenie świetlicy w Pęcicach, Regułach, Sokołowie, Opaczy Kol i Nowej Wsi                    </t>
  </si>
  <si>
    <t xml:space="preserve">Ubezpieczenia imprez kulturalnych          </t>
  </si>
  <si>
    <t xml:space="preserve">Biblioteki                                              </t>
  </si>
  <si>
    <t xml:space="preserve">Dotacja podmiotowa z budżetu dla samorządowej instytucji kultury     </t>
  </si>
  <si>
    <t xml:space="preserve">Dotacja dla biblioteki publicz.w Komorowie( na działalność statutową)       </t>
  </si>
  <si>
    <t xml:space="preserve">Dotacja dla biblioteki publicz.w Michałowicach (na działalność statutową)      </t>
  </si>
  <si>
    <t xml:space="preserve">Ochrona  zabytków i opieka nad zabytkami                         </t>
  </si>
  <si>
    <t>Dotacje celowe z budżetu na finansowanie lub dofinansowanie prac remontowych i konserwatorskich obiektów zabytkowych przekazane jednostkom niezaliczonym do sektora finansów publicznych</t>
  </si>
  <si>
    <t>Dofinansowanie prac remontowych i konserwatorskich (robót budowlanych) przy zabytku wpisanym do rejestru zabytków -Parafia Rzymsko Katolicka Pw Św.Ap.Piotra i Pawła w Pęcicach</t>
  </si>
  <si>
    <t xml:space="preserve">Utrzymanie Miejsc Pamięci Narodowej w Opaczy Kol, w Pęcicach, Michałowicach ,Komorowie oraz zabytkowych pomników w Pęcicach  </t>
  </si>
  <si>
    <t xml:space="preserve">Składki na ubezpieczenia społeczne - organizacja imprez sport                     </t>
  </si>
  <si>
    <t xml:space="preserve">Składki na ubezpieczenia społeczne od umow zlecenia dot.utrzymania czystości i porządku - 4 strefy rekreacji                </t>
  </si>
  <si>
    <t xml:space="preserve">Składki na ubezpieczenia społeczne od umow zlecenia  trenera - boisko Orlik w Sokołowie                </t>
  </si>
  <si>
    <t xml:space="preserve">Składki na Fundusz Pracy  - organizacja imprez sportowych                     </t>
  </si>
  <si>
    <t xml:space="preserve">Składki na fundusz pracy od umow zlecenia dot.utrzymania czystości i porządku - 4 strefy rekreacji                </t>
  </si>
  <si>
    <t xml:space="preserve">Składki na fundusz pracy od umow zlecenia trenera - boisko Orlik w Sokołowie        </t>
  </si>
  <si>
    <t xml:space="preserve">Umowy zlecenia  dla trenera - boisko Orlik w Sokołowie  </t>
  </si>
  <si>
    <t xml:space="preserve">Umowy zlecenia  - nadzór nad utrzymaniem czystości i porządku - 4 strefy rekreacji </t>
  </si>
  <si>
    <t xml:space="preserve">Umowy zlecenia - nadzór nad utrzymaniem boiska i ogródka jordanowskiego w Opaczy Kol    </t>
  </si>
  <si>
    <t>Umowy zlecenia  - organizacja imprez sportowych na terenie gminy</t>
  </si>
  <si>
    <t xml:space="preserve">Umowy zlecenia  - organizacja zajęć sportowych Opacz Kol (z funduszu sołeckiego)                    </t>
  </si>
  <si>
    <t xml:space="preserve">Zakupy związane z działalnością sportową                        </t>
  </si>
  <si>
    <t>Energia, woda, scieki - boisko Orlik w Sokołowie</t>
  </si>
  <si>
    <t>Energia, woda, ścieki - 4 strefy rekreacji</t>
  </si>
  <si>
    <t>Remonty i przeglądy urządzeń w ogródkach jordanowskich, placach zabaw</t>
  </si>
  <si>
    <t xml:space="preserve">Organizacja działalności  sportowej  na terenie gminy   </t>
  </si>
  <si>
    <t>Konserwacja sprzętu oraz stworzenie funduszu przeznaczonego na rzecz utrzymania rezultatów projektu ( 1% całkowitych kosztów projektu)</t>
  </si>
  <si>
    <t xml:space="preserve">Ubezpiecz.osób biorących udział w imprezach sportowych       </t>
  </si>
  <si>
    <t>Ubezpieczenie ogródków jordanowskich oraz urządzeń  rekreacyjnych i wyposażenia placów zabaw</t>
  </si>
  <si>
    <t>Zadania w zakresie kultury fizycznej i sportu</t>
  </si>
  <si>
    <t>Dotacja-organizacja zajęć i imprez sportowych dla dzieci i młodzieży szkolnej</t>
  </si>
  <si>
    <t xml:space="preserve">Stypendia dla uczniów </t>
  </si>
  <si>
    <t xml:space="preserve">Stypendia sportowe  </t>
  </si>
  <si>
    <r>
      <t xml:space="preserve">Organizacja imprez kulturalnych w Opaczy Kol  </t>
    </r>
    <r>
      <rPr>
        <i/>
        <sz val="8"/>
        <rFont val="Times New Roman"/>
        <family val="1"/>
      </rPr>
      <t>(z funduszu sołeckiego)</t>
    </r>
  </si>
  <si>
    <t xml:space="preserve">Dział 921 Kultura i ochrona dziedzictwa narodowego              </t>
  </si>
  <si>
    <t>Wykonanie operatów wodnoprawnych na pobór wód i zrzut wód popłucznych oraz opracowanie wniosku o taryfy za wodę i ścieki</t>
  </si>
  <si>
    <t>Koszty ubezp. bud. SUW w Pęcicach i Komorowie Wsi oraz przepompowni</t>
  </si>
  <si>
    <t>Remont ulic i dróg o nawierzchni grunt. tłucz., żużl. na terenie gminy</t>
  </si>
  <si>
    <t>Opłata za pobór wody Reguły, Pęcice Osiedle Agricola -MPWiK</t>
  </si>
  <si>
    <t>Wymiana i uzupełnienie znaków drogowych pionowych i pozimomych</t>
  </si>
  <si>
    <t>Ubezpieczenie dróg i urządzeń w drogach</t>
  </si>
  <si>
    <t>Bieżące remonty budynków komunalnych i ekspertyzy</t>
  </si>
  <si>
    <t>Usługi sądowe (odpisy z KW opł. za rozprawy sądowe)</t>
  </si>
  <si>
    <t>Wynagrodzenie ponoszone zgodnie z ustawą o dodatkowym wynagrodzeniu rocznym dla pracowników jednostek sfery budżetowej</t>
  </si>
  <si>
    <t>Ubezpieczenie mienia, wyposażenia, samochodu służbowego, gotówki w kasie</t>
  </si>
  <si>
    <t>Składka na Związek Gmin Wiejskich</t>
  </si>
  <si>
    <t>Drogi publiczne powiatowe</t>
  </si>
  <si>
    <t>Rezerwa celowa z zakresu zarządzania kryzysowego</t>
  </si>
  <si>
    <t>Budowa ośrodka kultury w Komorowie</t>
  </si>
  <si>
    <t>Budowa świetlicy w Komorowie Wsi</t>
  </si>
  <si>
    <t>Dział 852 Pomoc społeczna</t>
  </si>
  <si>
    <t>Usługi związane z bieżącym utrzymaniem przepompowni ścieków</t>
  </si>
  <si>
    <t>Wykonanie przeglądów technicznych SUW Komorów Wieś i Pęcice</t>
  </si>
  <si>
    <t>Wykonanie usług drukarskich, ksero</t>
  </si>
  <si>
    <t>SMS przepompownie</t>
  </si>
  <si>
    <t>4390</t>
  </si>
  <si>
    <t>Budowa kanalizacji sanitarnej w ul. Sosonowej, Badylarskiej, Środkowej, Górnej, Bez Nazwy ( od ul. Środkowej do Al.. Jerozolimskich) w Opaczy Kol.</t>
  </si>
  <si>
    <t>Budowa przykanalików sanitarnych i odcinków sieci kanalizacyjnej w ulicach gdzie kanalizacja sanitarna została wybudowana w latach ubiegłych</t>
  </si>
  <si>
    <t xml:space="preserve">Opracowanie koncepcji kanalizacji, wykonanie ekspertyz, badań i modernizacja sieci gazowych </t>
  </si>
  <si>
    <t>Budowa sieci kanalizacyjnej w ul. Wandy i Sportowej w Nowej Wsi</t>
  </si>
  <si>
    <t>Budowa kanalizacji sanitarnej w ul. Sasanek (dok) w Nowej Wsi (zadanie jednoroczne</t>
  </si>
  <si>
    <t>Budowa sieci kanalizacyjnej na terenie Gminy w tym ul. Dębowa (dok.), Cisowa, Cyprysowa, Lawendowa, Dziewanny (dok.), Kubusia Puchatka, ul. Starego Dębu w Komorowie Wsi, ul. Leśna w Pęcicach Małych ul. Topolowa (dok.) w Michałowicach ul. Piachy i Sokołowska w Pęcicach</t>
  </si>
  <si>
    <t>Budowa sieci wodociągowej w ul. Sosnowej, Daktylowej i Klonowej w Opaczy Kol.</t>
  </si>
  <si>
    <t>Modernizacja SUW Komorów (dok.)</t>
  </si>
  <si>
    <t>Budowa sieci wodociągowej w ul. Stokrotek, Tulipanów, Sasanek (dok.) Sportowej w Nowej (zadanie jednoroczne)</t>
  </si>
  <si>
    <t>Siec wodociągowa na terenie Gminy (obsługa geodezyjna, wyk. Przyłaczy do posesji, opacowanie dok. proj.)</t>
  </si>
  <si>
    <t>Usługi transportowe- linia autobusowa WKD-ZTM</t>
  </si>
  <si>
    <t>Usługa transportowa- linia autobusowa Sokołów, Pęcice Małe i Reguły</t>
  </si>
  <si>
    <t>Opracowanie koncepcji systemu lokalnego transportu zbiorowego w obszarze zach. Cz aglomeracji warszawskiej</t>
  </si>
  <si>
    <t>Opłata za zajęcie pasa drogowego - drogi publiczne powiatowe</t>
  </si>
  <si>
    <t>Drogi publiczne w miastach na prawach powiatu</t>
  </si>
  <si>
    <t>Opłaty za zajęcie pasa drogowego - drogi publiczne w miastach</t>
  </si>
  <si>
    <t>Powierzchniowe utrwalenie istniejącej nawierzchni emulsja asfaltową i grysami</t>
  </si>
  <si>
    <t>Odtworzenie przydrożnych rowów</t>
  </si>
  <si>
    <t>Remont ul. Parkowej Suchy Las (fundusz sołecki)</t>
  </si>
  <si>
    <t>Wykonanie dokumentacji technicznej i kosztorysowej dróg</t>
  </si>
  <si>
    <t>Usługa-czyszczenie flag</t>
  </si>
  <si>
    <t>Montaż wiat autobusowych</t>
  </si>
  <si>
    <t>Oznakowanie ściezki rowerowej na chodniku ul. Szkolnej z funduszu osiedla Michałowice</t>
  </si>
  <si>
    <t xml:space="preserve">                                           Załącznik Nr 2</t>
  </si>
  <si>
    <t xml:space="preserve">                                           Wójta Gminy Michałowice</t>
  </si>
  <si>
    <t>Planowane wydatki na 2012  rok</t>
  </si>
  <si>
    <t xml:space="preserve">Zakupy zw. z utrzym domu wiejskiego w Pęcicach                 </t>
  </si>
  <si>
    <t>Lp</t>
  </si>
  <si>
    <t>Rozwój przedsiębiorczoości</t>
  </si>
  <si>
    <t>Dofinansowanie Projektu BW realizowanego przez Samorząd Województwa w ramach porozumienia</t>
  </si>
  <si>
    <t>Dział 010 Rolnictwo i łowiectwo</t>
  </si>
  <si>
    <t>Dział 150 Przetwórstwo przemysłowe</t>
  </si>
  <si>
    <t>Dotacja celowa na pomoc finansową udzielaną między jednostkami samorządu terytorialnego na dofinansowanie własnych zadań inwestycyjnych i zakupów inwestycyjnych</t>
  </si>
  <si>
    <t>Przebudowa ul. Brzozowej i al.. Marii Dąbrowskiej w Komorowie - dofinansowanie inwestycji powiatowej</t>
  </si>
  <si>
    <t>Remont tłuczniem betonowym, kora asfaltową oraz destruktem bitumicznym</t>
  </si>
  <si>
    <t>Budowa ciągu pieszo-rowerowego Reguły-Pęcice uol. Powstańców Warszawy</t>
  </si>
  <si>
    <t>Dofinansowanie Projektu EA realizowanego przez Samorząd Województwa w ramach porozumienia</t>
  </si>
  <si>
    <t>Odsetki od samorządowych papierów wartościowych lub zaciągniętych przez jednostkę samorządu terytorialnego kredytów i pożyczek</t>
  </si>
  <si>
    <t xml:space="preserve">Wprowadzić  plan  finansowy wydatków  urzędu gminy na rok 2012 stanowiący tabelę Nr 2 do Uchwały Budżetowej na rok 2012       
</t>
  </si>
  <si>
    <t>Zakup usług pozostałych -szczepienia</t>
  </si>
  <si>
    <t>Zakup usług pozostałych- szczepienia (z funduszu osiedla Komoró)</t>
  </si>
  <si>
    <t>Dział 851  Ochrona zdrowia</t>
  </si>
  <si>
    <t xml:space="preserve">                                           do Zarządzenia Nr  250 /2011</t>
  </si>
  <si>
    <t xml:space="preserve">                                           z dnia  28 grudnia  2011r.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</si>
</sst>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8"/>
      <color indexed="57"/>
      <name val="Times New Roman"/>
      <family val="1"/>
    </font>
    <font>
      <b/>
      <i/>
      <sz val="8"/>
      <name val="Times New Roman"/>
      <family val="1"/>
    </font>
    <font>
      <b/>
      <i/>
      <sz val="10"/>
      <name val="Arial"/>
      <family val="0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0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i/>
      <sz val="10"/>
      <name val="Arial"/>
      <family val="0"/>
    </font>
    <font>
      <sz val="9"/>
      <name val="Times New Roman"/>
      <family val="1"/>
    </font>
    <font>
      <sz val="10"/>
      <color indexed="8"/>
      <name val="Arial"/>
      <family val="0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18" applyFont="1" applyBorder="1">
      <alignment/>
      <protection/>
    </xf>
    <xf numFmtId="0" fontId="6" fillId="0" borderId="0" xfId="18" applyFont="1" applyBorder="1" applyAlignment="1">
      <alignment horizontal="right"/>
      <protection/>
    </xf>
    <xf numFmtId="0" fontId="6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 vertical="center"/>
      <protection/>
    </xf>
    <xf numFmtId="0" fontId="6" fillId="0" borderId="1" xfId="18" applyFont="1" applyBorder="1" applyAlignment="1">
      <alignment horizontal="left" vertical="center"/>
      <protection/>
    </xf>
    <xf numFmtId="2" fontId="4" fillId="0" borderId="1" xfId="18" applyNumberFormat="1" applyFont="1" applyBorder="1" applyAlignment="1">
      <alignment horizontal="right" vertical="center"/>
      <protection/>
    </xf>
    <xf numFmtId="49" fontId="4" fillId="0" borderId="1" xfId="18" applyNumberFormat="1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 vertical="center" wrapText="1"/>
      <protection/>
    </xf>
    <xf numFmtId="0" fontId="6" fillId="0" borderId="1" xfId="18" applyFont="1" applyBorder="1" applyAlignment="1">
      <alignment horizontal="left" vertical="center" wrapText="1"/>
      <protection/>
    </xf>
    <xf numFmtId="43" fontId="4" fillId="0" borderId="1" xfId="18" applyNumberFormat="1" applyFont="1" applyBorder="1" applyAlignment="1">
      <alignment horizontal="right" vertical="center"/>
      <protection/>
    </xf>
    <xf numFmtId="164" fontId="4" fillId="0" borderId="1" xfId="18" applyNumberFormat="1" applyFont="1" applyBorder="1" applyAlignment="1">
      <alignment horizontal="right" vertical="center"/>
      <protection/>
    </xf>
    <xf numFmtId="43" fontId="6" fillId="0" borderId="1" xfId="18" applyNumberFormat="1" applyFont="1" applyBorder="1" applyAlignment="1">
      <alignment horizontal="right" vertical="center"/>
      <protection/>
    </xf>
    <xf numFmtId="2" fontId="6" fillId="0" borderId="1" xfId="18" applyNumberFormat="1" applyFont="1" applyBorder="1" applyAlignment="1">
      <alignment horizontal="right" vertical="center"/>
      <protection/>
    </xf>
    <xf numFmtId="164" fontId="6" fillId="0" borderId="1" xfId="18" applyNumberFormat="1" applyFont="1" applyBorder="1" applyAlignment="1">
      <alignment horizontal="right" vertical="center"/>
      <protection/>
    </xf>
    <xf numFmtId="164" fontId="4" fillId="0" borderId="1" xfId="18" applyNumberFormat="1" applyFont="1" applyBorder="1" applyAlignment="1">
      <alignment horizontal="center" vertical="center"/>
      <protection/>
    </xf>
    <xf numFmtId="164" fontId="6" fillId="0" borderId="1" xfId="18" applyNumberFormat="1" applyFont="1" applyBorder="1" applyAlignment="1">
      <alignment horizontal="center" vertical="center"/>
      <protection/>
    </xf>
    <xf numFmtId="43" fontId="10" fillId="0" borderId="1" xfId="18" applyNumberFormat="1" applyFont="1" applyBorder="1" applyAlignment="1">
      <alignment horizontal="right" vertical="center"/>
      <protection/>
    </xf>
    <xf numFmtId="164" fontId="10" fillId="0" borderId="1" xfId="18" applyNumberFormat="1" applyFont="1" applyBorder="1" applyAlignment="1">
      <alignment horizontal="right" vertical="center"/>
      <protection/>
    </xf>
    <xf numFmtId="4" fontId="13" fillId="0" borderId="1" xfId="18" applyNumberFormat="1" applyFont="1" applyBorder="1" applyAlignment="1">
      <alignment horizontal="right" vertical="center"/>
      <protection/>
    </xf>
    <xf numFmtId="164" fontId="13" fillId="0" borderId="1" xfId="18" applyNumberFormat="1" applyFont="1" applyBorder="1" applyAlignment="1">
      <alignment horizontal="right" vertical="center"/>
      <protection/>
    </xf>
    <xf numFmtId="0" fontId="11" fillId="0" borderId="1" xfId="18" applyFont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4" fillId="0" borderId="1" xfId="18" applyNumberFormat="1" applyFont="1" applyBorder="1" applyAlignment="1">
      <alignment horizontal="right" vertical="center"/>
      <protection/>
    </xf>
    <xf numFmtId="3" fontId="14" fillId="0" borderId="1" xfId="18" applyNumberFormat="1" applyFont="1" applyBorder="1" applyAlignment="1">
      <alignment horizontal="right" vertical="center"/>
      <protection/>
    </xf>
    <xf numFmtId="164" fontId="14" fillId="0" borderId="1" xfId="18" applyNumberFormat="1" applyFont="1" applyBorder="1" applyAlignment="1">
      <alignment horizontal="right" vertical="center"/>
      <protection/>
    </xf>
    <xf numFmtId="4" fontId="15" fillId="0" borderId="1" xfId="18" applyNumberFormat="1" applyFont="1" applyBorder="1" applyAlignment="1">
      <alignment horizontal="right" vertical="center"/>
      <protection/>
    </xf>
    <xf numFmtId="164" fontId="15" fillId="0" borderId="1" xfId="18" applyNumberFormat="1" applyFont="1" applyBorder="1" applyAlignment="1">
      <alignment horizontal="right" vertical="center"/>
      <protection/>
    </xf>
    <xf numFmtId="4" fontId="6" fillId="0" borderId="1" xfId="18" applyNumberFormat="1" applyFont="1" applyBorder="1" applyAlignment="1">
      <alignment horizontal="right" vertical="center"/>
      <protection/>
    </xf>
    <xf numFmtId="4" fontId="4" fillId="0" borderId="1" xfId="18" applyNumberFormat="1" applyFont="1" applyBorder="1" applyAlignment="1">
      <alignment horizontal="right" vertical="center"/>
      <protection/>
    </xf>
    <xf numFmtId="4" fontId="10" fillId="0" borderId="1" xfId="18" applyNumberFormat="1" applyFont="1" applyBorder="1" applyAlignment="1">
      <alignment horizontal="right" vertical="center"/>
      <protection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43" fontId="13" fillId="0" borderId="1" xfId="18" applyNumberFormat="1" applyFont="1" applyBorder="1" applyAlignment="1">
      <alignment horizontal="right" vertical="center"/>
      <protection/>
    </xf>
    <xf numFmtId="43" fontId="15" fillId="0" borderId="2" xfId="0" applyNumberFormat="1" applyFont="1" applyBorder="1" applyAlignment="1">
      <alignment vertical="center" wrapText="1"/>
    </xf>
    <xf numFmtId="43" fontId="14" fillId="0" borderId="1" xfId="18" applyNumberFormat="1" applyFont="1" applyBorder="1" applyAlignment="1">
      <alignment horizontal="right" vertical="center"/>
      <protection/>
    </xf>
    <xf numFmtId="43" fontId="14" fillId="0" borderId="2" xfId="18" applyNumberFormat="1" applyFont="1" applyBorder="1" applyAlignment="1">
      <alignment horizontal="right" vertical="center"/>
      <protection/>
    </xf>
    <xf numFmtId="43" fontId="14" fillId="0" borderId="2" xfId="0" applyNumberFormat="1" applyFont="1" applyBorder="1" applyAlignment="1">
      <alignment vertical="center" wrapText="1"/>
    </xf>
    <xf numFmtId="43" fontId="15" fillId="0" borderId="1" xfId="18" applyNumberFormat="1" applyFont="1" applyBorder="1" applyAlignment="1">
      <alignment horizontal="right" vertical="center"/>
      <protection/>
    </xf>
    <xf numFmtId="43" fontId="15" fillId="0" borderId="2" xfId="18" applyNumberFormat="1" applyFont="1" applyBorder="1" applyAlignment="1">
      <alignment horizontal="right" vertical="center"/>
      <protection/>
    </xf>
    <xf numFmtId="43" fontId="10" fillId="0" borderId="2" xfId="0" applyNumberFormat="1" applyFont="1" applyBorder="1" applyAlignment="1">
      <alignment vertical="center" wrapText="1"/>
    </xf>
    <xf numFmtId="4" fontId="17" fillId="0" borderId="1" xfId="18" applyNumberFormat="1" applyFont="1" applyBorder="1" applyAlignment="1">
      <alignment horizontal="right" vertical="center"/>
      <protection/>
    </xf>
    <xf numFmtId="164" fontId="17" fillId="0" borderId="1" xfId="18" applyNumberFormat="1" applyFont="1" applyBorder="1" applyAlignment="1">
      <alignment horizontal="right" vertical="center"/>
      <protection/>
    </xf>
    <xf numFmtId="0" fontId="18" fillId="0" borderId="0" xfId="0" applyFont="1" applyAlignment="1">
      <alignment/>
    </xf>
    <xf numFmtId="0" fontId="19" fillId="0" borderId="1" xfId="18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164" fontId="13" fillId="0" borderId="0" xfId="18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4" fontId="14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164" fontId="15" fillId="0" borderId="3" xfId="18" applyNumberFormat="1" applyFont="1" applyBorder="1" applyAlignment="1">
      <alignment horizontal="right" vertical="center"/>
      <protection/>
    </xf>
    <xf numFmtId="4" fontId="17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4" fillId="0" borderId="3" xfId="18" applyNumberFormat="1" applyFont="1" applyBorder="1" applyAlignment="1">
      <alignment horizontal="right" vertical="center"/>
      <protection/>
    </xf>
    <xf numFmtId="4" fontId="13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justify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164" fontId="6" fillId="0" borderId="0" xfId="18" applyNumberFormat="1" applyFont="1" applyBorder="1" applyAlignment="1">
      <alignment horizontal="right" vertical="center"/>
      <protection/>
    </xf>
    <xf numFmtId="0" fontId="4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164" fontId="15" fillId="0" borderId="0" xfId="18" applyNumberFormat="1" applyFont="1" applyBorder="1" applyAlignment="1">
      <alignment horizontal="right" vertical="center"/>
      <protection/>
    </xf>
    <xf numFmtId="43" fontId="15" fillId="0" borderId="1" xfId="0" applyNumberFormat="1" applyFont="1" applyBorder="1" applyAlignment="1">
      <alignment horizontal="right" vertical="center" wrapText="1"/>
    </xf>
    <xf numFmtId="164" fontId="14" fillId="0" borderId="0" xfId="18" applyNumberFormat="1" applyFont="1" applyBorder="1" applyAlignment="1">
      <alignment horizontal="right" vertical="center"/>
      <protection/>
    </xf>
    <xf numFmtId="43" fontId="14" fillId="0" borderId="1" xfId="0" applyNumberFormat="1" applyFont="1" applyBorder="1" applyAlignment="1">
      <alignment horizontal="left" vertical="center" wrapText="1"/>
    </xf>
    <xf numFmtId="43" fontId="15" fillId="0" borderId="1" xfId="0" applyNumberFormat="1" applyFont="1" applyBorder="1" applyAlignment="1">
      <alignment horizontal="left" vertical="center" wrapText="1"/>
    </xf>
    <xf numFmtId="43" fontId="17" fillId="0" borderId="1" xfId="0" applyNumberFormat="1" applyFont="1" applyBorder="1" applyAlignment="1">
      <alignment horizontal="left" vertical="center" wrapText="1"/>
    </xf>
    <xf numFmtId="3" fontId="17" fillId="0" borderId="1" xfId="18" applyNumberFormat="1" applyFont="1" applyBorder="1" applyAlignment="1">
      <alignment horizontal="right" vertical="center"/>
      <protection/>
    </xf>
    <xf numFmtId="43" fontId="13" fillId="0" borderId="1" xfId="0" applyNumberFormat="1" applyFont="1" applyBorder="1" applyAlignment="1">
      <alignment horizontal="lef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4" fontId="6" fillId="0" borderId="1" xfId="18" applyNumberFormat="1" applyFont="1" applyBorder="1" applyAlignment="1">
      <alignment horizontal="right"/>
      <protection/>
    </xf>
    <xf numFmtId="164" fontId="13" fillId="0" borderId="3" xfId="18" applyNumberFormat="1" applyFont="1" applyBorder="1" applyAlignment="1">
      <alignment horizontal="right" vertical="center"/>
      <protection/>
    </xf>
    <xf numFmtId="0" fontId="4" fillId="0" borderId="2" xfId="0" applyFont="1" applyBorder="1" applyAlignment="1">
      <alignment horizontal="left" vertical="center" wrapText="1"/>
    </xf>
    <xf numFmtId="43" fontId="10" fillId="0" borderId="1" xfId="18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43" fontId="17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2" fillId="0" borderId="1" xfId="0" applyFont="1" applyBorder="1" applyAlignment="1">
      <alignment/>
    </xf>
    <xf numFmtId="0" fontId="4" fillId="0" borderId="1" xfId="18" applyFont="1" applyBorder="1" applyAlignment="1">
      <alignment horizontal="right" vertical="center" wrapText="1"/>
      <protection/>
    </xf>
    <xf numFmtId="0" fontId="6" fillId="0" borderId="1" xfId="0" applyFont="1" applyBorder="1" applyAlignment="1">
      <alignment horizontal="center"/>
    </xf>
    <xf numFmtId="4" fontId="13" fillId="0" borderId="1" xfId="18" applyNumberFormat="1" applyFont="1" applyBorder="1" applyAlignment="1">
      <alignment horizontal="center" vertical="center"/>
      <protection/>
    </xf>
    <xf numFmtId="164" fontId="13" fillId="0" borderId="1" xfId="18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" fontId="14" fillId="0" borderId="1" xfId="18" applyNumberFormat="1" applyFont="1" applyBorder="1" applyAlignment="1">
      <alignment horizontal="center" vertical="center"/>
      <protection/>
    </xf>
    <xf numFmtId="164" fontId="14" fillId="0" borderId="1" xfId="18" applyNumberFormat="1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4" fontId="15" fillId="0" borderId="1" xfId="18" applyNumberFormat="1" applyFont="1" applyBorder="1" applyAlignment="1">
      <alignment horizontal="center" vertical="center"/>
      <protection/>
    </xf>
    <xf numFmtId="164" fontId="15" fillId="0" borderId="1" xfId="18" applyNumberFormat="1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 vertical="center"/>
      <protection/>
    </xf>
    <xf numFmtId="164" fontId="10" fillId="0" borderId="1" xfId="18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24" fillId="0" borderId="3" xfId="18" applyNumberFormat="1" applyFont="1" applyBorder="1" applyAlignment="1">
      <alignment horizontal="right" vertical="center"/>
      <protection/>
    </xf>
    <xf numFmtId="0" fontId="6" fillId="0" borderId="0" xfId="18" applyFont="1" applyBorder="1" applyAlignment="1">
      <alignment/>
      <protection/>
    </xf>
    <xf numFmtId="0" fontId="6" fillId="0" borderId="0" xfId="18" applyFont="1" applyBorder="1" applyAlignment="1">
      <alignment horizontal="justify" wrapText="1"/>
      <protection/>
    </xf>
    <xf numFmtId="0" fontId="0" fillId="0" borderId="0" xfId="0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vertical="center"/>
      <protection/>
    </xf>
    <xf numFmtId="0" fontId="6" fillId="0" borderId="5" xfId="18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6" xfId="18" applyFont="1" applyBorder="1" applyAlignment="1">
      <alignment horizontal="left" vertical="center" wrapText="1"/>
      <protection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9" fillId="0" borderId="6" xfId="18" applyFont="1" applyBorder="1" applyAlignment="1">
      <alignment horizontal="left" vertical="center" wrapText="1"/>
      <protection/>
    </xf>
    <xf numFmtId="0" fontId="21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11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/>
    </xf>
    <xf numFmtId="0" fontId="7" fillId="0" borderId="6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8.140625" style="0" customWidth="1"/>
    <col min="4" max="4" width="6.421875" style="0" customWidth="1"/>
    <col min="5" max="5" width="31.8515625" style="0" customWidth="1"/>
    <col min="6" max="6" width="15.140625" style="0" customWidth="1"/>
    <col min="7" max="7" width="15.57421875" style="0" customWidth="1"/>
    <col min="8" max="8" width="13.42187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25" t="s">
        <v>490</v>
      </c>
      <c r="G2" s="125"/>
      <c r="H2" s="125"/>
    </row>
    <row r="3" spans="2:8" ht="12.75">
      <c r="B3" s="1"/>
      <c r="C3" s="1"/>
      <c r="D3" s="1"/>
      <c r="E3" s="1"/>
      <c r="F3" s="125" t="s">
        <v>509</v>
      </c>
      <c r="G3" s="125"/>
      <c r="H3" s="125"/>
    </row>
    <row r="4" spans="2:8" ht="12.75">
      <c r="B4" s="1"/>
      <c r="C4" s="1"/>
      <c r="D4" s="1"/>
      <c r="E4" s="1"/>
      <c r="F4" s="125" t="s">
        <v>491</v>
      </c>
      <c r="G4" s="125"/>
      <c r="H4" s="125"/>
    </row>
    <row r="5" spans="2:8" ht="12.75">
      <c r="B5" s="1"/>
      <c r="C5" s="1"/>
      <c r="D5" s="1"/>
      <c r="E5" s="1"/>
      <c r="F5" s="125" t="s">
        <v>510</v>
      </c>
      <c r="G5" s="125"/>
      <c r="H5" s="125"/>
    </row>
    <row r="6" spans="2:8" ht="12.75">
      <c r="B6" s="1"/>
      <c r="C6" s="1"/>
      <c r="D6" s="1"/>
      <c r="E6" s="1"/>
      <c r="F6" s="2"/>
      <c r="G6" s="2"/>
      <c r="H6" s="2"/>
    </row>
    <row r="7" spans="1:8" ht="33" customHeight="1">
      <c r="A7" s="126" t="s">
        <v>505</v>
      </c>
      <c r="B7" s="127"/>
      <c r="C7" s="127"/>
      <c r="D7" s="127"/>
      <c r="E7" s="127"/>
      <c r="F7" s="127"/>
      <c r="G7" s="127"/>
      <c r="H7" s="127"/>
    </row>
    <row r="8" spans="1:8" ht="12.75" customHeight="1">
      <c r="A8" s="128" t="s">
        <v>494</v>
      </c>
      <c r="B8" s="132" t="s">
        <v>139</v>
      </c>
      <c r="C8" s="132" t="s">
        <v>144</v>
      </c>
      <c r="D8" s="130" t="s">
        <v>145</v>
      </c>
      <c r="E8" s="130" t="s">
        <v>151</v>
      </c>
      <c r="F8" s="135" t="s">
        <v>492</v>
      </c>
      <c r="G8" s="137" t="s">
        <v>140</v>
      </c>
      <c r="H8" s="138"/>
    </row>
    <row r="9" spans="1:8" ht="20.25" customHeight="1">
      <c r="A9" s="129"/>
      <c r="B9" s="133"/>
      <c r="C9" s="133"/>
      <c r="D9" s="131"/>
      <c r="E9" s="134"/>
      <c r="F9" s="136"/>
      <c r="G9" s="3" t="s">
        <v>141</v>
      </c>
      <c r="H9" s="3" t="s">
        <v>143</v>
      </c>
    </row>
    <row r="10" spans="1:8" ht="12.75">
      <c r="A10" s="107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21.75" customHeight="1">
      <c r="A11" s="108">
        <v>1</v>
      </c>
      <c r="B11" s="5" t="s">
        <v>152</v>
      </c>
      <c r="C11" s="5" t="s">
        <v>153</v>
      </c>
      <c r="D11" s="5"/>
      <c r="E11" s="11" t="s">
        <v>154</v>
      </c>
      <c r="F11" s="19">
        <f>SUM(F12+F14+F20+F27+F39+F41+F43+F45)</f>
        <v>7786000</v>
      </c>
      <c r="G11" s="19">
        <f>SUM(G12+G14+G20+G27+G39+G41+G43+G45)</f>
        <v>6206000</v>
      </c>
      <c r="H11" s="95">
        <f>SUM(H45)</f>
        <v>1580000</v>
      </c>
    </row>
    <row r="12" spans="1:8" ht="21.75" customHeight="1">
      <c r="A12" s="108">
        <v>2</v>
      </c>
      <c r="B12" s="5"/>
      <c r="C12" s="5"/>
      <c r="D12" s="5" t="s">
        <v>155</v>
      </c>
      <c r="E12" s="7" t="s">
        <v>148</v>
      </c>
      <c r="F12" s="14">
        <f>SUM(F13:F13)</f>
        <v>30000</v>
      </c>
      <c r="G12" s="14">
        <f>SUM(G13:G13)</f>
        <v>30000</v>
      </c>
      <c r="H12" s="15">
        <f>SUM(H13:H13)</f>
        <v>0</v>
      </c>
    </row>
    <row r="13" spans="1:8" ht="31.5" customHeight="1">
      <c r="A13" s="108">
        <v>3</v>
      </c>
      <c r="B13" s="5"/>
      <c r="C13" s="5"/>
      <c r="D13" s="5"/>
      <c r="E13" s="10" t="s">
        <v>156</v>
      </c>
      <c r="F13" s="12">
        <v>30000</v>
      </c>
      <c r="G13" s="12">
        <v>30000</v>
      </c>
      <c r="H13" s="8">
        <v>0</v>
      </c>
    </row>
    <row r="14" spans="1:8" ht="21.75" customHeight="1">
      <c r="A14" s="108">
        <v>4</v>
      </c>
      <c r="B14" s="5"/>
      <c r="C14" s="5"/>
      <c r="D14" s="5" t="s">
        <v>157</v>
      </c>
      <c r="E14" s="7" t="s">
        <v>158</v>
      </c>
      <c r="F14" s="14">
        <f>SUM(F15:F19)</f>
        <v>1084000</v>
      </c>
      <c r="G14" s="14">
        <f>SUM(G15:G19)</f>
        <v>1084000</v>
      </c>
      <c r="H14" s="16">
        <f>SUM(H15:H16)</f>
        <v>0</v>
      </c>
    </row>
    <row r="15" spans="1:8" ht="21.75" customHeight="1">
      <c r="A15" s="108">
        <v>5</v>
      </c>
      <c r="B15" s="5"/>
      <c r="C15" s="5"/>
      <c r="D15" s="5"/>
      <c r="E15" s="10" t="s">
        <v>159</v>
      </c>
      <c r="F15" s="12">
        <v>250000</v>
      </c>
      <c r="G15" s="12">
        <v>250000</v>
      </c>
      <c r="H15" s="8">
        <v>0</v>
      </c>
    </row>
    <row r="16" spans="1:8" ht="21.75" customHeight="1">
      <c r="A16" s="108">
        <v>6</v>
      </c>
      <c r="B16" s="5"/>
      <c r="C16" s="5"/>
      <c r="D16" s="5"/>
      <c r="E16" s="10" t="s">
        <v>160</v>
      </c>
      <c r="F16" s="12">
        <v>140000</v>
      </c>
      <c r="G16" s="12">
        <v>140000</v>
      </c>
      <c r="H16" s="8">
        <v>0</v>
      </c>
    </row>
    <row r="17" spans="1:8" ht="21.75" customHeight="1">
      <c r="A17" s="108">
        <v>7</v>
      </c>
      <c r="B17" s="5"/>
      <c r="C17" s="5"/>
      <c r="D17" s="5"/>
      <c r="E17" s="10" t="s">
        <v>449</v>
      </c>
      <c r="F17" s="12">
        <v>600000</v>
      </c>
      <c r="G17" s="12">
        <v>600000</v>
      </c>
      <c r="H17" s="8">
        <v>0</v>
      </c>
    </row>
    <row r="18" spans="1:8" ht="21.75" customHeight="1">
      <c r="A18" s="108">
        <v>8</v>
      </c>
      <c r="B18" s="5"/>
      <c r="C18" s="5"/>
      <c r="D18" s="5"/>
      <c r="E18" s="10" t="s">
        <v>161</v>
      </c>
      <c r="F18" s="12">
        <v>80000</v>
      </c>
      <c r="G18" s="12">
        <v>80000</v>
      </c>
      <c r="H18" s="13">
        <v>0</v>
      </c>
    </row>
    <row r="19" spans="1:8" ht="21.75" customHeight="1">
      <c r="A19" s="108">
        <v>9</v>
      </c>
      <c r="B19" s="5"/>
      <c r="C19" s="5"/>
      <c r="D19" s="5"/>
      <c r="E19" s="10" t="s">
        <v>162</v>
      </c>
      <c r="F19" s="12">
        <v>14000</v>
      </c>
      <c r="G19" s="12">
        <v>14000</v>
      </c>
      <c r="H19" s="13">
        <v>0</v>
      </c>
    </row>
    <row r="20" spans="1:8" ht="21.75" customHeight="1">
      <c r="A20" s="108">
        <v>10</v>
      </c>
      <c r="B20" s="5"/>
      <c r="C20" s="5"/>
      <c r="D20" s="5" t="s">
        <v>163</v>
      </c>
      <c r="E20" s="11" t="s">
        <v>164</v>
      </c>
      <c r="F20" s="14">
        <f>SUM(F21:F26)</f>
        <v>1320000</v>
      </c>
      <c r="G20" s="14">
        <f>SUM(G21:G26)</f>
        <v>1320000</v>
      </c>
      <c r="H20" s="16">
        <f>SUM(H21:H26)</f>
        <v>0</v>
      </c>
    </row>
    <row r="21" spans="1:8" ht="21.75" customHeight="1">
      <c r="A21" s="108">
        <v>11</v>
      </c>
      <c r="B21" s="5"/>
      <c r="C21" s="5"/>
      <c r="D21" s="5"/>
      <c r="E21" s="10" t="s">
        <v>165</v>
      </c>
      <c r="F21" s="12">
        <v>560000</v>
      </c>
      <c r="G21" s="12">
        <v>560000</v>
      </c>
      <c r="H21" s="13">
        <v>0</v>
      </c>
    </row>
    <row r="22" spans="1:8" ht="21.75" customHeight="1">
      <c r="A22" s="108">
        <v>12</v>
      </c>
      <c r="B22" s="5"/>
      <c r="C22" s="5"/>
      <c r="D22" s="5"/>
      <c r="E22" s="10" t="s">
        <v>166</v>
      </c>
      <c r="F22" s="12">
        <v>50000</v>
      </c>
      <c r="G22" s="12">
        <v>50000</v>
      </c>
      <c r="H22" s="13">
        <v>0</v>
      </c>
    </row>
    <row r="23" spans="1:8" ht="21.75" customHeight="1">
      <c r="A23" s="108">
        <v>13</v>
      </c>
      <c r="B23" s="5"/>
      <c r="C23" s="5"/>
      <c r="D23" s="5"/>
      <c r="E23" s="10" t="s">
        <v>167</v>
      </c>
      <c r="F23" s="12">
        <v>200000</v>
      </c>
      <c r="G23" s="12">
        <v>200000</v>
      </c>
      <c r="H23" s="13">
        <v>0</v>
      </c>
    </row>
    <row r="24" spans="1:8" ht="21.75" customHeight="1">
      <c r="A24" s="108">
        <v>14</v>
      </c>
      <c r="B24" s="5"/>
      <c r="C24" s="5"/>
      <c r="D24" s="5"/>
      <c r="E24" s="10" t="s">
        <v>168</v>
      </c>
      <c r="F24" s="12">
        <v>100000</v>
      </c>
      <c r="G24" s="12">
        <v>100000</v>
      </c>
      <c r="H24" s="13">
        <v>0</v>
      </c>
    </row>
    <row r="25" spans="1:8" ht="21.75" customHeight="1">
      <c r="A25" s="108">
        <v>15</v>
      </c>
      <c r="B25" s="5"/>
      <c r="C25" s="5"/>
      <c r="D25" s="5"/>
      <c r="E25" s="6" t="s">
        <v>169</v>
      </c>
      <c r="F25" s="12">
        <v>400000</v>
      </c>
      <c r="G25" s="12">
        <v>400000</v>
      </c>
      <c r="H25" s="13">
        <v>0</v>
      </c>
    </row>
    <row r="26" spans="1:8" ht="21.75" customHeight="1">
      <c r="A26" s="108">
        <v>16</v>
      </c>
      <c r="B26" s="5"/>
      <c r="C26" s="5"/>
      <c r="D26" s="5"/>
      <c r="E26" s="6" t="s">
        <v>170</v>
      </c>
      <c r="F26" s="12">
        <v>10000</v>
      </c>
      <c r="G26" s="12">
        <v>10000</v>
      </c>
      <c r="H26" s="13">
        <v>0</v>
      </c>
    </row>
    <row r="27" spans="1:8" ht="21.75" customHeight="1">
      <c r="A27" s="108">
        <v>17</v>
      </c>
      <c r="B27" s="5"/>
      <c r="C27" s="5"/>
      <c r="D27" s="5" t="s">
        <v>171</v>
      </c>
      <c r="E27" s="7" t="s">
        <v>149</v>
      </c>
      <c r="F27" s="14">
        <f>SUM(F28:F38)</f>
        <v>3672000</v>
      </c>
      <c r="G27" s="14">
        <f>SUM(G28:G38)</f>
        <v>3672000</v>
      </c>
      <c r="H27" s="16">
        <f>SUM(H28:H35)</f>
        <v>0</v>
      </c>
    </row>
    <row r="28" spans="1:8" ht="21.75" customHeight="1">
      <c r="A28" s="108">
        <v>18</v>
      </c>
      <c r="B28" s="5"/>
      <c r="C28" s="5"/>
      <c r="D28" s="5"/>
      <c r="E28" s="6" t="s">
        <v>172</v>
      </c>
      <c r="F28" s="12">
        <v>3150000</v>
      </c>
      <c r="G28" s="12">
        <v>3150000</v>
      </c>
      <c r="H28" s="13">
        <v>0</v>
      </c>
    </row>
    <row r="29" spans="1:8" ht="36.75" customHeight="1">
      <c r="A29" s="108">
        <v>19</v>
      </c>
      <c r="B29" s="5"/>
      <c r="C29" s="5"/>
      <c r="D29" s="5"/>
      <c r="E29" s="10" t="s">
        <v>173</v>
      </c>
      <c r="F29" s="12">
        <v>200000</v>
      </c>
      <c r="G29" s="12">
        <v>200000</v>
      </c>
      <c r="H29" s="13">
        <v>0</v>
      </c>
    </row>
    <row r="30" spans="1:8" ht="21.75" customHeight="1">
      <c r="A30" s="108">
        <v>20</v>
      </c>
      <c r="B30" s="5"/>
      <c r="C30" s="5"/>
      <c r="D30" s="5"/>
      <c r="E30" s="6" t="s">
        <v>174</v>
      </c>
      <c r="F30" s="12">
        <v>100000</v>
      </c>
      <c r="G30" s="12">
        <v>100000</v>
      </c>
      <c r="H30" s="13">
        <v>0</v>
      </c>
    </row>
    <row r="31" spans="1:8" ht="21.75" customHeight="1">
      <c r="A31" s="108">
        <v>21</v>
      </c>
      <c r="B31" s="5"/>
      <c r="C31" s="5"/>
      <c r="D31" s="5"/>
      <c r="E31" s="10" t="s">
        <v>175</v>
      </c>
      <c r="F31" s="12">
        <v>30000</v>
      </c>
      <c r="G31" s="12">
        <v>30000</v>
      </c>
      <c r="H31" s="13">
        <v>0</v>
      </c>
    </row>
    <row r="32" spans="1:8" ht="39.75" customHeight="1">
      <c r="A32" s="108">
        <v>22</v>
      </c>
      <c r="B32" s="5"/>
      <c r="C32" s="5"/>
      <c r="D32" s="5"/>
      <c r="E32" s="10" t="s">
        <v>446</v>
      </c>
      <c r="F32" s="12">
        <v>10000</v>
      </c>
      <c r="G32" s="12">
        <v>10000</v>
      </c>
      <c r="H32" s="13">
        <v>0</v>
      </c>
    </row>
    <row r="33" spans="1:8" ht="24.75" customHeight="1">
      <c r="A33" s="108">
        <v>23</v>
      </c>
      <c r="B33" s="5"/>
      <c r="C33" s="5"/>
      <c r="D33" s="5"/>
      <c r="E33" s="10" t="s">
        <v>176</v>
      </c>
      <c r="F33" s="12">
        <v>10000</v>
      </c>
      <c r="G33" s="12">
        <v>10000</v>
      </c>
      <c r="H33" s="13">
        <v>0</v>
      </c>
    </row>
    <row r="34" spans="1:8" ht="26.25" customHeight="1">
      <c r="A34" s="108">
        <v>24</v>
      </c>
      <c r="B34" s="5"/>
      <c r="C34" s="5"/>
      <c r="D34" s="5"/>
      <c r="E34" s="10" t="s">
        <v>177</v>
      </c>
      <c r="F34" s="12">
        <v>160000</v>
      </c>
      <c r="G34" s="12">
        <v>160000</v>
      </c>
      <c r="H34" s="13">
        <v>0</v>
      </c>
    </row>
    <row r="35" spans="1:8" ht="30" customHeight="1">
      <c r="A35" s="108">
        <v>25</v>
      </c>
      <c r="B35" s="5"/>
      <c r="C35" s="5"/>
      <c r="D35" s="5"/>
      <c r="E35" s="10" t="s">
        <v>178</v>
      </c>
      <c r="F35" s="12">
        <v>2000</v>
      </c>
      <c r="G35" s="12">
        <v>2000</v>
      </c>
      <c r="H35" s="13">
        <v>0</v>
      </c>
    </row>
    <row r="36" spans="1:8" ht="30" customHeight="1">
      <c r="A36" s="108">
        <v>26</v>
      </c>
      <c r="B36" s="5"/>
      <c r="C36" s="5"/>
      <c r="D36" s="5"/>
      <c r="E36" s="10" t="s">
        <v>462</v>
      </c>
      <c r="F36" s="12">
        <v>5000</v>
      </c>
      <c r="G36" s="12">
        <v>5000</v>
      </c>
      <c r="H36" s="13">
        <v>0</v>
      </c>
    </row>
    <row r="37" spans="1:8" ht="30" customHeight="1">
      <c r="A37" s="108">
        <v>27</v>
      </c>
      <c r="B37" s="5"/>
      <c r="C37" s="5"/>
      <c r="D37" s="5"/>
      <c r="E37" s="10" t="s">
        <v>463</v>
      </c>
      <c r="F37" s="12">
        <v>4000</v>
      </c>
      <c r="G37" s="12">
        <v>4000</v>
      </c>
      <c r="H37" s="13">
        <v>0</v>
      </c>
    </row>
    <row r="38" spans="1:8" ht="18" customHeight="1">
      <c r="A38" s="108">
        <v>28</v>
      </c>
      <c r="B38" s="5"/>
      <c r="C38" s="5"/>
      <c r="D38" s="5"/>
      <c r="E38" s="10" t="s">
        <v>464</v>
      </c>
      <c r="F38" s="12">
        <v>1000</v>
      </c>
      <c r="G38" s="12">
        <v>1000</v>
      </c>
      <c r="H38" s="13">
        <v>0</v>
      </c>
    </row>
    <row r="39" spans="1:8" ht="34.5" customHeight="1">
      <c r="A39" s="108">
        <v>29</v>
      </c>
      <c r="B39" s="5"/>
      <c r="C39" s="5"/>
      <c r="D39" s="5" t="s">
        <v>179</v>
      </c>
      <c r="E39" s="11" t="s">
        <v>180</v>
      </c>
      <c r="F39" s="14">
        <f>SUM(F40)</f>
        <v>25000</v>
      </c>
      <c r="G39" s="14">
        <f>SUM(G40)</f>
        <v>25000</v>
      </c>
      <c r="H39" s="16">
        <f>SUM(H40)</f>
        <v>0</v>
      </c>
    </row>
    <row r="40" spans="1:8" ht="21.75" customHeight="1">
      <c r="A40" s="108">
        <v>30</v>
      </c>
      <c r="B40" s="5"/>
      <c r="C40" s="5"/>
      <c r="D40" s="5"/>
      <c r="E40" s="10" t="s">
        <v>465</v>
      </c>
      <c r="F40" s="12">
        <v>25000</v>
      </c>
      <c r="G40" s="12">
        <v>25000</v>
      </c>
      <c r="H40" s="13">
        <v>0</v>
      </c>
    </row>
    <row r="41" spans="1:8" ht="28.5" customHeight="1">
      <c r="A41" s="108">
        <v>31</v>
      </c>
      <c r="B41" s="5"/>
      <c r="C41" s="5"/>
      <c r="D41" s="5" t="s">
        <v>466</v>
      </c>
      <c r="E41" s="10" t="s">
        <v>357</v>
      </c>
      <c r="F41" s="14">
        <f>SUM(F42)</f>
        <v>70000</v>
      </c>
      <c r="G41" s="14">
        <f>SUM(G42)</f>
        <v>70000</v>
      </c>
      <c r="H41" s="16">
        <f>SUM(H42)</f>
        <v>0</v>
      </c>
    </row>
    <row r="42" spans="1:8" ht="24.75" customHeight="1">
      <c r="A42" s="108">
        <v>32</v>
      </c>
      <c r="B42" s="5"/>
      <c r="C42" s="5"/>
      <c r="D42" s="5"/>
      <c r="E42" s="10" t="s">
        <v>357</v>
      </c>
      <c r="F42" s="12">
        <v>70000</v>
      </c>
      <c r="G42" s="12">
        <v>70000</v>
      </c>
      <c r="H42" s="13">
        <v>0</v>
      </c>
    </row>
    <row r="43" spans="1:8" ht="20.25" customHeight="1">
      <c r="A43" s="108">
        <v>33</v>
      </c>
      <c r="B43" s="5"/>
      <c r="C43" s="5"/>
      <c r="D43" s="5" t="s">
        <v>181</v>
      </c>
      <c r="E43" s="7" t="s">
        <v>182</v>
      </c>
      <c r="F43" s="14">
        <f>SUM(F44)</f>
        <v>5000</v>
      </c>
      <c r="G43" s="14">
        <f>SUM(G44)</f>
        <v>5000</v>
      </c>
      <c r="H43" s="16">
        <v>0</v>
      </c>
    </row>
    <row r="44" spans="1:8" ht="26.25" customHeight="1">
      <c r="A44" s="108">
        <v>34</v>
      </c>
      <c r="B44" s="5"/>
      <c r="C44" s="5"/>
      <c r="D44" s="5"/>
      <c r="E44" s="10" t="s">
        <v>447</v>
      </c>
      <c r="F44" s="12">
        <v>5000</v>
      </c>
      <c r="G44" s="12">
        <v>5000</v>
      </c>
      <c r="H44" s="13">
        <v>0</v>
      </c>
    </row>
    <row r="45" spans="1:8" ht="21.75" customHeight="1">
      <c r="A45" s="108">
        <v>35</v>
      </c>
      <c r="B45" s="9"/>
      <c r="C45" s="9"/>
      <c r="D45" s="5" t="s">
        <v>146</v>
      </c>
      <c r="E45" s="7" t="s">
        <v>211</v>
      </c>
      <c r="F45" s="14">
        <f>SUM(F46:F56)</f>
        <v>1580000</v>
      </c>
      <c r="G45" s="18">
        <f>SUM(G46:G56)</f>
        <v>0</v>
      </c>
      <c r="H45" s="14">
        <f>SUM(H46:H56)</f>
        <v>1580000</v>
      </c>
    </row>
    <row r="46" spans="1:8" ht="43.5" customHeight="1">
      <c r="A46" s="108">
        <v>36</v>
      </c>
      <c r="B46" s="9"/>
      <c r="C46" s="9"/>
      <c r="D46" s="5"/>
      <c r="E46" s="10" t="s">
        <v>467</v>
      </c>
      <c r="F46" s="12">
        <v>100000</v>
      </c>
      <c r="G46" s="17">
        <v>0</v>
      </c>
      <c r="H46" s="12">
        <v>100000</v>
      </c>
    </row>
    <row r="47" spans="1:8" ht="45" customHeight="1">
      <c r="A47" s="108">
        <v>37</v>
      </c>
      <c r="B47" s="9"/>
      <c r="C47" s="9"/>
      <c r="D47" s="5"/>
      <c r="E47" s="10" t="s">
        <v>468</v>
      </c>
      <c r="F47" s="12">
        <v>100000</v>
      </c>
      <c r="G47" s="17">
        <v>0</v>
      </c>
      <c r="H47" s="12">
        <v>100000</v>
      </c>
    </row>
    <row r="48" spans="1:8" ht="26.25" customHeight="1">
      <c r="A48" s="108">
        <v>38</v>
      </c>
      <c r="B48" s="9"/>
      <c r="C48" s="9"/>
      <c r="D48" s="5"/>
      <c r="E48" s="10" t="s">
        <v>469</v>
      </c>
      <c r="F48" s="12">
        <v>10000</v>
      </c>
      <c r="G48" s="17">
        <v>0</v>
      </c>
      <c r="H48" s="12">
        <v>10000</v>
      </c>
    </row>
    <row r="49" spans="1:8" ht="25.5" customHeight="1">
      <c r="A49" s="108">
        <v>39</v>
      </c>
      <c r="B49" s="9"/>
      <c r="C49" s="9"/>
      <c r="D49" s="5"/>
      <c r="E49" s="10" t="s">
        <v>470</v>
      </c>
      <c r="F49" s="12">
        <v>200000</v>
      </c>
      <c r="G49" s="17">
        <v>0</v>
      </c>
      <c r="H49" s="12">
        <v>200000</v>
      </c>
    </row>
    <row r="50" spans="1:8" ht="29.25" customHeight="1">
      <c r="A50" s="108">
        <v>40</v>
      </c>
      <c r="B50" s="9"/>
      <c r="C50" s="9"/>
      <c r="D50" s="5"/>
      <c r="E50" s="10" t="s">
        <v>471</v>
      </c>
      <c r="F50" s="12">
        <v>40000</v>
      </c>
      <c r="G50" s="17">
        <v>0</v>
      </c>
      <c r="H50" s="12">
        <v>40000</v>
      </c>
    </row>
    <row r="51" spans="1:8" ht="87" customHeight="1">
      <c r="A51" s="108">
        <v>41</v>
      </c>
      <c r="B51" s="9"/>
      <c r="C51" s="9"/>
      <c r="D51" s="5"/>
      <c r="E51" s="10" t="s">
        <v>472</v>
      </c>
      <c r="F51" s="12">
        <v>500000</v>
      </c>
      <c r="G51" s="17">
        <v>0</v>
      </c>
      <c r="H51" s="12">
        <v>500000</v>
      </c>
    </row>
    <row r="52" spans="1:8" ht="24.75" customHeight="1">
      <c r="A52" s="108">
        <v>42</v>
      </c>
      <c r="B52" s="9"/>
      <c r="C52" s="9"/>
      <c r="D52" s="5"/>
      <c r="E52" s="10" t="s">
        <v>473</v>
      </c>
      <c r="F52" s="12">
        <v>200000</v>
      </c>
      <c r="G52" s="17">
        <v>0</v>
      </c>
      <c r="H52" s="12">
        <v>200000</v>
      </c>
    </row>
    <row r="53" spans="1:8" ht="21" customHeight="1">
      <c r="A53" s="108">
        <v>43</v>
      </c>
      <c r="B53" s="9"/>
      <c r="C53" s="9"/>
      <c r="D53" s="5"/>
      <c r="E53" s="10" t="s">
        <v>474</v>
      </c>
      <c r="F53" s="12">
        <v>100000</v>
      </c>
      <c r="G53" s="17">
        <v>0</v>
      </c>
      <c r="H53" s="12">
        <v>100000</v>
      </c>
    </row>
    <row r="54" spans="1:8" ht="34.5" customHeight="1">
      <c r="A54" s="108">
        <v>44</v>
      </c>
      <c r="B54" s="9"/>
      <c r="C54" s="9"/>
      <c r="D54" s="5"/>
      <c r="E54" s="10" t="s">
        <v>475</v>
      </c>
      <c r="F54" s="12">
        <v>200000</v>
      </c>
      <c r="G54" s="17">
        <v>0</v>
      </c>
      <c r="H54" s="12">
        <v>200000</v>
      </c>
    </row>
    <row r="55" spans="1:8" ht="34.5" customHeight="1">
      <c r="A55" s="108">
        <v>45</v>
      </c>
      <c r="B55" s="9"/>
      <c r="C55" s="9"/>
      <c r="D55" s="5"/>
      <c r="E55" s="10" t="s">
        <v>476</v>
      </c>
      <c r="F55" s="12">
        <v>30000</v>
      </c>
      <c r="G55" s="17">
        <v>0</v>
      </c>
      <c r="H55" s="12">
        <v>30000</v>
      </c>
    </row>
    <row r="56" spans="1:8" ht="21" customHeight="1">
      <c r="A56" s="108">
        <v>46</v>
      </c>
      <c r="B56" s="9"/>
      <c r="C56" s="9"/>
      <c r="D56" s="5"/>
      <c r="E56" s="10" t="s">
        <v>183</v>
      </c>
      <c r="F56" s="12">
        <v>100000</v>
      </c>
      <c r="G56" s="17">
        <v>0</v>
      </c>
      <c r="H56" s="12">
        <v>100000</v>
      </c>
    </row>
    <row r="57" spans="1:8" ht="22.5" customHeight="1">
      <c r="A57" s="108">
        <v>47</v>
      </c>
      <c r="B57" s="5" t="s">
        <v>152</v>
      </c>
      <c r="C57" s="5" t="s">
        <v>184</v>
      </c>
      <c r="D57" s="9"/>
      <c r="E57" s="6" t="s">
        <v>185</v>
      </c>
      <c r="F57" s="19">
        <f>SUM(F58)</f>
        <v>3520</v>
      </c>
      <c r="G57" s="19">
        <f aca="true" t="shared" si="0" ref="F57:H58">SUM(G58)</f>
        <v>3520</v>
      </c>
      <c r="H57" s="20">
        <f t="shared" si="0"/>
        <v>0</v>
      </c>
    </row>
    <row r="58" spans="1:8" ht="29.25" customHeight="1">
      <c r="A58" s="108">
        <v>48</v>
      </c>
      <c r="B58" s="9"/>
      <c r="C58" s="9"/>
      <c r="D58" s="5" t="s">
        <v>186</v>
      </c>
      <c r="E58" s="10" t="s">
        <v>187</v>
      </c>
      <c r="F58" s="12">
        <f t="shared" si="0"/>
        <v>3520</v>
      </c>
      <c r="G58" s="12">
        <f t="shared" si="0"/>
        <v>3520</v>
      </c>
      <c r="H58" s="13">
        <f t="shared" si="0"/>
        <v>0</v>
      </c>
    </row>
    <row r="59" spans="1:8" ht="24" customHeight="1">
      <c r="A59" s="108">
        <v>49</v>
      </c>
      <c r="B59" s="9"/>
      <c r="C59" s="9"/>
      <c r="D59" s="9"/>
      <c r="E59" s="10" t="s">
        <v>187</v>
      </c>
      <c r="F59" s="12">
        <v>3520</v>
      </c>
      <c r="G59" s="12">
        <v>3520</v>
      </c>
      <c r="H59" s="13">
        <v>0</v>
      </c>
    </row>
    <row r="60" spans="1:8" ht="22.5" customHeight="1">
      <c r="A60" s="139" t="s">
        <v>497</v>
      </c>
      <c r="B60" s="140"/>
      <c r="C60" s="140"/>
      <c r="D60" s="140"/>
      <c r="E60" s="141"/>
      <c r="F60" s="21">
        <f>SUM(F11+F57)</f>
        <v>7789520</v>
      </c>
      <c r="G60" s="21">
        <f>SUM(G57+G11)</f>
        <v>6209520</v>
      </c>
      <c r="H60" s="22">
        <f>SUM(H11+H57)</f>
        <v>1580000</v>
      </c>
    </row>
    <row r="61" spans="1:8" ht="22.5" customHeight="1">
      <c r="A61" s="109">
        <v>1</v>
      </c>
      <c r="B61" s="110">
        <v>150</v>
      </c>
      <c r="C61" s="110">
        <v>15011</v>
      </c>
      <c r="D61" s="110"/>
      <c r="E61" s="113" t="s">
        <v>495</v>
      </c>
      <c r="F61" s="120">
        <f aca="true" t="shared" si="1" ref="F61:H62">SUM(F62)</f>
        <v>5235.1</v>
      </c>
      <c r="G61" s="120">
        <f t="shared" si="1"/>
        <v>0</v>
      </c>
      <c r="H61" s="121">
        <f t="shared" si="1"/>
        <v>5235.1</v>
      </c>
    </row>
    <row r="62" spans="1:9" ht="59.25" customHeight="1">
      <c r="A62" s="109">
        <v>2</v>
      </c>
      <c r="B62" s="110"/>
      <c r="C62" s="110"/>
      <c r="D62" s="110">
        <v>6630</v>
      </c>
      <c r="E62" s="114" t="s">
        <v>2</v>
      </c>
      <c r="F62" s="115">
        <f t="shared" si="1"/>
        <v>5235.1</v>
      </c>
      <c r="G62" s="115">
        <f t="shared" si="1"/>
        <v>0</v>
      </c>
      <c r="H62" s="116">
        <f t="shared" si="1"/>
        <v>5235.1</v>
      </c>
      <c r="I62" s="117"/>
    </row>
    <row r="63" spans="1:8" ht="22.5" customHeight="1">
      <c r="A63" s="109">
        <v>3</v>
      </c>
      <c r="B63" s="110"/>
      <c r="C63" s="110"/>
      <c r="D63" s="110"/>
      <c r="E63" s="114" t="s">
        <v>496</v>
      </c>
      <c r="F63" s="118">
        <v>5235.1</v>
      </c>
      <c r="G63" s="118">
        <v>0</v>
      </c>
      <c r="H63" s="119">
        <v>5235.1</v>
      </c>
    </row>
    <row r="64" spans="1:8" ht="22.5" customHeight="1">
      <c r="A64" s="142" t="s">
        <v>498</v>
      </c>
      <c r="B64" s="143"/>
      <c r="C64" s="143"/>
      <c r="D64" s="143"/>
      <c r="E64" s="144"/>
      <c r="F64" s="111">
        <f>SUM(F63)</f>
        <v>5235.1</v>
      </c>
      <c r="G64" s="111">
        <f>SUM(G63)</f>
        <v>0</v>
      </c>
      <c r="H64" s="112">
        <f>SUM(H63)</f>
        <v>5235.1</v>
      </c>
    </row>
    <row r="65" spans="1:8" ht="22.5" customHeight="1">
      <c r="A65" s="108">
        <v>1</v>
      </c>
      <c r="B65" s="3">
        <v>600</v>
      </c>
      <c r="C65" s="25">
        <v>60004</v>
      </c>
      <c r="D65" s="24"/>
      <c r="E65" s="26" t="s">
        <v>188</v>
      </c>
      <c r="F65" s="35">
        <f>SUM(F66+F72)</f>
        <v>643000</v>
      </c>
      <c r="G65" s="19">
        <f>SUM(G66+G72)</f>
        <v>643000</v>
      </c>
      <c r="H65" s="20">
        <f>SUM(H66)</f>
        <v>0</v>
      </c>
    </row>
    <row r="66" spans="1:8" ht="38.25" customHeight="1">
      <c r="A66" s="108">
        <v>2</v>
      </c>
      <c r="B66" s="23"/>
      <c r="C66" s="24"/>
      <c r="D66" s="25">
        <v>2310</v>
      </c>
      <c r="E66" s="27" t="s">
        <v>189</v>
      </c>
      <c r="F66" s="33">
        <f>SUM(F67:F71)</f>
        <v>598000</v>
      </c>
      <c r="G66" s="14">
        <f>SUM(G67:G71)</f>
        <v>598000</v>
      </c>
      <c r="H66" s="16">
        <f>SUM(H67:H71)</f>
        <v>0</v>
      </c>
    </row>
    <row r="67" spans="1:8" ht="22.5" customHeight="1">
      <c r="A67" s="108">
        <v>3</v>
      </c>
      <c r="B67" s="23"/>
      <c r="C67" s="24"/>
      <c r="D67" s="25"/>
      <c r="E67" s="27" t="s">
        <v>190</v>
      </c>
      <c r="F67" s="34">
        <v>74000</v>
      </c>
      <c r="G67" s="12">
        <v>74000</v>
      </c>
      <c r="H67" s="13">
        <v>0</v>
      </c>
    </row>
    <row r="68" spans="1:8" ht="22.5" customHeight="1">
      <c r="A68" s="108">
        <v>4</v>
      </c>
      <c r="B68" s="23"/>
      <c r="C68" s="24"/>
      <c r="D68" s="25"/>
      <c r="E68" s="27" t="s">
        <v>191</v>
      </c>
      <c r="F68" s="34">
        <v>74000</v>
      </c>
      <c r="G68" s="12">
        <v>74000</v>
      </c>
      <c r="H68" s="13">
        <v>0</v>
      </c>
    </row>
    <row r="69" spans="1:8" ht="22.5" customHeight="1">
      <c r="A69" s="108">
        <v>5</v>
      </c>
      <c r="B69" s="23"/>
      <c r="C69" s="24"/>
      <c r="D69" s="25"/>
      <c r="E69" s="27" t="s">
        <v>192</v>
      </c>
      <c r="F69" s="34">
        <v>25000</v>
      </c>
      <c r="G69" s="12">
        <v>25000</v>
      </c>
      <c r="H69" s="13">
        <v>0</v>
      </c>
    </row>
    <row r="70" spans="1:8" ht="22.5" customHeight="1">
      <c r="A70" s="108">
        <v>6</v>
      </c>
      <c r="B70" s="23"/>
      <c r="C70" s="24"/>
      <c r="D70" s="25"/>
      <c r="E70" s="27" t="s">
        <v>477</v>
      </c>
      <c r="F70" s="34">
        <v>305000</v>
      </c>
      <c r="G70" s="12">
        <v>305000</v>
      </c>
      <c r="H70" s="13">
        <v>0</v>
      </c>
    </row>
    <row r="71" spans="1:8" ht="22.5" customHeight="1">
      <c r="A71" s="108">
        <v>7</v>
      </c>
      <c r="B71" s="23"/>
      <c r="C71" s="24"/>
      <c r="D71" s="25"/>
      <c r="E71" s="27" t="s">
        <v>478</v>
      </c>
      <c r="F71" s="34">
        <v>120000</v>
      </c>
      <c r="G71" s="12">
        <v>120000</v>
      </c>
      <c r="H71" s="13">
        <v>0</v>
      </c>
    </row>
    <row r="72" spans="1:8" ht="22.5" customHeight="1">
      <c r="A72" s="108">
        <v>8</v>
      </c>
      <c r="B72" s="23"/>
      <c r="C72" s="24"/>
      <c r="D72" s="25">
        <v>4300</v>
      </c>
      <c r="E72" s="27" t="s">
        <v>149</v>
      </c>
      <c r="F72" s="33">
        <f>SUM(F73)</f>
        <v>45000</v>
      </c>
      <c r="G72" s="14">
        <f>SUM(G73)</f>
        <v>45000</v>
      </c>
      <c r="H72" s="16">
        <f>SUM(H73)</f>
        <v>0</v>
      </c>
    </row>
    <row r="73" spans="1:8" ht="39" customHeight="1">
      <c r="A73" s="108">
        <v>9</v>
      </c>
      <c r="B73" s="23"/>
      <c r="C73" s="24"/>
      <c r="D73" s="25"/>
      <c r="E73" s="27" t="s">
        <v>479</v>
      </c>
      <c r="F73" s="34">
        <v>45000</v>
      </c>
      <c r="G73" s="12">
        <v>45000</v>
      </c>
      <c r="H73" s="13">
        <v>0</v>
      </c>
    </row>
    <row r="74" spans="1:8" ht="22.5" customHeight="1">
      <c r="A74" s="108">
        <v>10</v>
      </c>
      <c r="B74" s="3"/>
      <c r="C74" s="25">
        <v>60014</v>
      </c>
      <c r="D74" s="25"/>
      <c r="E74" s="26" t="s">
        <v>457</v>
      </c>
      <c r="F74" s="35">
        <f>SUM(F75+F77)</f>
        <v>716000</v>
      </c>
      <c r="G74" s="19">
        <f aca="true" t="shared" si="2" ref="F74:H75">SUM(G75)</f>
        <v>16000</v>
      </c>
      <c r="H74" s="20">
        <f>SUM(H77+H75)</f>
        <v>700000</v>
      </c>
    </row>
    <row r="75" spans="1:8" ht="22.5" customHeight="1">
      <c r="A75" s="108">
        <v>11</v>
      </c>
      <c r="B75" s="23"/>
      <c r="C75" s="24"/>
      <c r="D75" s="25">
        <v>4430</v>
      </c>
      <c r="E75" s="27" t="s">
        <v>182</v>
      </c>
      <c r="F75" s="34">
        <f t="shared" si="2"/>
        <v>16000</v>
      </c>
      <c r="G75" s="12">
        <f t="shared" si="2"/>
        <v>16000</v>
      </c>
      <c r="H75" s="13">
        <f t="shared" si="2"/>
        <v>0</v>
      </c>
    </row>
    <row r="76" spans="1:9" ht="26.25" customHeight="1">
      <c r="A76" s="108">
        <v>12</v>
      </c>
      <c r="B76" s="23"/>
      <c r="C76" s="24"/>
      <c r="D76" s="25"/>
      <c r="E76" s="27" t="s">
        <v>480</v>
      </c>
      <c r="F76" s="34">
        <v>16000</v>
      </c>
      <c r="G76" s="12">
        <v>16000</v>
      </c>
      <c r="H76" s="13">
        <v>0</v>
      </c>
      <c r="I76" s="98"/>
    </row>
    <row r="77" spans="1:9" ht="49.5" customHeight="1">
      <c r="A77" s="108">
        <v>13</v>
      </c>
      <c r="B77" s="23"/>
      <c r="C77" s="24"/>
      <c r="D77" s="25">
        <v>6300</v>
      </c>
      <c r="E77" s="27" t="s">
        <v>499</v>
      </c>
      <c r="F77" s="34">
        <f>SUM(F78)</f>
        <v>700000</v>
      </c>
      <c r="G77" s="13">
        <f>SUM(G78)</f>
        <v>0</v>
      </c>
      <c r="H77" s="13">
        <f>SUM(H78)</f>
        <v>700000</v>
      </c>
      <c r="I77" s="98"/>
    </row>
    <row r="78" spans="1:9" ht="36.75" customHeight="1">
      <c r="A78" s="108">
        <v>14</v>
      </c>
      <c r="B78" s="23"/>
      <c r="C78" s="24"/>
      <c r="D78" s="25"/>
      <c r="E78" s="27" t="s">
        <v>500</v>
      </c>
      <c r="F78" s="34">
        <v>700000</v>
      </c>
      <c r="G78" s="13">
        <v>0</v>
      </c>
      <c r="H78" s="13">
        <v>700000</v>
      </c>
      <c r="I78" s="98"/>
    </row>
    <row r="79" spans="1:9" ht="24.75" customHeight="1">
      <c r="A79" s="108">
        <v>15</v>
      </c>
      <c r="B79" s="3"/>
      <c r="C79" s="25">
        <v>60015</v>
      </c>
      <c r="D79" s="25"/>
      <c r="E79" s="27" t="s">
        <v>481</v>
      </c>
      <c r="F79" s="35">
        <f>SUM(F80)</f>
        <v>500</v>
      </c>
      <c r="G79" s="19">
        <f>SUM(G80)</f>
        <v>500</v>
      </c>
      <c r="H79" s="20">
        <f>SUM(H80)</f>
        <v>0</v>
      </c>
      <c r="I79" s="97"/>
    </row>
    <row r="80" spans="1:9" ht="18.75" customHeight="1">
      <c r="A80" s="108">
        <v>16</v>
      </c>
      <c r="B80" s="3"/>
      <c r="C80" s="25"/>
      <c r="D80" s="25">
        <v>4430</v>
      </c>
      <c r="E80" s="27" t="s">
        <v>182</v>
      </c>
      <c r="F80" s="34">
        <v>500</v>
      </c>
      <c r="G80" s="12">
        <v>500</v>
      </c>
      <c r="H80" s="13">
        <v>0</v>
      </c>
      <c r="I80" s="96"/>
    </row>
    <row r="81" spans="1:9" ht="26.25" customHeight="1">
      <c r="A81" s="108">
        <v>17</v>
      </c>
      <c r="B81" s="3"/>
      <c r="C81" s="25"/>
      <c r="D81" s="25"/>
      <c r="E81" s="27" t="s">
        <v>482</v>
      </c>
      <c r="F81" s="34">
        <v>500</v>
      </c>
      <c r="G81" s="12">
        <v>500</v>
      </c>
      <c r="H81" s="13">
        <v>0</v>
      </c>
      <c r="I81" s="96"/>
    </row>
    <row r="82" spans="1:8" ht="22.5" customHeight="1">
      <c r="A82" s="108">
        <v>18</v>
      </c>
      <c r="B82" s="23"/>
      <c r="C82" s="25">
        <v>60016</v>
      </c>
      <c r="D82" s="25"/>
      <c r="E82" s="27" t="s">
        <v>193</v>
      </c>
      <c r="F82" s="35">
        <f>SUM(F83+F85+F96+F106+F108)</f>
        <v>7902523.3100000005</v>
      </c>
      <c r="G82" s="19">
        <f>SUM(G83+G85+G96+G106+G108)</f>
        <v>3037504.31</v>
      </c>
      <c r="H82" s="20">
        <f>SUM(H83+H85+H96+H106+H108)</f>
        <v>4865019</v>
      </c>
    </row>
    <row r="83" spans="1:8" ht="22.5" customHeight="1">
      <c r="A83" s="108">
        <v>19</v>
      </c>
      <c r="B83" s="23"/>
      <c r="C83" s="25"/>
      <c r="D83" s="25">
        <v>4210</v>
      </c>
      <c r="E83" s="27" t="s">
        <v>148</v>
      </c>
      <c r="F83" s="33">
        <v>5000</v>
      </c>
      <c r="G83" s="14">
        <v>5000</v>
      </c>
      <c r="H83" s="16">
        <v>0</v>
      </c>
    </row>
    <row r="84" spans="1:8" ht="22.5" customHeight="1">
      <c r="A84" s="108">
        <v>20</v>
      </c>
      <c r="B84" s="23"/>
      <c r="C84" s="25"/>
      <c r="D84" s="25"/>
      <c r="E84" s="27" t="s">
        <v>194</v>
      </c>
      <c r="F84" s="34">
        <v>5000</v>
      </c>
      <c r="G84" s="12">
        <v>5000</v>
      </c>
      <c r="H84" s="13">
        <v>0</v>
      </c>
    </row>
    <row r="85" spans="1:8" ht="22.5" customHeight="1">
      <c r="A85" s="108">
        <v>21</v>
      </c>
      <c r="B85" s="23"/>
      <c r="C85" s="25"/>
      <c r="D85" s="25">
        <v>4270</v>
      </c>
      <c r="E85" s="27" t="s">
        <v>164</v>
      </c>
      <c r="F85" s="33">
        <f>SUM(F86:F95)</f>
        <v>2307504.31</v>
      </c>
      <c r="G85" s="14">
        <f>SUM(G86:G95)</f>
        <v>2307504.31</v>
      </c>
      <c r="H85" s="16">
        <f>SUM(H86:H95)</f>
        <v>0</v>
      </c>
    </row>
    <row r="86" spans="1:8" ht="22.5" customHeight="1">
      <c r="A86" s="108">
        <v>22</v>
      </c>
      <c r="B86" s="23"/>
      <c r="C86" s="25"/>
      <c r="D86" s="25"/>
      <c r="E86" s="27" t="s">
        <v>195</v>
      </c>
      <c r="F86" s="34">
        <v>1200000</v>
      </c>
      <c r="G86" s="12">
        <v>1200000</v>
      </c>
      <c r="H86" s="13">
        <v>0</v>
      </c>
    </row>
    <row r="87" spans="1:8" ht="22.5" customHeight="1">
      <c r="A87" s="108">
        <v>23</v>
      </c>
      <c r="B87" s="23"/>
      <c r="C87" s="25"/>
      <c r="D87" s="25"/>
      <c r="E87" s="27" t="s">
        <v>448</v>
      </c>
      <c r="F87" s="34">
        <v>200000</v>
      </c>
      <c r="G87" s="12">
        <v>200000</v>
      </c>
      <c r="H87" s="13">
        <v>0</v>
      </c>
    </row>
    <row r="88" spans="1:8" ht="22.5" customHeight="1">
      <c r="A88" s="108">
        <v>24</v>
      </c>
      <c r="B88" s="23"/>
      <c r="C88" s="25"/>
      <c r="D88" s="25"/>
      <c r="E88" s="27" t="s">
        <v>196</v>
      </c>
      <c r="F88" s="34">
        <v>30000</v>
      </c>
      <c r="G88" s="12">
        <v>30000</v>
      </c>
      <c r="H88" s="13">
        <v>0</v>
      </c>
    </row>
    <row r="89" spans="1:8" ht="22.5" customHeight="1">
      <c r="A89" s="108">
        <v>25</v>
      </c>
      <c r="B89" s="23"/>
      <c r="C89" s="25"/>
      <c r="D89" s="25"/>
      <c r="E89" s="27" t="s">
        <v>197</v>
      </c>
      <c r="F89" s="34">
        <v>80000</v>
      </c>
      <c r="G89" s="12">
        <v>80000</v>
      </c>
      <c r="H89" s="13">
        <v>0</v>
      </c>
    </row>
    <row r="90" spans="1:8" ht="22.5" customHeight="1">
      <c r="A90" s="108">
        <v>26</v>
      </c>
      <c r="B90" s="23"/>
      <c r="C90" s="25"/>
      <c r="D90" s="25"/>
      <c r="E90" s="27" t="s">
        <v>198</v>
      </c>
      <c r="F90" s="34">
        <v>5000</v>
      </c>
      <c r="G90" s="12">
        <v>5000</v>
      </c>
      <c r="H90" s="13">
        <v>0</v>
      </c>
    </row>
    <row r="91" spans="1:8" ht="22.5" customHeight="1">
      <c r="A91" s="108">
        <v>27</v>
      </c>
      <c r="B91" s="23"/>
      <c r="C91" s="25"/>
      <c r="D91" s="25"/>
      <c r="E91" s="27" t="s">
        <v>199</v>
      </c>
      <c r="F91" s="34">
        <v>30000</v>
      </c>
      <c r="G91" s="12">
        <v>30000</v>
      </c>
      <c r="H91" s="13">
        <v>0</v>
      </c>
    </row>
    <row r="92" spans="1:8" ht="30" customHeight="1">
      <c r="A92" s="108">
        <v>28</v>
      </c>
      <c r="B92" s="23"/>
      <c r="C92" s="25"/>
      <c r="D92" s="25"/>
      <c r="E92" s="27" t="s">
        <v>501</v>
      </c>
      <c r="F92" s="34">
        <v>300000</v>
      </c>
      <c r="G92" s="12">
        <v>300000</v>
      </c>
      <c r="H92" s="13">
        <v>0</v>
      </c>
    </row>
    <row r="93" spans="1:8" ht="22.5" customHeight="1">
      <c r="A93" s="108">
        <v>29</v>
      </c>
      <c r="B93" s="23"/>
      <c r="C93" s="25"/>
      <c r="D93" s="25"/>
      <c r="E93" s="27" t="s">
        <v>483</v>
      </c>
      <c r="F93" s="34">
        <v>250000</v>
      </c>
      <c r="G93" s="12">
        <v>250000</v>
      </c>
      <c r="H93" s="13">
        <v>0</v>
      </c>
    </row>
    <row r="94" spans="1:8" ht="17.25" customHeight="1">
      <c r="A94" s="108">
        <v>30</v>
      </c>
      <c r="B94" s="23"/>
      <c r="C94" s="25"/>
      <c r="D94" s="25"/>
      <c r="E94" s="27" t="s">
        <v>484</v>
      </c>
      <c r="F94" s="34">
        <v>200000</v>
      </c>
      <c r="G94" s="34">
        <v>200000</v>
      </c>
      <c r="H94" s="13">
        <v>0</v>
      </c>
    </row>
    <row r="95" spans="1:8" ht="22.5" customHeight="1">
      <c r="A95" s="108">
        <v>31</v>
      </c>
      <c r="B95" s="23"/>
      <c r="C95" s="25"/>
      <c r="D95" s="25"/>
      <c r="E95" s="27" t="s">
        <v>485</v>
      </c>
      <c r="F95" s="34">
        <v>12504.31</v>
      </c>
      <c r="G95" s="34">
        <v>12504.31</v>
      </c>
      <c r="H95" s="13">
        <v>0</v>
      </c>
    </row>
    <row r="96" spans="1:8" ht="16.5" customHeight="1">
      <c r="A96" s="108">
        <v>32</v>
      </c>
      <c r="B96" s="23"/>
      <c r="C96" s="25"/>
      <c r="D96" s="25">
        <v>4300</v>
      </c>
      <c r="E96" s="27" t="s">
        <v>149</v>
      </c>
      <c r="F96" s="33">
        <f>SUM(F97:F105)</f>
        <v>708000</v>
      </c>
      <c r="G96" s="33">
        <f>SUM(G97:G105)</f>
        <v>708000</v>
      </c>
      <c r="H96" s="16">
        <f>SUM(H97:H105)</f>
        <v>0</v>
      </c>
    </row>
    <row r="97" spans="1:8" ht="22.5" customHeight="1">
      <c r="A97" s="108">
        <v>33</v>
      </c>
      <c r="B97" s="23"/>
      <c r="C97" s="25"/>
      <c r="D97" s="25"/>
      <c r="E97" s="27" t="s">
        <v>200</v>
      </c>
      <c r="F97" s="34">
        <v>500000</v>
      </c>
      <c r="G97" s="34">
        <v>500000</v>
      </c>
      <c r="H97" s="13">
        <v>0</v>
      </c>
    </row>
    <row r="98" spans="1:8" ht="22.5" customHeight="1">
      <c r="A98" s="108">
        <v>34</v>
      </c>
      <c r="B98" s="23"/>
      <c r="C98" s="25"/>
      <c r="D98" s="25"/>
      <c r="E98" s="27" t="s">
        <v>201</v>
      </c>
      <c r="F98" s="34">
        <v>45000</v>
      </c>
      <c r="G98" s="34">
        <v>45000</v>
      </c>
      <c r="H98" s="13">
        <v>0</v>
      </c>
    </row>
    <row r="99" spans="1:8" ht="22.5" customHeight="1">
      <c r="A99" s="108">
        <v>35</v>
      </c>
      <c r="B99" s="23"/>
      <c r="C99" s="25"/>
      <c r="D99" s="25"/>
      <c r="E99" s="27" t="s">
        <v>450</v>
      </c>
      <c r="F99" s="34">
        <v>80000</v>
      </c>
      <c r="G99" s="34">
        <v>80000</v>
      </c>
      <c r="H99" s="13">
        <v>0</v>
      </c>
    </row>
    <row r="100" spans="1:8" ht="22.5" customHeight="1">
      <c r="A100" s="108">
        <v>36</v>
      </c>
      <c r="B100" s="23"/>
      <c r="C100" s="25"/>
      <c r="D100" s="25"/>
      <c r="E100" s="27" t="s">
        <v>202</v>
      </c>
      <c r="F100" s="34">
        <v>40000</v>
      </c>
      <c r="G100" s="34">
        <v>40000</v>
      </c>
      <c r="H100" s="13">
        <v>0</v>
      </c>
    </row>
    <row r="101" spans="1:8" ht="22.5" customHeight="1">
      <c r="A101" s="108">
        <v>37</v>
      </c>
      <c r="B101" s="23"/>
      <c r="C101" s="25"/>
      <c r="D101" s="25"/>
      <c r="E101" s="27" t="s">
        <v>486</v>
      </c>
      <c r="F101" s="34">
        <v>20000</v>
      </c>
      <c r="G101" s="34">
        <v>20000</v>
      </c>
      <c r="H101" s="13">
        <v>0</v>
      </c>
    </row>
    <row r="102" spans="1:8" ht="22.5" customHeight="1">
      <c r="A102" s="108">
        <v>38</v>
      </c>
      <c r="B102" s="23"/>
      <c r="C102" s="25"/>
      <c r="D102" s="25"/>
      <c r="E102" s="27" t="s">
        <v>203</v>
      </c>
      <c r="F102" s="34">
        <v>5000</v>
      </c>
      <c r="G102" s="34">
        <v>5000</v>
      </c>
      <c r="H102" s="13">
        <v>0</v>
      </c>
    </row>
    <row r="103" spans="1:8" ht="22.5" customHeight="1">
      <c r="A103" s="108">
        <v>39</v>
      </c>
      <c r="B103" s="23"/>
      <c r="C103" s="25"/>
      <c r="D103" s="25"/>
      <c r="E103" s="27" t="s">
        <v>487</v>
      </c>
      <c r="F103" s="34">
        <v>5000</v>
      </c>
      <c r="G103" s="34">
        <v>5000</v>
      </c>
      <c r="H103" s="13">
        <v>0</v>
      </c>
    </row>
    <row r="104" spans="1:8" ht="22.5" customHeight="1">
      <c r="A104" s="108">
        <v>40</v>
      </c>
      <c r="B104" s="23"/>
      <c r="C104" s="25"/>
      <c r="D104" s="25"/>
      <c r="E104" s="27" t="s">
        <v>488</v>
      </c>
      <c r="F104" s="34">
        <v>10000</v>
      </c>
      <c r="G104" s="34">
        <v>10000</v>
      </c>
      <c r="H104" s="13">
        <v>0</v>
      </c>
    </row>
    <row r="105" spans="1:8" ht="22.5" customHeight="1">
      <c r="A105" s="108">
        <v>41</v>
      </c>
      <c r="B105" s="23"/>
      <c r="C105" s="25"/>
      <c r="D105" s="25"/>
      <c r="E105" s="27" t="s">
        <v>489</v>
      </c>
      <c r="F105" s="34">
        <v>3000</v>
      </c>
      <c r="G105" s="34">
        <v>3000</v>
      </c>
      <c r="H105" s="13">
        <v>0</v>
      </c>
    </row>
    <row r="106" spans="1:8" ht="22.5" customHeight="1">
      <c r="A106" s="108">
        <v>42</v>
      </c>
      <c r="B106" s="23"/>
      <c r="C106" s="25"/>
      <c r="D106" s="25">
        <v>4430</v>
      </c>
      <c r="E106" s="27" t="s">
        <v>182</v>
      </c>
      <c r="F106" s="33">
        <f>SUM(F107)</f>
        <v>17000</v>
      </c>
      <c r="G106" s="33">
        <f>SUM(G107)</f>
        <v>17000</v>
      </c>
      <c r="H106" s="16">
        <f>SUM(H107)</f>
        <v>0</v>
      </c>
    </row>
    <row r="107" spans="1:8" ht="22.5" customHeight="1">
      <c r="A107" s="108">
        <v>43</v>
      </c>
      <c r="B107" s="23"/>
      <c r="C107" s="25"/>
      <c r="D107" s="25"/>
      <c r="E107" s="27" t="s">
        <v>451</v>
      </c>
      <c r="F107" s="34">
        <v>17000</v>
      </c>
      <c r="G107" s="34">
        <v>17000</v>
      </c>
      <c r="H107" s="13">
        <v>0</v>
      </c>
    </row>
    <row r="108" spans="1:8" ht="22.5" customHeight="1">
      <c r="A108" s="108">
        <v>44</v>
      </c>
      <c r="B108" s="23"/>
      <c r="C108" s="25"/>
      <c r="D108" s="25">
        <v>6050</v>
      </c>
      <c r="E108" s="27" t="s">
        <v>211</v>
      </c>
      <c r="F108" s="33">
        <f>SUM(F109:F130)</f>
        <v>4865019</v>
      </c>
      <c r="G108" s="33">
        <f>SUM(G109:G130)</f>
        <v>0</v>
      </c>
      <c r="H108" s="16">
        <f>SUM(H109:H130)</f>
        <v>4865019</v>
      </c>
    </row>
    <row r="109" spans="1:8" ht="22.5" customHeight="1">
      <c r="A109" s="108">
        <v>45</v>
      </c>
      <c r="B109" s="23"/>
      <c r="C109" s="25"/>
      <c r="D109" s="25"/>
      <c r="E109" s="27" t="s">
        <v>11</v>
      </c>
      <c r="F109" s="34">
        <v>175019</v>
      </c>
      <c r="G109" s="34">
        <v>0</v>
      </c>
      <c r="H109" s="13">
        <v>175019</v>
      </c>
    </row>
    <row r="110" spans="1:8" ht="34.5" customHeight="1">
      <c r="A110" s="108">
        <v>46</v>
      </c>
      <c r="B110" s="23"/>
      <c r="C110" s="25"/>
      <c r="D110" s="25"/>
      <c r="E110" s="27" t="s">
        <v>12</v>
      </c>
      <c r="F110" s="34">
        <v>100000</v>
      </c>
      <c r="G110" s="34">
        <v>0</v>
      </c>
      <c r="H110" s="13">
        <v>100000</v>
      </c>
    </row>
    <row r="111" spans="1:8" ht="48.75" customHeight="1">
      <c r="A111" s="108">
        <v>47</v>
      </c>
      <c r="B111" s="23"/>
      <c r="C111" s="25"/>
      <c r="D111" s="25"/>
      <c r="E111" s="27" t="s">
        <v>13</v>
      </c>
      <c r="F111" s="34">
        <v>1600000</v>
      </c>
      <c r="G111" s="34">
        <v>0</v>
      </c>
      <c r="H111" s="13">
        <v>1600000</v>
      </c>
    </row>
    <row r="112" spans="1:8" ht="39.75" customHeight="1">
      <c r="A112" s="108">
        <v>48</v>
      </c>
      <c r="B112" s="23"/>
      <c r="C112" s="25"/>
      <c r="D112" s="25"/>
      <c r="E112" s="27" t="s">
        <v>14</v>
      </c>
      <c r="F112" s="34">
        <v>600000</v>
      </c>
      <c r="G112" s="34">
        <v>0</v>
      </c>
      <c r="H112" s="13">
        <v>600000</v>
      </c>
    </row>
    <row r="113" spans="1:8" ht="22.5" customHeight="1">
      <c r="A113" s="108">
        <v>49</v>
      </c>
      <c r="B113" s="23"/>
      <c r="C113" s="25"/>
      <c r="D113" s="25"/>
      <c r="E113" s="27" t="s">
        <v>15</v>
      </c>
      <c r="F113" s="34">
        <v>150000</v>
      </c>
      <c r="G113" s="34">
        <v>0</v>
      </c>
      <c r="H113" s="13">
        <v>150000</v>
      </c>
    </row>
    <row r="114" spans="1:8" ht="24.75" customHeight="1">
      <c r="A114" s="108">
        <v>50</v>
      </c>
      <c r="B114" s="23"/>
      <c r="C114" s="25"/>
      <c r="D114" s="25"/>
      <c r="E114" s="27" t="s">
        <v>502</v>
      </c>
      <c r="F114" s="34">
        <v>200000</v>
      </c>
      <c r="G114" s="34">
        <v>0</v>
      </c>
      <c r="H114" s="13">
        <v>200000</v>
      </c>
    </row>
    <row r="115" spans="1:8" ht="24" customHeight="1">
      <c r="A115" s="108">
        <v>51</v>
      </c>
      <c r="B115" s="23"/>
      <c r="C115" s="25"/>
      <c r="D115" s="25"/>
      <c r="E115" s="27" t="s">
        <v>16</v>
      </c>
      <c r="F115" s="34">
        <v>50000</v>
      </c>
      <c r="G115" s="34">
        <v>0</v>
      </c>
      <c r="H115" s="13">
        <v>50000</v>
      </c>
    </row>
    <row r="116" spans="1:8" ht="25.5" customHeight="1">
      <c r="A116" s="108">
        <v>52</v>
      </c>
      <c r="B116" s="23"/>
      <c r="C116" s="25"/>
      <c r="D116" s="25"/>
      <c r="E116" s="27" t="s">
        <v>17</v>
      </c>
      <c r="F116" s="34">
        <v>10000</v>
      </c>
      <c r="G116" s="34">
        <v>0</v>
      </c>
      <c r="H116" s="13">
        <v>10000</v>
      </c>
    </row>
    <row r="117" spans="1:8" ht="29.25" customHeight="1">
      <c r="A117" s="108">
        <v>53</v>
      </c>
      <c r="B117" s="23"/>
      <c r="C117" s="25"/>
      <c r="D117" s="25"/>
      <c r="E117" s="27" t="s">
        <v>18</v>
      </c>
      <c r="F117" s="34">
        <v>200000</v>
      </c>
      <c r="G117" s="34">
        <v>0</v>
      </c>
      <c r="H117" s="13">
        <v>200000</v>
      </c>
    </row>
    <row r="118" spans="1:8" ht="65.25" customHeight="1">
      <c r="A118" s="108">
        <v>54</v>
      </c>
      <c r="B118" s="23"/>
      <c r="C118" s="25"/>
      <c r="D118" s="25"/>
      <c r="E118" s="27" t="s">
        <v>3</v>
      </c>
      <c r="F118" s="34">
        <v>550000</v>
      </c>
      <c r="G118" s="34">
        <v>0</v>
      </c>
      <c r="H118" s="13">
        <v>550000</v>
      </c>
    </row>
    <row r="119" spans="1:8" ht="27.75" customHeight="1">
      <c r="A119" s="108">
        <v>55</v>
      </c>
      <c r="B119" s="23"/>
      <c r="C119" s="25"/>
      <c r="D119" s="25"/>
      <c r="E119" s="27" t="s">
        <v>4</v>
      </c>
      <c r="F119" s="34">
        <v>10000</v>
      </c>
      <c r="G119" s="34">
        <v>0</v>
      </c>
      <c r="H119" s="13">
        <v>10000</v>
      </c>
    </row>
    <row r="120" spans="1:8" ht="24.75" customHeight="1">
      <c r="A120" s="108">
        <v>56</v>
      </c>
      <c r="B120" s="23"/>
      <c r="C120" s="25"/>
      <c r="D120" s="25"/>
      <c r="E120" s="27" t="s">
        <v>19</v>
      </c>
      <c r="F120" s="34">
        <v>100000</v>
      </c>
      <c r="G120" s="34">
        <v>0</v>
      </c>
      <c r="H120" s="13">
        <v>100000</v>
      </c>
    </row>
    <row r="121" spans="1:8" ht="26.25" customHeight="1">
      <c r="A121" s="108">
        <v>57</v>
      </c>
      <c r="B121" s="23"/>
      <c r="C121" s="25"/>
      <c r="D121" s="25"/>
      <c r="E121" s="27" t="s">
        <v>20</v>
      </c>
      <c r="F121" s="34">
        <v>50000</v>
      </c>
      <c r="G121" s="34">
        <v>0</v>
      </c>
      <c r="H121" s="13">
        <v>50000</v>
      </c>
    </row>
    <row r="122" spans="1:8" ht="21.75" customHeight="1">
      <c r="A122" s="108">
        <v>58</v>
      </c>
      <c r="B122" s="23"/>
      <c r="C122" s="25"/>
      <c r="D122" s="25"/>
      <c r="E122" s="27" t="s">
        <v>21</v>
      </c>
      <c r="F122" s="34">
        <v>50000</v>
      </c>
      <c r="G122" s="34">
        <v>0</v>
      </c>
      <c r="H122" s="13">
        <v>50000</v>
      </c>
    </row>
    <row r="123" spans="1:8" ht="52.5" customHeight="1">
      <c r="A123" s="108">
        <v>59</v>
      </c>
      <c r="B123" s="23"/>
      <c r="C123" s="25"/>
      <c r="D123" s="25"/>
      <c r="E123" s="27" t="s">
        <v>22</v>
      </c>
      <c r="F123" s="34">
        <v>100000</v>
      </c>
      <c r="G123" s="34">
        <v>0</v>
      </c>
      <c r="H123" s="13">
        <v>100000</v>
      </c>
    </row>
    <row r="124" spans="1:8" ht="32.25" customHeight="1">
      <c r="A124" s="108">
        <v>60</v>
      </c>
      <c r="B124" s="23"/>
      <c r="C124" s="25"/>
      <c r="D124" s="25"/>
      <c r="E124" s="27" t="s">
        <v>23</v>
      </c>
      <c r="F124" s="34">
        <v>150000</v>
      </c>
      <c r="G124" s="34">
        <v>0</v>
      </c>
      <c r="H124" s="13">
        <v>150000</v>
      </c>
    </row>
    <row r="125" spans="1:8" ht="27.75" customHeight="1">
      <c r="A125" s="108">
        <v>61</v>
      </c>
      <c r="B125" s="23"/>
      <c r="C125" s="25"/>
      <c r="D125" s="25"/>
      <c r="E125" s="27" t="s">
        <v>24</v>
      </c>
      <c r="F125" s="34">
        <v>50000</v>
      </c>
      <c r="G125" s="34">
        <v>0</v>
      </c>
      <c r="H125" s="13">
        <v>50000</v>
      </c>
    </row>
    <row r="126" spans="1:8" ht="28.5" customHeight="1">
      <c r="A126" s="108">
        <v>61</v>
      </c>
      <c r="B126" s="23"/>
      <c r="C126" s="25"/>
      <c r="D126" s="25"/>
      <c r="E126" s="27" t="s">
        <v>25</v>
      </c>
      <c r="F126" s="34">
        <v>200000</v>
      </c>
      <c r="G126" s="34">
        <v>0</v>
      </c>
      <c r="H126" s="13">
        <v>200000</v>
      </c>
    </row>
    <row r="127" spans="1:8" ht="33" customHeight="1">
      <c r="A127" s="108">
        <v>62</v>
      </c>
      <c r="B127" s="23"/>
      <c r="C127" s="25"/>
      <c r="D127" s="25"/>
      <c r="E127" s="27" t="s">
        <v>26</v>
      </c>
      <c r="F127" s="34">
        <v>250000</v>
      </c>
      <c r="G127" s="34">
        <v>0</v>
      </c>
      <c r="H127" s="13">
        <v>250000</v>
      </c>
    </row>
    <row r="128" spans="1:8" ht="33" customHeight="1">
      <c r="A128" s="108">
        <v>63</v>
      </c>
      <c r="B128" s="23"/>
      <c r="C128" s="25"/>
      <c r="D128" s="25"/>
      <c r="E128" s="27" t="s">
        <v>27</v>
      </c>
      <c r="F128" s="34">
        <v>50000</v>
      </c>
      <c r="G128" s="34">
        <v>0</v>
      </c>
      <c r="H128" s="13">
        <v>50000</v>
      </c>
    </row>
    <row r="129" spans="1:8" ht="33" customHeight="1">
      <c r="A129" s="108">
        <v>64</v>
      </c>
      <c r="B129" s="23"/>
      <c r="C129" s="25"/>
      <c r="D129" s="25"/>
      <c r="E129" s="27" t="s">
        <v>28</v>
      </c>
      <c r="F129" s="34">
        <v>70000</v>
      </c>
      <c r="G129" s="34">
        <v>0</v>
      </c>
      <c r="H129" s="13">
        <v>70000</v>
      </c>
    </row>
    <row r="130" spans="1:8" ht="28.5" customHeight="1">
      <c r="A130" s="108">
        <v>65</v>
      </c>
      <c r="B130" s="23"/>
      <c r="C130" s="25"/>
      <c r="D130" s="25"/>
      <c r="E130" s="27" t="s">
        <v>29</v>
      </c>
      <c r="F130" s="34">
        <v>150000</v>
      </c>
      <c r="G130" s="34">
        <v>0</v>
      </c>
      <c r="H130" s="13">
        <v>150000</v>
      </c>
    </row>
    <row r="131" spans="1:8" ht="22.5" customHeight="1">
      <c r="A131" s="108">
        <v>66</v>
      </c>
      <c r="B131" s="23"/>
      <c r="C131" s="25">
        <v>60095</v>
      </c>
      <c r="D131" s="25"/>
      <c r="E131" s="27" t="s">
        <v>150</v>
      </c>
      <c r="F131" s="35">
        <f>SUM(F132+F134+F139+F144+F146)</f>
        <v>1881096.03</v>
      </c>
      <c r="G131" s="35">
        <f>SUM(G132+G134+G139+G144+G146)</f>
        <v>476496.03</v>
      </c>
      <c r="H131" s="20">
        <f>SUM(H132+H146)</f>
        <v>1404600</v>
      </c>
    </row>
    <row r="132" spans="1:8" ht="22.5" customHeight="1">
      <c r="A132" s="108">
        <v>67</v>
      </c>
      <c r="B132" s="23"/>
      <c r="C132" s="25"/>
      <c r="D132" s="25">
        <v>4210</v>
      </c>
      <c r="E132" s="27" t="s">
        <v>30</v>
      </c>
      <c r="F132" s="28">
        <f>SUM(F133)</f>
        <v>4600</v>
      </c>
      <c r="G132" s="28">
        <f>SUM(G133)</f>
        <v>0</v>
      </c>
      <c r="H132" s="30">
        <f>SUM(H133)</f>
        <v>4600</v>
      </c>
    </row>
    <row r="133" spans="1:8" ht="35.25" customHeight="1">
      <c r="A133" s="108">
        <v>68</v>
      </c>
      <c r="B133" s="23"/>
      <c r="C133" s="25"/>
      <c r="D133" s="25"/>
      <c r="E133" s="27" t="s">
        <v>31</v>
      </c>
      <c r="F133" s="31">
        <v>4600</v>
      </c>
      <c r="G133" s="31">
        <v>0</v>
      </c>
      <c r="H133" s="32">
        <v>4600</v>
      </c>
    </row>
    <row r="134" spans="1:8" ht="22.5" customHeight="1">
      <c r="A134" s="108">
        <v>69</v>
      </c>
      <c r="B134" s="23"/>
      <c r="C134" s="25"/>
      <c r="D134" s="25">
        <v>4270</v>
      </c>
      <c r="E134" s="27" t="s">
        <v>164</v>
      </c>
      <c r="F134" s="33">
        <f>SUM(F135:F138)</f>
        <v>256496.03</v>
      </c>
      <c r="G134" s="33">
        <f>SUM(G135:G138)</f>
        <v>256496.03</v>
      </c>
      <c r="H134" s="16">
        <f>SUM(H135:H136)</f>
        <v>0</v>
      </c>
    </row>
    <row r="135" spans="1:8" ht="22.5" customHeight="1">
      <c r="A135" s="108">
        <v>70</v>
      </c>
      <c r="B135" s="23"/>
      <c r="C135" s="25"/>
      <c r="D135" s="25"/>
      <c r="E135" s="27" t="s">
        <v>204</v>
      </c>
      <c r="F135" s="34">
        <v>200000</v>
      </c>
      <c r="G135" s="34">
        <v>200000</v>
      </c>
      <c r="H135" s="13">
        <v>0</v>
      </c>
    </row>
    <row r="136" spans="1:8" ht="40.5" customHeight="1">
      <c r="A136" s="108">
        <v>71</v>
      </c>
      <c r="B136" s="23"/>
      <c r="C136" s="25"/>
      <c r="D136" s="25"/>
      <c r="E136" s="27" t="s">
        <v>32</v>
      </c>
      <c r="F136" s="34">
        <v>15689.13</v>
      </c>
      <c r="G136" s="34">
        <v>15689.13</v>
      </c>
      <c r="H136" s="13">
        <v>0</v>
      </c>
    </row>
    <row r="137" spans="1:8" ht="27" customHeight="1">
      <c r="A137" s="108">
        <v>72</v>
      </c>
      <c r="B137" s="23"/>
      <c r="C137" s="25"/>
      <c r="D137" s="25"/>
      <c r="E137" s="27" t="s">
        <v>33</v>
      </c>
      <c r="F137" s="34">
        <v>17990.9</v>
      </c>
      <c r="G137" s="34">
        <v>17990.9</v>
      </c>
      <c r="H137" s="13">
        <v>0</v>
      </c>
    </row>
    <row r="138" spans="1:8" ht="23.25" customHeight="1">
      <c r="A138" s="108">
        <v>73</v>
      </c>
      <c r="B138" s="23"/>
      <c r="C138" s="25"/>
      <c r="D138" s="25"/>
      <c r="E138" s="27" t="s">
        <v>205</v>
      </c>
      <c r="F138" s="34">
        <v>22816</v>
      </c>
      <c r="G138" s="34">
        <v>22816</v>
      </c>
      <c r="H138" s="13">
        <v>0</v>
      </c>
    </row>
    <row r="139" spans="1:8" ht="22.5" customHeight="1">
      <c r="A139" s="108">
        <v>74</v>
      </c>
      <c r="B139" s="23"/>
      <c r="C139" s="25"/>
      <c r="D139" s="25">
        <v>4300</v>
      </c>
      <c r="E139" s="27" t="s">
        <v>149</v>
      </c>
      <c r="F139" s="33">
        <f>SUM(F140:F143)</f>
        <v>210000</v>
      </c>
      <c r="G139" s="33">
        <f>SUM(G140:G143)</f>
        <v>210000</v>
      </c>
      <c r="H139" s="16">
        <f>SUM(H140:H143)</f>
        <v>0</v>
      </c>
    </row>
    <row r="140" spans="1:8" ht="18" customHeight="1">
      <c r="A140" s="108">
        <v>75</v>
      </c>
      <c r="B140" s="23"/>
      <c r="C140" s="25"/>
      <c r="D140" s="25"/>
      <c r="E140" s="27" t="s">
        <v>206</v>
      </c>
      <c r="F140" s="34">
        <v>80000</v>
      </c>
      <c r="G140" s="34">
        <v>80000</v>
      </c>
      <c r="H140" s="13">
        <v>0</v>
      </c>
    </row>
    <row r="141" spans="1:8" ht="15.75" customHeight="1">
      <c r="A141" s="108">
        <v>76</v>
      </c>
      <c r="B141" s="23"/>
      <c r="C141" s="25"/>
      <c r="D141" s="25"/>
      <c r="E141" s="27" t="s">
        <v>207</v>
      </c>
      <c r="F141" s="34">
        <v>100000</v>
      </c>
      <c r="G141" s="34">
        <v>100000</v>
      </c>
      <c r="H141" s="13">
        <v>0</v>
      </c>
    </row>
    <row r="142" spans="1:8" ht="22.5" customHeight="1">
      <c r="A142" s="108">
        <v>77</v>
      </c>
      <c r="B142" s="23"/>
      <c r="C142" s="25"/>
      <c r="D142" s="25"/>
      <c r="E142" s="27" t="s">
        <v>208</v>
      </c>
      <c r="F142" s="34">
        <v>20000</v>
      </c>
      <c r="G142" s="34">
        <v>20000</v>
      </c>
      <c r="H142" s="13">
        <v>0</v>
      </c>
    </row>
    <row r="143" spans="1:8" ht="22.5" customHeight="1">
      <c r="A143" s="108">
        <v>78</v>
      </c>
      <c r="B143" s="23"/>
      <c r="C143" s="25"/>
      <c r="D143" s="25"/>
      <c r="E143" s="27" t="s">
        <v>209</v>
      </c>
      <c r="F143" s="34">
        <v>10000</v>
      </c>
      <c r="G143" s="34">
        <v>10000</v>
      </c>
      <c r="H143" s="13">
        <v>0</v>
      </c>
    </row>
    <row r="144" spans="1:8" ht="22.5" customHeight="1">
      <c r="A144" s="108">
        <v>79</v>
      </c>
      <c r="B144" s="23"/>
      <c r="C144" s="25"/>
      <c r="D144" s="25">
        <v>4430</v>
      </c>
      <c r="E144" s="27" t="s">
        <v>182</v>
      </c>
      <c r="F144" s="33">
        <f>SUM(F145)</f>
        <v>10000</v>
      </c>
      <c r="G144" s="33">
        <f>SUM(G145)</f>
        <v>10000</v>
      </c>
      <c r="H144" s="16">
        <f>SUM(H145)</f>
        <v>0</v>
      </c>
    </row>
    <row r="145" spans="1:8" ht="22.5" customHeight="1">
      <c r="A145" s="108">
        <v>80</v>
      </c>
      <c r="B145" s="23"/>
      <c r="C145" s="25"/>
      <c r="D145" s="25"/>
      <c r="E145" s="27" t="s">
        <v>210</v>
      </c>
      <c r="F145" s="34">
        <v>10000</v>
      </c>
      <c r="G145" s="34">
        <v>10000</v>
      </c>
      <c r="H145" s="13">
        <v>0</v>
      </c>
    </row>
    <row r="146" spans="1:8" ht="18" customHeight="1">
      <c r="A146" s="108">
        <v>81</v>
      </c>
      <c r="B146" s="23"/>
      <c r="C146" s="25"/>
      <c r="D146" s="25">
        <v>6050</v>
      </c>
      <c r="E146" s="27" t="s">
        <v>211</v>
      </c>
      <c r="F146" s="33">
        <f>SUM(F147:F151)</f>
        <v>1400000</v>
      </c>
      <c r="G146" s="33">
        <f>SUM(G147:G151)</f>
        <v>0</v>
      </c>
      <c r="H146" s="16">
        <f>SUM(H147:H151)</f>
        <v>1400000</v>
      </c>
    </row>
    <row r="147" spans="1:8" ht="17.25" customHeight="1">
      <c r="A147" s="108">
        <v>82</v>
      </c>
      <c r="B147" s="23"/>
      <c r="C147" s="25"/>
      <c r="D147" s="25"/>
      <c r="E147" s="27" t="s">
        <v>34</v>
      </c>
      <c r="F147" s="34">
        <v>800000</v>
      </c>
      <c r="G147" s="34">
        <v>0</v>
      </c>
      <c r="H147" s="13">
        <v>800000</v>
      </c>
    </row>
    <row r="148" spans="1:8" ht="36.75" customHeight="1">
      <c r="A148" s="108">
        <v>83</v>
      </c>
      <c r="B148" s="23"/>
      <c r="C148" s="25"/>
      <c r="D148" s="25"/>
      <c r="E148" s="27" t="s">
        <v>35</v>
      </c>
      <c r="F148" s="34">
        <v>200000</v>
      </c>
      <c r="G148" s="34">
        <v>0</v>
      </c>
      <c r="H148" s="13">
        <v>200000</v>
      </c>
    </row>
    <row r="149" spans="1:8" ht="22.5" customHeight="1">
      <c r="A149" s="108">
        <v>84</v>
      </c>
      <c r="B149" s="23"/>
      <c r="C149" s="25"/>
      <c r="D149" s="25"/>
      <c r="E149" s="27" t="s">
        <v>36</v>
      </c>
      <c r="F149" s="34">
        <v>200000</v>
      </c>
      <c r="G149" s="34">
        <v>0</v>
      </c>
      <c r="H149" s="13">
        <v>200000</v>
      </c>
    </row>
    <row r="150" spans="1:8" ht="25.5" customHeight="1">
      <c r="A150" s="108">
        <v>85</v>
      </c>
      <c r="B150" s="23"/>
      <c r="C150" s="25"/>
      <c r="D150" s="25"/>
      <c r="E150" s="27" t="s">
        <v>212</v>
      </c>
      <c r="F150" s="34">
        <v>150000</v>
      </c>
      <c r="G150" s="34">
        <v>0</v>
      </c>
      <c r="H150" s="13">
        <v>150000</v>
      </c>
    </row>
    <row r="151" spans="1:8" ht="18.75" customHeight="1">
      <c r="A151" s="108">
        <v>86</v>
      </c>
      <c r="B151" s="23"/>
      <c r="C151" s="25"/>
      <c r="D151" s="25"/>
      <c r="E151" s="27" t="s">
        <v>213</v>
      </c>
      <c r="F151" s="34">
        <v>50000</v>
      </c>
      <c r="G151" s="34">
        <v>0</v>
      </c>
      <c r="H151" s="13">
        <v>50000</v>
      </c>
    </row>
    <row r="152" spans="1:8" ht="22.5" customHeight="1">
      <c r="A152" s="139" t="s">
        <v>214</v>
      </c>
      <c r="B152" s="140"/>
      <c r="C152" s="140"/>
      <c r="D152" s="140"/>
      <c r="E152" s="141"/>
      <c r="F152" s="21">
        <f>SUM(F65+F74+F79+F82+F131)</f>
        <v>11143119.34</v>
      </c>
      <c r="G152" s="21">
        <f>SUM(G65+G74+G79+G82+G131)</f>
        <v>4173500.34</v>
      </c>
      <c r="H152" s="22">
        <f>SUM(H65+H74+H79+H82+H131)</f>
        <v>6969619</v>
      </c>
    </row>
    <row r="153" spans="1:9" ht="18" customHeight="1">
      <c r="A153" s="108">
        <v>1</v>
      </c>
      <c r="B153" s="37">
        <v>700</v>
      </c>
      <c r="C153" s="3">
        <v>70004</v>
      </c>
      <c r="D153" s="38"/>
      <c r="E153" s="36" t="s">
        <v>215</v>
      </c>
      <c r="F153" s="46">
        <f>SUM(F154+F156+F158+F161+F164+F166)</f>
        <v>241000</v>
      </c>
      <c r="G153" s="35">
        <f>SUM(G154+G156+G158+G161+G164+G166)</f>
        <v>101000</v>
      </c>
      <c r="H153" s="35">
        <f>SUM(H166)</f>
        <v>140000</v>
      </c>
      <c r="I153" s="93"/>
    </row>
    <row r="154" spans="1:9" ht="22.5" customHeight="1">
      <c r="A154" s="108">
        <v>2</v>
      </c>
      <c r="B154" s="37"/>
      <c r="C154" s="23"/>
      <c r="D154" s="38">
        <v>4210</v>
      </c>
      <c r="E154" s="36" t="s">
        <v>148</v>
      </c>
      <c r="F154" s="43">
        <f>SUM(F155)</f>
        <v>7000</v>
      </c>
      <c r="G154" s="41">
        <f>SUM(G155)</f>
        <v>7000</v>
      </c>
      <c r="H154" s="30">
        <f>SUM(H155)</f>
        <v>0</v>
      </c>
      <c r="I154" s="93"/>
    </row>
    <row r="155" spans="1:9" ht="22.5" customHeight="1">
      <c r="A155" s="108">
        <v>3</v>
      </c>
      <c r="B155" s="37"/>
      <c r="C155" s="23"/>
      <c r="D155" s="38"/>
      <c r="E155" s="36" t="s">
        <v>216</v>
      </c>
      <c r="F155" s="40">
        <v>7000</v>
      </c>
      <c r="G155" s="44">
        <v>7000</v>
      </c>
      <c r="H155" s="32">
        <v>0</v>
      </c>
      <c r="I155" s="93"/>
    </row>
    <row r="156" spans="1:9" ht="22.5" customHeight="1">
      <c r="A156" s="108">
        <v>4</v>
      </c>
      <c r="B156" s="37"/>
      <c r="C156" s="23"/>
      <c r="D156" s="38">
        <v>4260</v>
      </c>
      <c r="E156" s="36" t="s">
        <v>158</v>
      </c>
      <c r="F156" s="43">
        <f>SUM(F157)</f>
        <v>5000</v>
      </c>
      <c r="G156" s="41">
        <f>SUM(G157)</f>
        <v>5000</v>
      </c>
      <c r="H156" s="30">
        <f>SUM(H157)</f>
        <v>0</v>
      </c>
      <c r="I156" s="93"/>
    </row>
    <row r="157" spans="1:8" ht="19.5" customHeight="1">
      <c r="A157" s="108">
        <v>5</v>
      </c>
      <c r="B157" s="23"/>
      <c r="C157" s="38"/>
      <c r="D157" s="38"/>
      <c r="E157" s="36" t="s">
        <v>217</v>
      </c>
      <c r="F157" s="45">
        <v>5000</v>
      </c>
      <c r="G157" s="44">
        <v>5000</v>
      </c>
      <c r="H157" s="32">
        <v>0</v>
      </c>
    </row>
    <row r="158" spans="1:8" ht="22.5" customHeight="1">
      <c r="A158" s="108">
        <v>6</v>
      </c>
      <c r="B158" s="23"/>
      <c r="C158" s="38"/>
      <c r="D158" s="38">
        <v>4270</v>
      </c>
      <c r="E158" s="36" t="s">
        <v>164</v>
      </c>
      <c r="F158" s="42">
        <f>SUM(F159:F160)</f>
        <v>59000</v>
      </c>
      <c r="G158" s="41">
        <f>SUM(G159:G160)</f>
        <v>59000</v>
      </c>
      <c r="H158" s="30">
        <f>SUM(H159:H160)</f>
        <v>0</v>
      </c>
    </row>
    <row r="159" spans="1:8" ht="22.5" customHeight="1">
      <c r="A159" s="108">
        <v>7</v>
      </c>
      <c r="B159" s="23"/>
      <c r="C159" s="38"/>
      <c r="D159" s="38"/>
      <c r="E159" s="36" t="s">
        <v>218</v>
      </c>
      <c r="F159" s="45">
        <v>49000</v>
      </c>
      <c r="G159" s="44">
        <v>49000</v>
      </c>
      <c r="H159" s="32">
        <v>0</v>
      </c>
    </row>
    <row r="160" spans="1:8" ht="22.5" customHeight="1">
      <c r="A160" s="108">
        <v>8</v>
      </c>
      <c r="B160" s="23"/>
      <c r="C160" s="38"/>
      <c r="D160" s="38"/>
      <c r="E160" s="36" t="s">
        <v>452</v>
      </c>
      <c r="F160" s="45">
        <v>10000</v>
      </c>
      <c r="G160" s="44">
        <v>10000</v>
      </c>
      <c r="H160" s="32">
        <v>0</v>
      </c>
    </row>
    <row r="161" spans="1:8" ht="22.5" customHeight="1">
      <c r="A161" s="108">
        <v>9</v>
      </c>
      <c r="B161" s="23"/>
      <c r="C161" s="38"/>
      <c r="D161" s="38">
        <v>4300</v>
      </c>
      <c r="E161" s="36" t="s">
        <v>149</v>
      </c>
      <c r="F161" s="41">
        <f>SUM(F162:F163)</f>
        <v>25000</v>
      </c>
      <c r="G161" s="41">
        <f>SUM(G162:G163)</f>
        <v>25000</v>
      </c>
      <c r="H161" s="30">
        <f>SUM(H162:H163)</f>
        <v>0</v>
      </c>
    </row>
    <row r="162" spans="1:8" ht="22.5" customHeight="1">
      <c r="A162" s="108">
        <v>10</v>
      </c>
      <c r="B162" s="23"/>
      <c r="C162" s="38"/>
      <c r="D162" s="38"/>
      <c r="E162" s="36" t="s">
        <v>220</v>
      </c>
      <c r="F162" s="44">
        <v>5000</v>
      </c>
      <c r="G162" s="44">
        <v>5000</v>
      </c>
      <c r="H162" s="32">
        <v>0</v>
      </c>
    </row>
    <row r="163" spans="1:8" ht="22.5" customHeight="1">
      <c r="A163" s="108">
        <v>11</v>
      </c>
      <c r="B163" s="23"/>
      <c r="C163" s="38"/>
      <c r="D163" s="38"/>
      <c r="E163" s="36" t="s">
        <v>219</v>
      </c>
      <c r="F163" s="44">
        <v>20000</v>
      </c>
      <c r="G163" s="44">
        <v>20000</v>
      </c>
      <c r="H163" s="32">
        <v>0</v>
      </c>
    </row>
    <row r="164" spans="1:8" ht="22.5" customHeight="1">
      <c r="A164" s="108">
        <v>12</v>
      </c>
      <c r="B164" s="23"/>
      <c r="C164" s="38"/>
      <c r="D164" s="38">
        <v>4430</v>
      </c>
      <c r="E164" s="36" t="s">
        <v>182</v>
      </c>
      <c r="F164" s="41">
        <f>SUM(F165)</f>
        <v>5000</v>
      </c>
      <c r="G164" s="41">
        <f>SUM(G165)</f>
        <v>5000</v>
      </c>
      <c r="H164" s="30">
        <f>SUM(H165)</f>
        <v>0</v>
      </c>
    </row>
    <row r="165" spans="1:8" ht="22.5" customHeight="1">
      <c r="A165" s="108">
        <v>13</v>
      </c>
      <c r="B165" s="23"/>
      <c r="C165" s="38"/>
      <c r="D165" s="38"/>
      <c r="E165" s="36" t="s">
        <v>221</v>
      </c>
      <c r="F165" s="44">
        <v>5000</v>
      </c>
      <c r="G165" s="44">
        <v>5000</v>
      </c>
      <c r="H165" s="32">
        <v>0</v>
      </c>
    </row>
    <row r="166" spans="1:8" ht="22.5" customHeight="1">
      <c r="A166" s="108">
        <v>14</v>
      </c>
      <c r="B166" s="23"/>
      <c r="C166" s="38"/>
      <c r="D166" s="38">
        <v>6050</v>
      </c>
      <c r="E166" s="36" t="s">
        <v>211</v>
      </c>
      <c r="F166" s="41">
        <f>SUM(F167:F168)</f>
        <v>140000</v>
      </c>
      <c r="G166" s="30">
        <f>SUM(G167)</f>
        <v>0</v>
      </c>
      <c r="H166" s="30">
        <f>SUM(H167:H168)</f>
        <v>140000</v>
      </c>
    </row>
    <row r="167" spans="1:8" ht="22.5" customHeight="1">
      <c r="A167" s="108">
        <v>15</v>
      </c>
      <c r="B167" s="23"/>
      <c r="C167" s="38"/>
      <c r="D167" s="38"/>
      <c r="E167" s="36" t="s">
        <v>37</v>
      </c>
      <c r="F167" s="44">
        <v>100000</v>
      </c>
      <c r="G167" s="32">
        <v>0</v>
      </c>
      <c r="H167" s="32">
        <v>100000</v>
      </c>
    </row>
    <row r="168" spans="1:8" ht="39" customHeight="1">
      <c r="A168" s="108">
        <v>16</v>
      </c>
      <c r="B168" s="23"/>
      <c r="C168" s="38"/>
      <c r="D168" s="38"/>
      <c r="E168" s="36" t="s">
        <v>5</v>
      </c>
      <c r="F168" s="44">
        <v>40000</v>
      </c>
      <c r="G168" s="32">
        <v>0</v>
      </c>
      <c r="H168" s="32">
        <v>40000</v>
      </c>
    </row>
    <row r="169" spans="1:8" ht="22.5" customHeight="1">
      <c r="A169" s="108">
        <v>17</v>
      </c>
      <c r="B169" s="23"/>
      <c r="C169" s="38">
        <v>70005</v>
      </c>
      <c r="D169" s="38"/>
      <c r="E169" s="36" t="s">
        <v>222</v>
      </c>
      <c r="F169" s="47">
        <f>SUM(F170+F178+F180+F182+F184)</f>
        <v>1357000</v>
      </c>
      <c r="G169" s="47">
        <f>SUM(G170+G178+G180+G182+G184)</f>
        <v>1257000</v>
      </c>
      <c r="H169" s="48">
        <f>SUM(H184)</f>
        <v>100000</v>
      </c>
    </row>
    <row r="170" spans="1:8" ht="22.5" customHeight="1">
      <c r="A170" s="108">
        <v>18</v>
      </c>
      <c r="B170" s="23"/>
      <c r="C170" s="38"/>
      <c r="D170" s="38">
        <v>4300</v>
      </c>
      <c r="E170" s="36" t="s">
        <v>149</v>
      </c>
      <c r="F170" s="28">
        <f>SUM(F171:F177)</f>
        <v>142000</v>
      </c>
      <c r="G170" s="28">
        <f>SUM(G171:G177)</f>
        <v>142000</v>
      </c>
      <c r="H170" s="30">
        <f>SUM(H171:H176)</f>
        <v>0</v>
      </c>
    </row>
    <row r="171" spans="1:8" ht="22.5" customHeight="1">
      <c r="A171" s="108">
        <v>19</v>
      </c>
      <c r="B171" s="23"/>
      <c r="C171" s="38"/>
      <c r="D171" s="38"/>
      <c r="E171" s="36" t="s">
        <v>453</v>
      </c>
      <c r="F171" s="31">
        <v>25000</v>
      </c>
      <c r="G171" s="31">
        <v>25000</v>
      </c>
      <c r="H171" s="32">
        <v>0</v>
      </c>
    </row>
    <row r="172" spans="1:8" ht="22.5" customHeight="1">
      <c r="A172" s="108">
        <v>20</v>
      </c>
      <c r="B172" s="23"/>
      <c r="C172" s="38"/>
      <c r="D172" s="38"/>
      <c r="E172" s="36" t="s">
        <v>223</v>
      </c>
      <c r="F172" s="31">
        <v>15000</v>
      </c>
      <c r="G172" s="31">
        <v>15000</v>
      </c>
      <c r="H172" s="32">
        <v>0</v>
      </c>
    </row>
    <row r="173" spans="1:8" ht="22.5" customHeight="1">
      <c r="A173" s="108">
        <v>21</v>
      </c>
      <c r="B173" s="23"/>
      <c r="C173" s="38"/>
      <c r="D173" s="38"/>
      <c r="E173" s="36" t="s">
        <v>224</v>
      </c>
      <c r="F173" s="31">
        <v>10000</v>
      </c>
      <c r="G173" s="31">
        <v>10000</v>
      </c>
      <c r="H173" s="32">
        <v>0</v>
      </c>
    </row>
    <row r="174" spans="1:8" ht="22.5" customHeight="1">
      <c r="A174" s="108">
        <v>22</v>
      </c>
      <c r="B174" s="23"/>
      <c r="C174" s="38"/>
      <c r="D174" s="38"/>
      <c r="E174" s="36" t="s">
        <v>225</v>
      </c>
      <c r="F174" s="31">
        <v>2000</v>
      </c>
      <c r="G174" s="31">
        <v>2000</v>
      </c>
      <c r="H174" s="32">
        <v>0</v>
      </c>
    </row>
    <row r="175" spans="1:8" ht="22.5" customHeight="1">
      <c r="A175" s="108">
        <v>23</v>
      </c>
      <c r="B175" s="23"/>
      <c r="C175" s="38"/>
      <c r="D175" s="38"/>
      <c r="E175" s="36" t="s">
        <v>226</v>
      </c>
      <c r="F175" s="31">
        <v>30000</v>
      </c>
      <c r="G175" s="31">
        <v>30000</v>
      </c>
      <c r="H175" s="32">
        <v>0</v>
      </c>
    </row>
    <row r="176" spans="1:8" ht="22.5" customHeight="1">
      <c r="A176" s="108">
        <v>24</v>
      </c>
      <c r="B176" s="23"/>
      <c r="C176" s="38"/>
      <c r="D176" s="38"/>
      <c r="E176" s="36" t="s">
        <v>227</v>
      </c>
      <c r="F176" s="31">
        <v>50000</v>
      </c>
      <c r="G176" s="31">
        <v>50000</v>
      </c>
      <c r="H176" s="32">
        <v>0</v>
      </c>
    </row>
    <row r="177" spans="1:8" ht="22.5" customHeight="1">
      <c r="A177" s="108">
        <v>25</v>
      </c>
      <c r="B177" s="23"/>
      <c r="C177" s="38"/>
      <c r="D177" s="38"/>
      <c r="E177" s="36" t="s">
        <v>38</v>
      </c>
      <c r="F177" s="31">
        <v>10000</v>
      </c>
      <c r="G177" s="31">
        <v>10000</v>
      </c>
      <c r="H177" s="32">
        <v>0</v>
      </c>
    </row>
    <row r="178" spans="1:8" ht="22.5" customHeight="1">
      <c r="A178" s="108">
        <v>26</v>
      </c>
      <c r="B178" s="23"/>
      <c r="C178" s="38"/>
      <c r="D178" s="38">
        <v>4430</v>
      </c>
      <c r="E178" s="36" t="s">
        <v>182</v>
      </c>
      <c r="F178" s="28">
        <f>SUM(F179)</f>
        <v>100000</v>
      </c>
      <c r="G178" s="28">
        <f>SUM(G179)</f>
        <v>100000</v>
      </c>
      <c r="H178" s="30">
        <f>SUM(H179)</f>
        <v>0</v>
      </c>
    </row>
    <row r="179" spans="1:8" ht="22.5" customHeight="1">
      <c r="A179" s="108">
        <v>27</v>
      </c>
      <c r="B179" s="23"/>
      <c r="C179" s="38"/>
      <c r="D179" s="38"/>
      <c r="E179" s="36" t="s">
        <v>228</v>
      </c>
      <c r="F179" s="31">
        <v>100000</v>
      </c>
      <c r="G179" s="31">
        <v>100000</v>
      </c>
      <c r="H179" s="32">
        <v>0</v>
      </c>
    </row>
    <row r="180" spans="1:8" ht="22.5" customHeight="1">
      <c r="A180" s="108">
        <v>28</v>
      </c>
      <c r="B180" s="23"/>
      <c r="C180" s="38"/>
      <c r="D180" s="38">
        <v>4590</v>
      </c>
      <c r="E180" s="36" t="s">
        <v>229</v>
      </c>
      <c r="F180" s="28">
        <f>SUM(F181)</f>
        <v>1000000</v>
      </c>
      <c r="G180" s="28">
        <f>SUM(G181)</f>
        <v>1000000</v>
      </c>
      <c r="H180" s="30">
        <f>SUM(H181)</f>
        <v>0</v>
      </c>
    </row>
    <row r="181" spans="1:8" ht="22.5" customHeight="1">
      <c r="A181" s="108">
        <v>29</v>
      </c>
      <c r="B181" s="23"/>
      <c r="C181" s="38"/>
      <c r="D181" s="38"/>
      <c r="E181" s="36" t="s">
        <v>230</v>
      </c>
      <c r="F181" s="31">
        <v>1000000</v>
      </c>
      <c r="G181" s="31">
        <v>1000000</v>
      </c>
      <c r="H181" s="32">
        <v>0</v>
      </c>
    </row>
    <row r="182" spans="1:8" ht="22.5" customHeight="1">
      <c r="A182" s="108">
        <v>30</v>
      </c>
      <c r="B182" s="23"/>
      <c r="C182" s="38"/>
      <c r="D182" s="38">
        <v>4610</v>
      </c>
      <c r="E182" s="36" t="s">
        <v>318</v>
      </c>
      <c r="F182" s="28">
        <v>15000</v>
      </c>
      <c r="G182" s="28">
        <v>15000</v>
      </c>
      <c r="H182" s="30">
        <v>0</v>
      </c>
    </row>
    <row r="183" spans="1:8" ht="22.5" customHeight="1">
      <c r="A183" s="108">
        <v>31</v>
      </c>
      <c r="B183" s="23"/>
      <c r="C183" s="38"/>
      <c r="D183" s="38"/>
      <c r="E183" s="36" t="s">
        <v>318</v>
      </c>
      <c r="F183" s="31">
        <v>15000</v>
      </c>
      <c r="G183" s="31">
        <v>15000</v>
      </c>
      <c r="H183" s="32">
        <v>0</v>
      </c>
    </row>
    <row r="184" spans="1:8" ht="22.5" customHeight="1">
      <c r="A184" s="108">
        <v>32</v>
      </c>
      <c r="B184" s="23"/>
      <c r="C184" s="38"/>
      <c r="D184" s="38">
        <v>6060</v>
      </c>
      <c r="E184" s="36" t="s">
        <v>211</v>
      </c>
      <c r="F184" s="28">
        <f>SUM(F185)</f>
        <v>100000</v>
      </c>
      <c r="G184" s="28">
        <f>SUM(G185)</f>
        <v>0</v>
      </c>
      <c r="H184" s="30">
        <f>SUM(H185)</f>
        <v>100000</v>
      </c>
    </row>
    <row r="185" spans="1:8" ht="22.5" customHeight="1">
      <c r="A185" s="108">
        <v>33</v>
      </c>
      <c r="B185" s="23"/>
      <c r="C185" s="38"/>
      <c r="D185" s="38"/>
      <c r="E185" s="36" t="s">
        <v>39</v>
      </c>
      <c r="F185" s="31">
        <v>100000</v>
      </c>
      <c r="G185" s="31">
        <v>0</v>
      </c>
      <c r="H185" s="32">
        <v>100000</v>
      </c>
    </row>
    <row r="186" spans="1:9" ht="22.5" customHeight="1">
      <c r="A186" s="139" t="s">
        <v>231</v>
      </c>
      <c r="B186" s="140"/>
      <c r="C186" s="140"/>
      <c r="D186" s="140"/>
      <c r="E186" s="141"/>
      <c r="F186" s="21">
        <f>SUM(F169+F153)</f>
        <v>1598000</v>
      </c>
      <c r="G186" s="21">
        <f>SUM(G169+G153)</f>
        <v>1358000</v>
      </c>
      <c r="H186" s="22">
        <f>SUM(H153+H169)</f>
        <v>240000</v>
      </c>
      <c r="I186" s="49"/>
    </row>
    <row r="187" spans="1:8" ht="18" customHeight="1">
      <c r="A187" s="108">
        <v>1</v>
      </c>
      <c r="B187" s="3">
        <v>710</v>
      </c>
      <c r="C187" s="25">
        <v>71004</v>
      </c>
      <c r="D187" s="25"/>
      <c r="E187" s="26" t="s">
        <v>232</v>
      </c>
      <c r="F187" s="47">
        <f aca="true" t="shared" si="3" ref="F187:H188">SUM(F188)</f>
        <v>400000</v>
      </c>
      <c r="G187" s="47">
        <f t="shared" si="3"/>
        <v>400000</v>
      </c>
      <c r="H187" s="48">
        <f t="shared" si="3"/>
        <v>0</v>
      </c>
    </row>
    <row r="188" spans="1:8" ht="22.5" customHeight="1">
      <c r="A188" s="108">
        <v>2</v>
      </c>
      <c r="B188" s="3"/>
      <c r="C188" s="25"/>
      <c r="D188" s="25">
        <v>4300</v>
      </c>
      <c r="E188" s="27" t="s">
        <v>149</v>
      </c>
      <c r="F188" s="28">
        <f>SUM(F189:F190)</f>
        <v>400000</v>
      </c>
      <c r="G188" s="28">
        <f>SUM(G189:G190)</f>
        <v>400000</v>
      </c>
      <c r="H188" s="30">
        <f t="shared" si="3"/>
        <v>0</v>
      </c>
    </row>
    <row r="189" spans="1:8" ht="22.5" customHeight="1">
      <c r="A189" s="108">
        <v>3</v>
      </c>
      <c r="B189" s="3"/>
      <c r="C189" s="25"/>
      <c r="D189" s="25"/>
      <c r="E189" s="27" t="s">
        <v>233</v>
      </c>
      <c r="F189" s="31">
        <v>395000</v>
      </c>
      <c r="G189" s="31">
        <v>395000</v>
      </c>
      <c r="H189" s="32">
        <v>0</v>
      </c>
    </row>
    <row r="190" spans="1:8" ht="22.5" customHeight="1">
      <c r="A190" s="108">
        <v>4</v>
      </c>
      <c r="B190" s="3"/>
      <c r="C190" s="25"/>
      <c r="D190" s="25"/>
      <c r="E190" s="27" t="s">
        <v>40</v>
      </c>
      <c r="F190" s="31">
        <v>5000</v>
      </c>
      <c r="G190" s="31">
        <v>5000</v>
      </c>
      <c r="H190" s="32">
        <v>0</v>
      </c>
    </row>
    <row r="191" spans="1:8" ht="22.5" customHeight="1">
      <c r="A191" s="139" t="s">
        <v>234</v>
      </c>
      <c r="B191" s="140"/>
      <c r="C191" s="140"/>
      <c r="D191" s="140"/>
      <c r="E191" s="141"/>
      <c r="F191" s="21">
        <f>SUM(F187)</f>
        <v>400000</v>
      </c>
      <c r="G191" s="21">
        <f>SUM(G187)</f>
        <v>400000</v>
      </c>
      <c r="H191" s="22">
        <f>SUM(H187)</f>
        <v>0</v>
      </c>
    </row>
    <row r="192" spans="1:8" ht="22.5" customHeight="1">
      <c r="A192" s="108">
        <v>1</v>
      </c>
      <c r="B192" s="3">
        <v>750</v>
      </c>
      <c r="C192" s="25">
        <v>75011</v>
      </c>
      <c r="D192" s="52"/>
      <c r="E192" s="26" t="s">
        <v>235</v>
      </c>
      <c r="F192" s="47">
        <f>SUM(F193+F195+F197+F199)</f>
        <v>182788</v>
      </c>
      <c r="G192" s="47">
        <f>SUM(G193+G195+G197+G199)</f>
        <v>182788</v>
      </c>
      <c r="H192" s="48">
        <f>SUM(H193+H195+H197+H199)</f>
        <v>0</v>
      </c>
    </row>
    <row r="193" spans="1:8" ht="22.5" customHeight="1">
      <c r="A193" s="108">
        <v>2</v>
      </c>
      <c r="B193" s="3"/>
      <c r="C193" s="52"/>
      <c r="D193" s="25">
        <v>4010</v>
      </c>
      <c r="E193" s="27" t="s">
        <v>236</v>
      </c>
      <c r="F193" s="28">
        <f>SUM(F194:F194)</f>
        <v>140880</v>
      </c>
      <c r="G193" s="28">
        <f>SUM(G194:G194)</f>
        <v>140880</v>
      </c>
      <c r="H193" s="30">
        <f>SUM(H194:H194)</f>
        <v>0</v>
      </c>
    </row>
    <row r="194" spans="1:8" ht="22.5" customHeight="1">
      <c r="A194" s="108">
        <v>3</v>
      </c>
      <c r="B194" s="3"/>
      <c r="C194" s="52"/>
      <c r="D194" s="25"/>
      <c r="E194" s="27" t="s">
        <v>236</v>
      </c>
      <c r="F194" s="31">
        <v>140880</v>
      </c>
      <c r="G194" s="31">
        <v>140880</v>
      </c>
      <c r="H194" s="32">
        <v>0</v>
      </c>
    </row>
    <row r="195" spans="1:8" ht="22.5" customHeight="1">
      <c r="A195" s="108">
        <v>4</v>
      </c>
      <c r="B195" s="3"/>
      <c r="C195" s="52"/>
      <c r="D195" s="25">
        <v>4040</v>
      </c>
      <c r="E195" s="27" t="s">
        <v>238</v>
      </c>
      <c r="F195" s="28">
        <f>SUM(F196)</f>
        <v>17000</v>
      </c>
      <c r="G195" s="28">
        <f>SUM(G196)</f>
        <v>17000</v>
      </c>
      <c r="H195" s="30">
        <f>SUM(H196)</f>
        <v>0</v>
      </c>
    </row>
    <row r="196" spans="1:8" ht="36" customHeight="1">
      <c r="A196" s="108">
        <v>5</v>
      </c>
      <c r="B196" s="3"/>
      <c r="C196" s="52"/>
      <c r="D196" s="25"/>
      <c r="E196" s="27" t="s">
        <v>454</v>
      </c>
      <c r="F196" s="31">
        <v>17000</v>
      </c>
      <c r="G196" s="31">
        <v>17000</v>
      </c>
      <c r="H196" s="32">
        <v>0</v>
      </c>
    </row>
    <row r="197" spans="1:10" ht="22.5" customHeight="1">
      <c r="A197" s="108">
        <v>6</v>
      </c>
      <c r="B197" s="3"/>
      <c r="C197" s="3"/>
      <c r="D197" s="25">
        <v>4110</v>
      </c>
      <c r="E197" s="27" t="s">
        <v>239</v>
      </c>
      <c r="F197" s="56">
        <f>SUM(F198)</f>
        <v>21501</v>
      </c>
      <c r="G197" s="28">
        <f>SUM(G198)</f>
        <v>21501</v>
      </c>
      <c r="H197" s="28">
        <f>SUM(H198)</f>
        <v>0</v>
      </c>
      <c r="I197" s="54"/>
      <c r="J197" s="55"/>
    </row>
    <row r="198" spans="1:10" ht="22.5" customHeight="1">
      <c r="A198" s="108">
        <v>7</v>
      </c>
      <c r="B198" s="3"/>
      <c r="C198" s="3"/>
      <c r="D198" s="25"/>
      <c r="E198" s="27" t="s">
        <v>239</v>
      </c>
      <c r="F198" s="53">
        <v>21501</v>
      </c>
      <c r="G198" s="31">
        <v>21501</v>
      </c>
      <c r="H198" s="31">
        <v>0</v>
      </c>
      <c r="I198" s="54"/>
      <c r="J198" s="55"/>
    </row>
    <row r="199" spans="1:10" ht="22.5" customHeight="1">
      <c r="A199" s="108">
        <v>8</v>
      </c>
      <c r="B199" s="3"/>
      <c r="C199" s="3"/>
      <c r="D199" s="25">
        <v>4120</v>
      </c>
      <c r="E199" s="27" t="s">
        <v>240</v>
      </c>
      <c r="F199" s="58">
        <f>SUM(F200)</f>
        <v>3407</v>
      </c>
      <c r="G199" s="28">
        <f>SUM(G200)</f>
        <v>3407</v>
      </c>
      <c r="H199" s="28">
        <f>SUM(H200)</f>
        <v>0</v>
      </c>
      <c r="I199" s="54"/>
      <c r="J199" s="55"/>
    </row>
    <row r="200" spans="1:10" ht="22.5" customHeight="1">
      <c r="A200" s="108">
        <v>9</v>
      </c>
      <c r="B200" s="3"/>
      <c r="C200" s="3"/>
      <c r="D200" s="25"/>
      <c r="E200" s="27" t="s">
        <v>240</v>
      </c>
      <c r="F200" s="57">
        <v>3407</v>
      </c>
      <c r="G200" s="31">
        <v>3407</v>
      </c>
      <c r="H200" s="31">
        <v>0</v>
      </c>
      <c r="I200" s="54"/>
      <c r="J200" s="55"/>
    </row>
    <row r="201" spans="1:10" ht="22.5" customHeight="1">
      <c r="A201" s="108">
        <v>10</v>
      </c>
      <c r="B201" s="3"/>
      <c r="C201" s="3">
        <v>75022</v>
      </c>
      <c r="D201" s="25"/>
      <c r="E201" s="26" t="s">
        <v>241</v>
      </c>
      <c r="F201" s="59">
        <f>SUM(F202+F204+F206+F208+F210+F212+F214)</f>
        <v>231500</v>
      </c>
      <c r="G201" s="47">
        <f>SUM(G202+G204+G206+G208+G210+G212+G214)</f>
        <v>231500</v>
      </c>
      <c r="H201" s="47">
        <f>SUM(H202+H204+H206+H208+H210+H212+H214)</f>
        <v>0</v>
      </c>
      <c r="I201" s="54"/>
      <c r="J201" s="55"/>
    </row>
    <row r="202" spans="1:10" ht="21" customHeight="1">
      <c r="A202" s="108">
        <v>11</v>
      </c>
      <c r="B202" s="3"/>
      <c r="C202" s="3"/>
      <c r="D202" s="25">
        <v>3030</v>
      </c>
      <c r="E202" s="27" t="s">
        <v>242</v>
      </c>
      <c r="F202" s="56">
        <f>SUM(F203)</f>
        <v>202800</v>
      </c>
      <c r="G202" s="28">
        <f>SUM(G203)</f>
        <v>202800</v>
      </c>
      <c r="H202" s="28">
        <f>SUM(H203)</f>
        <v>0</v>
      </c>
      <c r="I202" s="54"/>
      <c r="J202" s="55"/>
    </row>
    <row r="203" spans="1:8" ht="22.5" customHeight="1">
      <c r="A203" s="108">
        <v>12</v>
      </c>
      <c r="B203" s="3"/>
      <c r="C203" s="52"/>
      <c r="D203" s="25"/>
      <c r="E203" s="27" t="s">
        <v>243</v>
      </c>
      <c r="F203" s="31">
        <v>202800</v>
      </c>
      <c r="G203" s="31">
        <v>202800</v>
      </c>
      <c r="H203" s="32">
        <v>0</v>
      </c>
    </row>
    <row r="204" spans="1:8" ht="22.5" customHeight="1">
      <c r="A204" s="108">
        <v>13</v>
      </c>
      <c r="B204" s="3"/>
      <c r="C204" s="52"/>
      <c r="D204" s="25">
        <v>4210</v>
      </c>
      <c r="E204" s="27" t="s">
        <v>148</v>
      </c>
      <c r="F204" s="28">
        <f>SUM(F205)</f>
        <v>15000</v>
      </c>
      <c r="G204" s="28">
        <f>SUM(G205)</f>
        <v>15000</v>
      </c>
      <c r="H204" s="30">
        <f>SUM(H205)</f>
        <v>0</v>
      </c>
    </row>
    <row r="205" spans="1:8" ht="22.5" customHeight="1">
      <c r="A205" s="108">
        <v>14</v>
      </c>
      <c r="B205" s="3"/>
      <c r="C205" s="52"/>
      <c r="D205" s="25"/>
      <c r="E205" s="27" t="s">
        <v>244</v>
      </c>
      <c r="F205" s="31">
        <v>15000</v>
      </c>
      <c r="G205" s="31">
        <v>15000</v>
      </c>
      <c r="H205" s="32">
        <v>0</v>
      </c>
    </row>
    <row r="206" spans="1:8" ht="22.5" customHeight="1">
      <c r="A206" s="108">
        <v>15</v>
      </c>
      <c r="B206" s="3"/>
      <c r="C206" s="52"/>
      <c r="D206" s="25">
        <v>4270</v>
      </c>
      <c r="E206" s="27" t="s">
        <v>164</v>
      </c>
      <c r="F206" s="28">
        <f>SUM(F207)</f>
        <v>2000</v>
      </c>
      <c r="G206" s="28">
        <f>SUM(G207)</f>
        <v>2000</v>
      </c>
      <c r="H206" s="30">
        <f>SUM(H207)</f>
        <v>0</v>
      </c>
    </row>
    <row r="207" spans="1:8" ht="15.75" customHeight="1">
      <c r="A207" s="108">
        <v>16</v>
      </c>
      <c r="B207" s="3"/>
      <c r="C207" s="52"/>
      <c r="D207" s="25"/>
      <c r="E207" s="27" t="s">
        <v>245</v>
      </c>
      <c r="F207" s="31">
        <v>2000</v>
      </c>
      <c r="G207" s="31">
        <v>2000</v>
      </c>
      <c r="H207" s="32">
        <v>0</v>
      </c>
    </row>
    <row r="208" spans="1:8" ht="13.5" customHeight="1">
      <c r="A208" s="108">
        <v>17</v>
      </c>
      <c r="B208" s="3"/>
      <c r="C208" s="52"/>
      <c r="D208" s="25">
        <v>4300</v>
      </c>
      <c r="E208" s="27" t="s">
        <v>149</v>
      </c>
      <c r="F208" s="28">
        <f>SUM(F209)</f>
        <v>200</v>
      </c>
      <c r="G208" s="28">
        <f>SUM(G209)</f>
        <v>200</v>
      </c>
      <c r="H208" s="30">
        <f>SUM(H209)</f>
        <v>0</v>
      </c>
    </row>
    <row r="209" spans="1:8" ht="15" customHeight="1">
      <c r="A209" s="108">
        <v>18</v>
      </c>
      <c r="B209" s="3"/>
      <c r="C209" s="25"/>
      <c r="D209" s="25"/>
      <c r="E209" s="27" t="s">
        <v>246</v>
      </c>
      <c r="F209" s="31">
        <v>200</v>
      </c>
      <c r="G209" s="31">
        <v>200</v>
      </c>
      <c r="H209" s="32">
        <v>0</v>
      </c>
    </row>
    <row r="210" spans="1:8" ht="22.5" customHeight="1">
      <c r="A210" s="108">
        <v>19</v>
      </c>
      <c r="B210" s="3"/>
      <c r="C210" s="25"/>
      <c r="D210" s="25">
        <v>4360</v>
      </c>
      <c r="E210" s="27" t="s">
        <v>247</v>
      </c>
      <c r="F210" s="28">
        <f>SUM(F211)</f>
        <v>4300</v>
      </c>
      <c r="G210" s="28">
        <f>SUM(G211)</f>
        <v>4300</v>
      </c>
      <c r="H210" s="30">
        <f>SUM(H211)</f>
        <v>0</v>
      </c>
    </row>
    <row r="211" spans="1:8" ht="28.5" customHeight="1">
      <c r="A211" s="108">
        <v>20</v>
      </c>
      <c r="B211" s="3"/>
      <c r="C211" s="25"/>
      <c r="D211" s="25"/>
      <c r="E211" s="27" t="s">
        <v>247</v>
      </c>
      <c r="F211" s="31">
        <v>4300</v>
      </c>
      <c r="G211" s="31">
        <v>4300</v>
      </c>
      <c r="H211" s="32">
        <v>0</v>
      </c>
    </row>
    <row r="212" spans="1:8" ht="17.25" customHeight="1">
      <c r="A212" s="108">
        <v>21</v>
      </c>
      <c r="B212" s="3"/>
      <c r="C212" s="25"/>
      <c r="D212" s="25">
        <v>4410</v>
      </c>
      <c r="E212" s="27" t="s">
        <v>248</v>
      </c>
      <c r="F212" s="28">
        <f>SUM(F213)</f>
        <v>200</v>
      </c>
      <c r="G212" s="28">
        <f>SUM(G213)</f>
        <v>200</v>
      </c>
      <c r="H212" s="30">
        <f>SUM(H213)</f>
        <v>0</v>
      </c>
    </row>
    <row r="213" spans="1:8" ht="16.5" customHeight="1">
      <c r="A213" s="108">
        <v>22</v>
      </c>
      <c r="B213" s="3"/>
      <c r="C213" s="25"/>
      <c r="D213" s="25"/>
      <c r="E213" s="27" t="s">
        <v>249</v>
      </c>
      <c r="F213" s="31">
        <v>200</v>
      </c>
      <c r="G213" s="31">
        <v>200</v>
      </c>
      <c r="H213" s="32">
        <v>0</v>
      </c>
    </row>
    <row r="214" spans="1:8" ht="20.25" customHeight="1">
      <c r="A214" s="108">
        <v>23</v>
      </c>
      <c r="B214" s="3"/>
      <c r="C214" s="25"/>
      <c r="D214" s="25">
        <v>4420</v>
      </c>
      <c r="E214" s="27" t="s">
        <v>250</v>
      </c>
      <c r="F214" s="28">
        <f>SUM(F215)</f>
        <v>7000</v>
      </c>
      <c r="G214" s="28">
        <f>SUM(G215)</f>
        <v>7000</v>
      </c>
      <c r="H214" s="30">
        <f>SUM(H215)</f>
        <v>0</v>
      </c>
    </row>
    <row r="215" spans="1:8" ht="15.75" customHeight="1">
      <c r="A215" s="108">
        <v>24</v>
      </c>
      <c r="B215" s="3"/>
      <c r="C215" s="25"/>
      <c r="D215" s="25"/>
      <c r="E215" s="27" t="s">
        <v>251</v>
      </c>
      <c r="F215" s="31">
        <v>7000</v>
      </c>
      <c r="G215" s="31">
        <v>7000</v>
      </c>
      <c r="H215" s="32">
        <v>0</v>
      </c>
    </row>
    <row r="216" spans="1:8" ht="22.5" customHeight="1">
      <c r="A216" s="108">
        <v>25</v>
      </c>
      <c r="B216" s="3"/>
      <c r="C216" s="25">
        <v>75023</v>
      </c>
      <c r="D216" s="25"/>
      <c r="E216" s="27" t="s">
        <v>252</v>
      </c>
      <c r="F216" s="47">
        <f>SUM(F217+F219+F223+F225+F227+F229+F231+F233+F235+F237+F239+F241+F244+F246+F248+F250+F252+F254+F256+F258+F260+F262)</f>
        <v>15097814</v>
      </c>
      <c r="G216" s="47">
        <f>SUM(G217+G219+G223+G225+G227+G229+G231+G233+G235+G237+G239+G241+G244+G246+G248+G250+G252+G254+G256+G258+G260)</f>
        <v>6857814</v>
      </c>
      <c r="H216" s="48">
        <f>SUM(H260+H262)</f>
        <v>8240000</v>
      </c>
    </row>
    <row r="217" spans="1:8" ht="20.25" customHeight="1">
      <c r="A217" s="108">
        <v>26</v>
      </c>
      <c r="B217" s="3"/>
      <c r="C217" s="25"/>
      <c r="D217" s="25">
        <v>3020</v>
      </c>
      <c r="E217" s="27" t="s">
        <v>253</v>
      </c>
      <c r="F217" s="28">
        <f>SUM(F218)</f>
        <v>6000</v>
      </c>
      <c r="G217" s="28">
        <f>SUM(G218)</f>
        <v>6000</v>
      </c>
      <c r="H217" s="30">
        <f>SUM(H218)</f>
        <v>0</v>
      </c>
    </row>
    <row r="218" spans="1:8" ht="50.25" customHeight="1">
      <c r="A218" s="108">
        <v>27</v>
      </c>
      <c r="B218" s="3"/>
      <c r="C218" s="25"/>
      <c r="D218" s="25"/>
      <c r="E218" s="27" t="s">
        <v>254</v>
      </c>
      <c r="F218" s="31">
        <v>6000</v>
      </c>
      <c r="G218" s="31">
        <v>6000</v>
      </c>
      <c r="H218" s="32">
        <v>0</v>
      </c>
    </row>
    <row r="219" spans="1:8" ht="15.75" customHeight="1">
      <c r="A219" s="108">
        <v>28</v>
      </c>
      <c r="B219" s="3"/>
      <c r="C219" s="25"/>
      <c r="D219" s="25">
        <v>4010</v>
      </c>
      <c r="E219" s="27" t="s">
        <v>236</v>
      </c>
      <c r="F219" s="28">
        <f>SUM(F220:F222)</f>
        <v>4376000</v>
      </c>
      <c r="G219" s="28">
        <f>SUM(G220:G222)</f>
        <v>4376000</v>
      </c>
      <c r="H219" s="30">
        <f>SUM(H220:H222)</f>
        <v>0</v>
      </c>
    </row>
    <row r="220" spans="1:8" ht="20.25" customHeight="1">
      <c r="A220" s="108">
        <v>29</v>
      </c>
      <c r="B220" s="3"/>
      <c r="C220" s="25"/>
      <c r="D220" s="25"/>
      <c r="E220" s="27" t="s">
        <v>255</v>
      </c>
      <c r="F220" s="31">
        <v>4300000</v>
      </c>
      <c r="G220" s="31">
        <v>4300000</v>
      </c>
      <c r="H220" s="32">
        <v>0</v>
      </c>
    </row>
    <row r="221" spans="1:8" ht="15.75" customHeight="1">
      <c r="A221" s="108">
        <v>30</v>
      </c>
      <c r="B221" s="3"/>
      <c r="C221" s="25"/>
      <c r="D221" s="25"/>
      <c r="E221" s="27" t="s">
        <v>256</v>
      </c>
      <c r="F221" s="31">
        <v>30000</v>
      </c>
      <c r="G221" s="31">
        <v>30000</v>
      </c>
      <c r="H221" s="32">
        <v>0</v>
      </c>
    </row>
    <row r="222" spans="1:8" ht="15.75" customHeight="1">
      <c r="A222" s="108">
        <v>31</v>
      </c>
      <c r="B222" s="3"/>
      <c r="C222" s="25"/>
      <c r="D222" s="25"/>
      <c r="E222" s="27" t="s">
        <v>237</v>
      </c>
      <c r="F222" s="31">
        <v>46000</v>
      </c>
      <c r="G222" s="31">
        <v>46000</v>
      </c>
      <c r="H222" s="32">
        <v>0</v>
      </c>
    </row>
    <row r="223" spans="1:8" ht="15.75" customHeight="1">
      <c r="A223" s="108">
        <v>32</v>
      </c>
      <c r="B223" s="3"/>
      <c r="C223" s="25"/>
      <c r="D223" s="25">
        <v>4040</v>
      </c>
      <c r="E223" s="27" t="s">
        <v>238</v>
      </c>
      <c r="F223" s="28">
        <f>SUM(F224)</f>
        <v>290000</v>
      </c>
      <c r="G223" s="28">
        <f>SUM(G224)</f>
        <v>290000</v>
      </c>
      <c r="H223" s="30">
        <f>SUM(H224)</f>
        <v>0</v>
      </c>
    </row>
    <row r="224" spans="1:8" ht="40.5" customHeight="1">
      <c r="A224" s="108">
        <v>33</v>
      </c>
      <c r="B224" s="3"/>
      <c r="C224" s="25"/>
      <c r="D224" s="25"/>
      <c r="E224" s="27" t="s">
        <v>454</v>
      </c>
      <c r="F224" s="31">
        <v>290000</v>
      </c>
      <c r="G224" s="31">
        <v>290000</v>
      </c>
      <c r="H224" s="32">
        <v>0</v>
      </c>
    </row>
    <row r="225" spans="1:8" ht="15.75" customHeight="1">
      <c r="A225" s="108">
        <v>34</v>
      </c>
      <c r="B225" s="3"/>
      <c r="C225" s="25"/>
      <c r="D225" s="25">
        <v>4110</v>
      </c>
      <c r="E225" s="27" t="s">
        <v>239</v>
      </c>
      <c r="F225" s="28">
        <f>SUM(F226)</f>
        <v>720000</v>
      </c>
      <c r="G225" s="28">
        <f>SUM(G226)</f>
        <v>720000</v>
      </c>
      <c r="H225" s="30">
        <f>SUM(H226)</f>
        <v>0</v>
      </c>
    </row>
    <row r="226" spans="1:8" ht="24.75" customHeight="1">
      <c r="A226" s="108">
        <v>35</v>
      </c>
      <c r="B226" s="3"/>
      <c r="C226" s="25"/>
      <c r="D226" s="25"/>
      <c r="E226" s="27" t="s">
        <v>239</v>
      </c>
      <c r="F226" s="31">
        <v>720000</v>
      </c>
      <c r="G226" s="31">
        <v>720000</v>
      </c>
      <c r="H226" s="32">
        <v>0</v>
      </c>
    </row>
    <row r="227" spans="1:8" ht="15.75" customHeight="1">
      <c r="A227" s="108">
        <v>36</v>
      </c>
      <c r="B227" s="3"/>
      <c r="C227" s="25"/>
      <c r="D227" s="25">
        <v>4120</v>
      </c>
      <c r="E227" s="27" t="s">
        <v>257</v>
      </c>
      <c r="F227" s="28">
        <f>SUM(F228)</f>
        <v>100000</v>
      </c>
      <c r="G227" s="28">
        <f>SUM(G228)</f>
        <v>100000</v>
      </c>
      <c r="H227" s="30">
        <f>SUM(H228)</f>
        <v>0</v>
      </c>
    </row>
    <row r="228" spans="1:8" ht="15.75" customHeight="1">
      <c r="A228" s="108">
        <v>37</v>
      </c>
      <c r="B228" s="3"/>
      <c r="C228" s="25"/>
      <c r="D228" s="25"/>
      <c r="E228" s="27" t="s">
        <v>257</v>
      </c>
      <c r="F228" s="31">
        <v>100000</v>
      </c>
      <c r="G228" s="31">
        <v>100000</v>
      </c>
      <c r="H228" s="32">
        <v>0</v>
      </c>
    </row>
    <row r="229" spans="1:8" ht="15.75" customHeight="1">
      <c r="A229" s="108">
        <v>38</v>
      </c>
      <c r="B229" s="3"/>
      <c r="C229" s="25"/>
      <c r="D229" s="25">
        <v>4140</v>
      </c>
      <c r="E229" s="27" t="s">
        <v>258</v>
      </c>
      <c r="F229" s="28">
        <f>SUM(F230)</f>
        <v>80000</v>
      </c>
      <c r="G229" s="28">
        <f>SUM(G230)</f>
        <v>80000</v>
      </c>
      <c r="H229" s="30">
        <f>SUM(H230)</f>
        <v>0</v>
      </c>
    </row>
    <row r="230" spans="1:8" ht="15.75" customHeight="1">
      <c r="A230" s="108">
        <v>39</v>
      </c>
      <c r="B230" s="3"/>
      <c r="C230" s="25"/>
      <c r="D230" s="25"/>
      <c r="E230" s="27" t="s">
        <v>258</v>
      </c>
      <c r="F230" s="31">
        <v>80000</v>
      </c>
      <c r="G230" s="31">
        <v>80000</v>
      </c>
      <c r="H230" s="32">
        <v>0</v>
      </c>
    </row>
    <row r="231" spans="1:8" ht="15.75" customHeight="1">
      <c r="A231" s="108">
        <v>40</v>
      </c>
      <c r="B231" s="3"/>
      <c r="C231" s="25"/>
      <c r="D231" s="25">
        <v>4170</v>
      </c>
      <c r="E231" s="27" t="s">
        <v>259</v>
      </c>
      <c r="F231" s="28">
        <f>SUM(F232)</f>
        <v>90000</v>
      </c>
      <c r="G231" s="28">
        <f>SUM(G232)</f>
        <v>90000</v>
      </c>
      <c r="H231" s="30">
        <f>SUM(H232)</f>
        <v>0</v>
      </c>
    </row>
    <row r="232" spans="1:8" ht="51" customHeight="1">
      <c r="A232" s="108">
        <v>41</v>
      </c>
      <c r="B232" s="3"/>
      <c r="C232" s="25"/>
      <c r="D232" s="25"/>
      <c r="E232" s="27" t="s">
        <v>6</v>
      </c>
      <c r="F232" s="31">
        <v>90000</v>
      </c>
      <c r="G232" s="31">
        <v>90000</v>
      </c>
      <c r="H232" s="32">
        <v>0</v>
      </c>
    </row>
    <row r="233" spans="1:8" ht="21.75" customHeight="1">
      <c r="A233" s="108">
        <v>42</v>
      </c>
      <c r="B233" s="3"/>
      <c r="C233" s="25"/>
      <c r="D233" s="25">
        <v>4210</v>
      </c>
      <c r="E233" s="27" t="s">
        <v>148</v>
      </c>
      <c r="F233" s="28">
        <f>SUM(F234)</f>
        <v>321000</v>
      </c>
      <c r="G233" s="28">
        <f>SUM(G234)</f>
        <v>321000</v>
      </c>
      <c r="H233" s="30">
        <f>SUM(H234)</f>
        <v>0</v>
      </c>
    </row>
    <row r="234" spans="1:8" ht="39.75" customHeight="1">
      <c r="A234" s="108">
        <v>43</v>
      </c>
      <c r="B234" s="3"/>
      <c r="C234" s="25"/>
      <c r="D234" s="25"/>
      <c r="E234" s="27" t="s">
        <v>7</v>
      </c>
      <c r="F234" s="31">
        <v>321000</v>
      </c>
      <c r="G234" s="31">
        <v>321000</v>
      </c>
      <c r="H234" s="32">
        <v>0</v>
      </c>
    </row>
    <row r="235" spans="1:8" ht="21" customHeight="1">
      <c r="A235" s="108">
        <v>44</v>
      </c>
      <c r="B235" s="3"/>
      <c r="C235" s="25"/>
      <c r="D235" s="25">
        <v>4260</v>
      </c>
      <c r="E235" s="27" t="s">
        <v>158</v>
      </c>
      <c r="F235" s="28">
        <f>SUM(F236)</f>
        <v>80000</v>
      </c>
      <c r="G235" s="28">
        <f>SUM(G236)</f>
        <v>80000</v>
      </c>
      <c r="H235" s="30">
        <f>SUM(H236)</f>
        <v>0</v>
      </c>
    </row>
    <row r="236" spans="1:8" ht="22.5" customHeight="1">
      <c r="A236" s="108">
        <v>45</v>
      </c>
      <c r="B236" s="3"/>
      <c r="C236" s="25"/>
      <c r="D236" s="25"/>
      <c r="E236" s="27" t="s">
        <v>260</v>
      </c>
      <c r="F236" s="31">
        <v>80000</v>
      </c>
      <c r="G236" s="31">
        <v>80000</v>
      </c>
      <c r="H236" s="32">
        <v>0</v>
      </c>
    </row>
    <row r="237" spans="1:8" ht="22.5" customHeight="1">
      <c r="A237" s="108">
        <v>46</v>
      </c>
      <c r="B237" s="3"/>
      <c r="C237" s="25"/>
      <c r="D237" s="25">
        <v>4270</v>
      </c>
      <c r="E237" s="27" t="s">
        <v>164</v>
      </c>
      <c r="F237" s="28">
        <f>SUM(F238)</f>
        <v>20000</v>
      </c>
      <c r="G237" s="28">
        <f>SUM(G238)</f>
        <v>20000</v>
      </c>
      <c r="H237" s="30">
        <f>SUM(H238)</f>
        <v>0</v>
      </c>
    </row>
    <row r="238" spans="1:8" ht="22.5" customHeight="1">
      <c r="A238" s="108">
        <v>47</v>
      </c>
      <c r="B238" s="3"/>
      <c r="C238" s="25"/>
      <c r="D238" s="25"/>
      <c r="E238" s="27" t="s">
        <v>261</v>
      </c>
      <c r="F238" s="31">
        <v>20000</v>
      </c>
      <c r="G238" s="31">
        <v>20000</v>
      </c>
      <c r="H238" s="32">
        <v>0</v>
      </c>
    </row>
    <row r="239" spans="1:8" ht="22.5" customHeight="1">
      <c r="A239" s="108">
        <v>48</v>
      </c>
      <c r="B239" s="3"/>
      <c r="C239" s="25"/>
      <c r="D239" s="25">
        <v>4280</v>
      </c>
      <c r="E239" s="27" t="s">
        <v>262</v>
      </c>
      <c r="F239" s="28">
        <f>SUM(F240)</f>
        <v>7000</v>
      </c>
      <c r="G239" s="28">
        <f>SUM(G240)</f>
        <v>7000</v>
      </c>
      <c r="H239" s="30">
        <f>SUM(H240)</f>
        <v>0</v>
      </c>
    </row>
    <row r="240" spans="1:8" ht="36" customHeight="1">
      <c r="A240" s="108">
        <v>49</v>
      </c>
      <c r="B240" s="3"/>
      <c r="C240" s="25"/>
      <c r="D240" s="25"/>
      <c r="E240" s="27" t="s">
        <v>313</v>
      </c>
      <c r="F240" s="31">
        <v>7000</v>
      </c>
      <c r="G240" s="31">
        <v>7000</v>
      </c>
      <c r="H240" s="32">
        <v>0</v>
      </c>
    </row>
    <row r="241" spans="1:8" ht="22.5" customHeight="1">
      <c r="A241" s="108">
        <v>50</v>
      </c>
      <c r="B241" s="3"/>
      <c r="C241" s="25"/>
      <c r="D241" s="25">
        <v>4300</v>
      </c>
      <c r="E241" s="27" t="s">
        <v>149</v>
      </c>
      <c r="F241" s="28">
        <f>SUM(F242:F243)</f>
        <v>441814</v>
      </c>
      <c r="G241" s="28">
        <f>SUM(G242:G243)</f>
        <v>441814</v>
      </c>
      <c r="H241" s="30">
        <f>SUM(H242:H243)</f>
        <v>0</v>
      </c>
    </row>
    <row r="242" spans="1:8" ht="65.25" customHeight="1">
      <c r="A242" s="108">
        <v>51</v>
      </c>
      <c r="B242" s="3"/>
      <c r="C242" s="25"/>
      <c r="D242" s="25"/>
      <c r="E242" s="27" t="s">
        <v>8</v>
      </c>
      <c r="F242" s="31">
        <v>406814</v>
      </c>
      <c r="G242" s="31">
        <v>406814</v>
      </c>
      <c r="H242" s="32">
        <v>0</v>
      </c>
    </row>
    <row r="243" spans="1:8" ht="22.5" customHeight="1">
      <c r="A243" s="108">
        <v>52</v>
      </c>
      <c r="B243" s="3"/>
      <c r="C243" s="25"/>
      <c r="D243" s="25"/>
      <c r="E243" s="27" t="s">
        <v>263</v>
      </c>
      <c r="F243" s="31">
        <v>35000</v>
      </c>
      <c r="G243" s="31">
        <v>35000</v>
      </c>
      <c r="H243" s="32">
        <v>0</v>
      </c>
    </row>
    <row r="244" spans="1:8" ht="22.5" customHeight="1">
      <c r="A244" s="108">
        <v>53</v>
      </c>
      <c r="B244" s="3"/>
      <c r="C244" s="25"/>
      <c r="D244" s="25">
        <v>4350</v>
      </c>
      <c r="E244" s="27" t="s">
        <v>264</v>
      </c>
      <c r="F244" s="28">
        <f>SUM(F245)</f>
        <v>20000</v>
      </c>
      <c r="G244" s="28">
        <f>SUM(G245)</f>
        <v>20000</v>
      </c>
      <c r="H244" s="30">
        <f>SUM(H245)</f>
        <v>0</v>
      </c>
    </row>
    <row r="245" spans="1:8" ht="22.5" customHeight="1">
      <c r="A245" s="108">
        <v>54</v>
      </c>
      <c r="B245" s="3"/>
      <c r="C245" s="25"/>
      <c r="D245" s="25"/>
      <c r="E245" s="27" t="s">
        <v>264</v>
      </c>
      <c r="F245" s="31">
        <v>20000</v>
      </c>
      <c r="G245" s="31">
        <v>20000</v>
      </c>
      <c r="H245" s="32">
        <v>0</v>
      </c>
    </row>
    <row r="246" spans="1:8" ht="33" customHeight="1">
      <c r="A246" s="108">
        <v>55</v>
      </c>
      <c r="B246" s="3"/>
      <c r="C246" s="25"/>
      <c r="D246" s="25">
        <v>4360</v>
      </c>
      <c r="E246" s="27" t="s">
        <v>265</v>
      </c>
      <c r="F246" s="28">
        <f>SUM(F247)</f>
        <v>42000</v>
      </c>
      <c r="G246" s="28">
        <f>SUM(G247)</f>
        <v>42000</v>
      </c>
      <c r="H246" s="30">
        <f>SUM(H247)</f>
        <v>0</v>
      </c>
    </row>
    <row r="247" spans="1:8" ht="28.5" customHeight="1">
      <c r="A247" s="108">
        <v>56</v>
      </c>
      <c r="B247" s="3"/>
      <c r="C247" s="25"/>
      <c r="D247" s="25"/>
      <c r="E247" s="27" t="s">
        <v>266</v>
      </c>
      <c r="F247" s="31">
        <v>42000</v>
      </c>
      <c r="G247" s="31">
        <v>42000</v>
      </c>
      <c r="H247" s="32">
        <v>0</v>
      </c>
    </row>
    <row r="248" spans="1:8" ht="36.75" customHeight="1">
      <c r="A248" s="108">
        <v>57</v>
      </c>
      <c r="B248" s="3"/>
      <c r="C248" s="25"/>
      <c r="D248" s="25">
        <v>4370</v>
      </c>
      <c r="E248" s="27" t="s">
        <v>267</v>
      </c>
      <c r="F248" s="28">
        <f>SUM(F249)</f>
        <v>35000</v>
      </c>
      <c r="G248" s="28">
        <f>SUM(G249)</f>
        <v>35000</v>
      </c>
      <c r="H248" s="30">
        <f>SUM(H249)</f>
        <v>0</v>
      </c>
    </row>
    <row r="249" spans="1:8" ht="21.75" customHeight="1">
      <c r="A249" s="108">
        <v>58</v>
      </c>
      <c r="B249" s="3"/>
      <c r="C249" s="25"/>
      <c r="D249" s="25"/>
      <c r="E249" s="27" t="s">
        <v>268</v>
      </c>
      <c r="F249" s="31">
        <v>35000</v>
      </c>
      <c r="G249" s="31">
        <v>35000</v>
      </c>
      <c r="H249" s="32">
        <v>0</v>
      </c>
    </row>
    <row r="250" spans="1:8" ht="20.25" customHeight="1">
      <c r="A250" s="108">
        <v>59</v>
      </c>
      <c r="B250" s="3"/>
      <c r="C250" s="25"/>
      <c r="D250" s="25">
        <v>4410</v>
      </c>
      <c r="E250" s="27" t="s">
        <v>269</v>
      </c>
      <c r="F250" s="28">
        <f>SUM(F251)</f>
        <v>85000</v>
      </c>
      <c r="G250" s="28">
        <f>SUM(G251)</f>
        <v>85000</v>
      </c>
      <c r="H250" s="30">
        <f>SUM(H251)</f>
        <v>0</v>
      </c>
    </row>
    <row r="251" spans="1:8" ht="43.5" customHeight="1">
      <c r="A251" s="108">
        <v>60</v>
      </c>
      <c r="B251" s="3"/>
      <c r="C251" s="25"/>
      <c r="D251" s="25"/>
      <c r="E251" s="27" t="s">
        <v>270</v>
      </c>
      <c r="F251" s="31">
        <v>85000</v>
      </c>
      <c r="G251" s="31">
        <v>85000</v>
      </c>
      <c r="H251" s="32">
        <v>0</v>
      </c>
    </row>
    <row r="252" spans="1:8" ht="16.5" customHeight="1">
      <c r="A252" s="108">
        <v>61</v>
      </c>
      <c r="B252" s="3"/>
      <c r="C252" s="25"/>
      <c r="D252" s="25">
        <v>4420</v>
      </c>
      <c r="E252" s="27" t="s">
        <v>250</v>
      </c>
      <c r="F252" s="28">
        <f>SUM(F253)</f>
        <v>7000</v>
      </c>
      <c r="G252" s="28">
        <f>SUM(G253)</f>
        <v>7000</v>
      </c>
      <c r="H252" s="30">
        <f>SUM(H253)</f>
        <v>0</v>
      </c>
    </row>
    <row r="253" spans="1:8" ht="30" customHeight="1">
      <c r="A253" s="108">
        <v>62</v>
      </c>
      <c r="B253" s="3"/>
      <c r="C253" s="25"/>
      <c r="D253" s="25"/>
      <c r="E253" s="27" t="s">
        <v>271</v>
      </c>
      <c r="F253" s="31">
        <v>7000</v>
      </c>
      <c r="G253" s="31">
        <v>7000</v>
      </c>
      <c r="H253" s="32">
        <v>0</v>
      </c>
    </row>
    <row r="254" spans="1:8" ht="21.75" customHeight="1">
      <c r="A254" s="108">
        <v>63</v>
      </c>
      <c r="B254" s="3"/>
      <c r="C254" s="25"/>
      <c r="D254" s="25">
        <v>4430</v>
      </c>
      <c r="E254" s="27" t="s">
        <v>272</v>
      </c>
      <c r="F254" s="28">
        <f>SUM(F255)</f>
        <v>12000</v>
      </c>
      <c r="G254" s="28">
        <f>SUM(G255)</f>
        <v>12000</v>
      </c>
      <c r="H254" s="30">
        <f>SUM(H255)</f>
        <v>0</v>
      </c>
    </row>
    <row r="255" spans="1:8" ht="32.25" customHeight="1">
      <c r="A255" s="108">
        <v>64</v>
      </c>
      <c r="B255" s="3"/>
      <c r="C255" s="25"/>
      <c r="D255" s="25"/>
      <c r="E255" s="27" t="s">
        <v>455</v>
      </c>
      <c r="F255" s="31">
        <v>12000</v>
      </c>
      <c r="G255" s="31">
        <v>12000</v>
      </c>
      <c r="H255" s="32">
        <v>0</v>
      </c>
    </row>
    <row r="256" spans="1:8" ht="22.5" customHeight="1">
      <c r="A256" s="108">
        <v>65</v>
      </c>
      <c r="B256" s="3"/>
      <c r="C256" s="25"/>
      <c r="D256" s="25">
        <v>4440</v>
      </c>
      <c r="E256" s="27" t="s">
        <v>273</v>
      </c>
      <c r="F256" s="28">
        <f>SUM(F257)</f>
        <v>75000</v>
      </c>
      <c r="G256" s="28">
        <f>SUM(G257)</f>
        <v>75000</v>
      </c>
      <c r="H256" s="30">
        <f>SUM(H257)</f>
        <v>0</v>
      </c>
    </row>
    <row r="257" spans="1:8" ht="21" customHeight="1">
      <c r="A257" s="108">
        <v>66</v>
      </c>
      <c r="B257" s="3"/>
      <c r="C257" s="25"/>
      <c r="D257" s="25"/>
      <c r="E257" s="27" t="s">
        <v>274</v>
      </c>
      <c r="F257" s="31">
        <v>75000</v>
      </c>
      <c r="G257" s="31">
        <v>75000</v>
      </c>
      <c r="H257" s="32">
        <v>0</v>
      </c>
    </row>
    <row r="258" spans="1:8" ht="27.75" customHeight="1">
      <c r="A258" s="108">
        <v>67</v>
      </c>
      <c r="B258" s="3"/>
      <c r="C258" s="25"/>
      <c r="D258" s="25">
        <v>4700</v>
      </c>
      <c r="E258" s="27" t="s">
        <v>275</v>
      </c>
      <c r="F258" s="28">
        <f>SUM(F259)</f>
        <v>50000</v>
      </c>
      <c r="G258" s="28">
        <f>SUM(G259)</f>
        <v>50000</v>
      </c>
      <c r="H258" s="30">
        <f>SUM(H259)</f>
        <v>0</v>
      </c>
    </row>
    <row r="259" spans="1:8" ht="18.75" customHeight="1">
      <c r="A259" s="108">
        <v>68</v>
      </c>
      <c r="B259" s="3"/>
      <c r="C259" s="25"/>
      <c r="D259" s="25"/>
      <c r="E259" s="27" t="s">
        <v>276</v>
      </c>
      <c r="F259" s="31">
        <v>50000</v>
      </c>
      <c r="G259" s="31">
        <v>50000</v>
      </c>
      <c r="H259" s="32">
        <v>0</v>
      </c>
    </row>
    <row r="260" spans="1:9" ht="25.5" customHeight="1">
      <c r="A260" s="108">
        <v>69</v>
      </c>
      <c r="B260" s="3"/>
      <c r="C260" s="25"/>
      <c r="D260" s="25">
        <v>6050</v>
      </c>
      <c r="E260" s="27" t="s">
        <v>211</v>
      </c>
      <c r="F260" s="28">
        <f>SUM(F261:F261)</f>
        <v>7980000</v>
      </c>
      <c r="G260" s="28">
        <f>SUM(G261)</f>
        <v>0</v>
      </c>
      <c r="H260" s="30">
        <f>SUM(H261:H261)</f>
        <v>7980000</v>
      </c>
      <c r="I260" s="60"/>
    </row>
    <row r="261" spans="1:8" ht="36" customHeight="1">
      <c r="A261" s="108">
        <v>70</v>
      </c>
      <c r="B261" s="3"/>
      <c r="C261" s="25"/>
      <c r="D261" s="25"/>
      <c r="E261" s="27" t="s">
        <v>42</v>
      </c>
      <c r="F261" s="31">
        <v>7980000</v>
      </c>
      <c r="G261" s="31">
        <v>0</v>
      </c>
      <c r="H261" s="32">
        <v>7980000</v>
      </c>
    </row>
    <row r="262" spans="1:8" ht="20.25" customHeight="1">
      <c r="A262" s="108">
        <v>71</v>
      </c>
      <c r="B262" s="3"/>
      <c r="C262" s="25"/>
      <c r="D262" s="25">
        <v>6060</v>
      </c>
      <c r="E262" s="27" t="s">
        <v>277</v>
      </c>
      <c r="F262" s="28">
        <f>SUM(F263:F264)</f>
        <v>260000</v>
      </c>
      <c r="G262" s="28">
        <f>SUM(G263)</f>
        <v>0</v>
      </c>
      <c r="H262" s="30">
        <f>SUM(H263:H264)</f>
        <v>260000</v>
      </c>
    </row>
    <row r="263" spans="1:8" ht="33.75" customHeight="1">
      <c r="A263" s="108">
        <v>72</v>
      </c>
      <c r="B263" s="3"/>
      <c r="C263" s="25"/>
      <c r="D263" s="25"/>
      <c r="E263" s="27" t="s">
        <v>278</v>
      </c>
      <c r="F263" s="31">
        <v>150000</v>
      </c>
      <c r="G263" s="31">
        <v>0</v>
      </c>
      <c r="H263" s="32">
        <v>150000</v>
      </c>
    </row>
    <row r="264" spans="1:8" ht="24" customHeight="1">
      <c r="A264" s="108">
        <v>73</v>
      </c>
      <c r="B264" s="3"/>
      <c r="C264" s="25"/>
      <c r="D264" s="25"/>
      <c r="E264" s="27" t="s">
        <v>41</v>
      </c>
      <c r="F264" s="31">
        <v>110000</v>
      </c>
      <c r="G264" s="31">
        <v>0</v>
      </c>
      <c r="H264" s="32">
        <v>110000</v>
      </c>
    </row>
    <row r="265" spans="1:8" ht="21" customHeight="1">
      <c r="A265" s="108">
        <v>74</v>
      </c>
      <c r="B265" s="3"/>
      <c r="C265" s="25">
        <v>75075</v>
      </c>
      <c r="D265" s="25"/>
      <c r="E265" s="27" t="s">
        <v>279</v>
      </c>
      <c r="F265" s="47">
        <f>SUM(F266+F268)</f>
        <v>125000</v>
      </c>
      <c r="G265" s="47">
        <f>SUM(G266+G268)</f>
        <v>125000</v>
      </c>
      <c r="H265" s="48">
        <f>SUM(H266+H268)</f>
        <v>0</v>
      </c>
    </row>
    <row r="266" spans="1:8" ht="17.25" customHeight="1">
      <c r="A266" s="108">
        <v>75</v>
      </c>
      <c r="B266" s="3"/>
      <c r="C266" s="25"/>
      <c r="D266" s="25">
        <v>4210</v>
      </c>
      <c r="E266" s="27" t="s">
        <v>148</v>
      </c>
      <c r="F266" s="28">
        <f>SUM(F267)</f>
        <v>5000</v>
      </c>
      <c r="G266" s="28">
        <f>SUM(G267)</f>
        <v>5000</v>
      </c>
      <c r="H266" s="30">
        <f>SUM(H267)</f>
        <v>0</v>
      </c>
    </row>
    <row r="267" spans="1:8" ht="16.5" customHeight="1">
      <c r="A267" s="108">
        <v>76</v>
      </c>
      <c r="B267" s="3"/>
      <c r="C267" s="25"/>
      <c r="D267" s="25"/>
      <c r="E267" s="27" t="s">
        <v>280</v>
      </c>
      <c r="F267" s="31">
        <v>5000</v>
      </c>
      <c r="G267" s="31">
        <v>5000</v>
      </c>
      <c r="H267" s="32">
        <v>0</v>
      </c>
    </row>
    <row r="268" spans="1:8" ht="17.25" customHeight="1">
      <c r="A268" s="108">
        <v>77</v>
      </c>
      <c r="B268" s="3"/>
      <c r="C268" s="25"/>
      <c r="D268" s="25">
        <v>4300</v>
      </c>
      <c r="E268" s="27" t="s">
        <v>149</v>
      </c>
      <c r="F268" s="28">
        <f>SUM(F269)</f>
        <v>120000</v>
      </c>
      <c r="G268" s="28">
        <f>SUM(G269)</f>
        <v>120000</v>
      </c>
      <c r="H268" s="30">
        <f>SUM(H269)</f>
        <v>0</v>
      </c>
    </row>
    <row r="269" spans="1:8" ht="18.75" customHeight="1">
      <c r="A269" s="108">
        <v>78</v>
      </c>
      <c r="B269" s="3"/>
      <c r="C269" s="25"/>
      <c r="D269" s="25"/>
      <c r="E269" s="27" t="s">
        <v>281</v>
      </c>
      <c r="F269" s="31">
        <v>120000</v>
      </c>
      <c r="G269" s="31">
        <v>120000</v>
      </c>
      <c r="H269" s="32">
        <v>0</v>
      </c>
    </row>
    <row r="270" spans="1:8" ht="22.5" customHeight="1">
      <c r="A270" s="108">
        <v>79</v>
      </c>
      <c r="B270" s="3"/>
      <c r="C270" s="25">
        <v>75095</v>
      </c>
      <c r="D270" s="25"/>
      <c r="E270" s="27" t="s">
        <v>150</v>
      </c>
      <c r="F270" s="47">
        <f>SUM(F271+F274+F276+F278+F281+F284+F287+F292+F298+F300+F302)</f>
        <v>220165.34</v>
      </c>
      <c r="G270" s="47">
        <f>SUM(G271+G274+G276+G278+G281+G284+G287+G292+G298+G300)</f>
        <v>214781.72</v>
      </c>
      <c r="H270" s="48">
        <f>SUM(H302)</f>
        <v>5383.62</v>
      </c>
    </row>
    <row r="271" spans="1:8" ht="42" customHeight="1">
      <c r="A271" s="108">
        <v>80</v>
      </c>
      <c r="B271" s="3"/>
      <c r="C271" s="25"/>
      <c r="D271" s="25">
        <v>2900</v>
      </c>
      <c r="E271" s="27" t="s">
        <v>282</v>
      </c>
      <c r="F271" s="28">
        <f>SUM(F272:F273)</f>
        <v>13450</v>
      </c>
      <c r="G271" s="28">
        <f>SUM(G272:G273)</f>
        <v>13450</v>
      </c>
      <c r="H271" s="30">
        <f>SUM(H272:H273)</f>
        <v>0</v>
      </c>
    </row>
    <row r="272" spans="1:8" ht="18.75" customHeight="1">
      <c r="A272" s="108">
        <v>81</v>
      </c>
      <c r="B272" s="3"/>
      <c r="C272" s="25"/>
      <c r="D272" s="25"/>
      <c r="E272" s="27" t="s">
        <v>283</v>
      </c>
      <c r="F272" s="31">
        <v>7950</v>
      </c>
      <c r="G272" s="31">
        <v>7950</v>
      </c>
      <c r="H272" s="32">
        <v>0</v>
      </c>
    </row>
    <row r="273" spans="1:8" ht="18" customHeight="1">
      <c r="A273" s="108">
        <v>82</v>
      </c>
      <c r="B273" s="3"/>
      <c r="C273" s="25"/>
      <c r="D273" s="25"/>
      <c r="E273" s="27" t="s">
        <v>456</v>
      </c>
      <c r="F273" s="31">
        <v>5500</v>
      </c>
      <c r="G273" s="31">
        <v>5500</v>
      </c>
      <c r="H273" s="32">
        <v>0</v>
      </c>
    </row>
    <row r="274" spans="1:8" ht="18" customHeight="1">
      <c r="A274" s="108">
        <v>83</v>
      </c>
      <c r="B274" s="3"/>
      <c r="C274" s="25"/>
      <c r="D274" s="25">
        <v>3030</v>
      </c>
      <c r="E274" s="27" t="s">
        <v>242</v>
      </c>
      <c r="F274" s="28">
        <f>SUM(F275)</f>
        <v>36000</v>
      </c>
      <c r="G274" s="28">
        <f>SUM(G275)</f>
        <v>36000</v>
      </c>
      <c r="H274" s="30">
        <f>SUM(H275)</f>
        <v>0</v>
      </c>
    </row>
    <row r="275" spans="1:8" ht="18" customHeight="1">
      <c r="A275" s="108">
        <v>84</v>
      </c>
      <c r="B275" s="3"/>
      <c r="C275" s="25"/>
      <c r="D275" s="25"/>
      <c r="E275" s="27" t="s">
        <v>43</v>
      </c>
      <c r="F275" s="31">
        <v>36000</v>
      </c>
      <c r="G275" s="31">
        <v>36000</v>
      </c>
      <c r="H275" s="32">
        <v>0</v>
      </c>
    </row>
    <row r="276" spans="1:8" ht="18" customHeight="1">
      <c r="A276" s="108">
        <v>85</v>
      </c>
      <c r="B276" s="3"/>
      <c r="C276" s="25"/>
      <c r="D276" s="25">
        <v>4100</v>
      </c>
      <c r="E276" s="27" t="s">
        <v>44</v>
      </c>
      <c r="F276" s="28">
        <f>SUM(F277)</f>
        <v>24000</v>
      </c>
      <c r="G276" s="28">
        <f>SUM(G277)</f>
        <v>24000</v>
      </c>
      <c r="H276" s="30">
        <f>SUM(H277)</f>
        <v>0</v>
      </c>
    </row>
    <row r="277" spans="1:8" ht="25.5" customHeight="1">
      <c r="A277" s="108">
        <v>86</v>
      </c>
      <c r="B277" s="3"/>
      <c r="C277" s="25"/>
      <c r="D277" s="25"/>
      <c r="E277" s="27" t="s">
        <v>317</v>
      </c>
      <c r="F277" s="31">
        <v>24000</v>
      </c>
      <c r="G277" s="31">
        <v>24000</v>
      </c>
      <c r="H277" s="32">
        <v>0</v>
      </c>
    </row>
    <row r="278" spans="1:9" ht="18" customHeight="1">
      <c r="A278" s="108">
        <v>87</v>
      </c>
      <c r="B278" s="3"/>
      <c r="C278" s="25"/>
      <c r="D278" s="25">
        <v>4110</v>
      </c>
      <c r="E278" s="27" t="s">
        <v>239</v>
      </c>
      <c r="F278" s="28">
        <f>SUM(F279:F280)</f>
        <v>4932</v>
      </c>
      <c r="G278" s="28">
        <f>SUM(G279:G280)</f>
        <v>4932</v>
      </c>
      <c r="H278" s="30">
        <f>SUM(H279)</f>
        <v>0</v>
      </c>
      <c r="I278" s="60"/>
    </row>
    <row r="279" spans="1:8" ht="24.75" customHeight="1">
      <c r="A279" s="108">
        <v>88</v>
      </c>
      <c r="B279" s="3"/>
      <c r="C279" s="25"/>
      <c r="D279" s="25"/>
      <c r="E279" s="27" t="s">
        <v>45</v>
      </c>
      <c r="F279" s="31">
        <v>4700</v>
      </c>
      <c r="G279" s="31">
        <v>4700</v>
      </c>
      <c r="H279" s="32">
        <v>0</v>
      </c>
    </row>
    <row r="280" spans="1:8" ht="24.75" customHeight="1">
      <c r="A280" s="108">
        <v>89</v>
      </c>
      <c r="B280" s="3"/>
      <c r="C280" s="25"/>
      <c r="D280" s="25"/>
      <c r="E280" s="27" t="s">
        <v>46</v>
      </c>
      <c r="F280" s="31">
        <v>232</v>
      </c>
      <c r="G280" s="31">
        <v>232</v>
      </c>
      <c r="H280" s="32">
        <v>0</v>
      </c>
    </row>
    <row r="281" spans="1:8" ht="24.75" customHeight="1">
      <c r="A281" s="108">
        <v>90</v>
      </c>
      <c r="B281" s="3"/>
      <c r="C281" s="25"/>
      <c r="D281" s="25">
        <v>4120</v>
      </c>
      <c r="E281" s="27" t="s">
        <v>312</v>
      </c>
      <c r="F281" s="28">
        <f>SUM(F282:F283)</f>
        <v>538</v>
      </c>
      <c r="G281" s="28">
        <f>SUM(G282:G283)</f>
        <v>538</v>
      </c>
      <c r="H281" s="30">
        <f>SUM(H282:H283)</f>
        <v>0</v>
      </c>
    </row>
    <row r="282" spans="1:8" ht="24.75" customHeight="1">
      <c r="A282" s="108">
        <v>91</v>
      </c>
      <c r="B282" s="3"/>
      <c r="C282" s="25"/>
      <c r="D282" s="25"/>
      <c r="E282" s="27" t="s">
        <v>47</v>
      </c>
      <c r="F282" s="31">
        <v>500</v>
      </c>
      <c r="G282" s="31">
        <v>500</v>
      </c>
      <c r="H282" s="32">
        <v>0</v>
      </c>
    </row>
    <row r="283" spans="1:8" ht="24.75" customHeight="1">
      <c r="A283" s="108">
        <v>92</v>
      </c>
      <c r="B283" s="3"/>
      <c r="C283" s="25"/>
      <c r="D283" s="25"/>
      <c r="E283" s="27" t="s">
        <v>48</v>
      </c>
      <c r="F283" s="31">
        <v>38</v>
      </c>
      <c r="G283" s="31">
        <v>38</v>
      </c>
      <c r="H283" s="32">
        <v>0</v>
      </c>
    </row>
    <row r="284" spans="1:8" ht="17.25" customHeight="1">
      <c r="A284" s="108">
        <v>93</v>
      </c>
      <c r="B284" s="3"/>
      <c r="C284" s="25"/>
      <c r="D284" s="25">
        <v>4170</v>
      </c>
      <c r="E284" s="27" t="s">
        <v>259</v>
      </c>
      <c r="F284" s="28">
        <f>SUM(F285:F286)</f>
        <v>32530</v>
      </c>
      <c r="G284" s="28">
        <f>SUM(G285:G286)</f>
        <v>32530</v>
      </c>
      <c r="H284" s="30">
        <f>SUM(H285:H286)</f>
        <v>0</v>
      </c>
    </row>
    <row r="285" spans="1:8" ht="24.75" customHeight="1">
      <c r="A285" s="108">
        <v>94</v>
      </c>
      <c r="B285" s="3"/>
      <c r="C285" s="25"/>
      <c r="D285" s="25"/>
      <c r="E285" s="27" t="s">
        <v>49</v>
      </c>
      <c r="F285" s="31">
        <v>1530</v>
      </c>
      <c r="G285" s="31">
        <v>1530</v>
      </c>
      <c r="H285" s="32">
        <v>0</v>
      </c>
    </row>
    <row r="286" spans="1:8" ht="23.25" customHeight="1">
      <c r="A286" s="108">
        <v>95</v>
      </c>
      <c r="B286" s="3"/>
      <c r="C286" s="25"/>
      <c r="D286" s="25"/>
      <c r="E286" s="27" t="s">
        <v>50</v>
      </c>
      <c r="F286" s="31">
        <v>31000</v>
      </c>
      <c r="G286" s="31">
        <v>31000</v>
      </c>
      <c r="H286" s="32">
        <v>0</v>
      </c>
    </row>
    <row r="287" spans="1:10" ht="22.5" customHeight="1">
      <c r="A287" s="108">
        <v>96</v>
      </c>
      <c r="B287" s="3"/>
      <c r="C287" s="25"/>
      <c r="D287" s="25">
        <v>4210</v>
      </c>
      <c r="E287" s="27" t="s">
        <v>148</v>
      </c>
      <c r="F287" s="62">
        <f>SUM(F288:F291)</f>
        <v>14501.720000000001</v>
      </c>
      <c r="G287" s="28">
        <f>SUM(G288:G291)</f>
        <v>14501.720000000001</v>
      </c>
      <c r="H287" s="28">
        <f>SUM(H288)</f>
        <v>0</v>
      </c>
      <c r="I287" s="64"/>
      <c r="J287" s="55"/>
    </row>
    <row r="288" spans="1:10" ht="15" customHeight="1">
      <c r="A288" s="108">
        <v>97</v>
      </c>
      <c r="B288" s="3"/>
      <c r="C288" s="25"/>
      <c r="D288" s="25"/>
      <c r="E288" s="27" t="s">
        <v>284</v>
      </c>
      <c r="F288" s="61">
        <v>2500</v>
      </c>
      <c r="G288" s="31">
        <v>2500</v>
      </c>
      <c r="H288" s="31">
        <v>0</v>
      </c>
      <c r="I288" s="64"/>
      <c r="J288" s="55"/>
    </row>
    <row r="289" spans="1:10" ht="24" customHeight="1">
      <c r="A289" s="108">
        <v>98</v>
      </c>
      <c r="B289" s="3"/>
      <c r="C289" s="25"/>
      <c r="D289" s="25"/>
      <c r="E289" s="27" t="s">
        <v>51</v>
      </c>
      <c r="F289" s="61">
        <v>9000</v>
      </c>
      <c r="G289" s="31">
        <v>9000</v>
      </c>
      <c r="H289" s="31">
        <v>0</v>
      </c>
      <c r="I289" s="64"/>
      <c r="J289" s="55"/>
    </row>
    <row r="290" spans="1:10" ht="24.75" customHeight="1">
      <c r="A290" s="108">
        <v>99</v>
      </c>
      <c r="B290" s="3"/>
      <c r="C290" s="25"/>
      <c r="D290" s="25"/>
      <c r="E290" s="27" t="s">
        <v>52</v>
      </c>
      <c r="F290" s="61">
        <v>2001.7</v>
      </c>
      <c r="G290" s="31">
        <v>2001.7</v>
      </c>
      <c r="H290" s="31">
        <v>0</v>
      </c>
      <c r="I290" s="64"/>
      <c r="J290" s="55"/>
    </row>
    <row r="291" spans="1:10" ht="46.5" customHeight="1">
      <c r="A291" s="108">
        <v>100</v>
      </c>
      <c r="B291" s="3"/>
      <c r="C291" s="25"/>
      <c r="D291" s="25"/>
      <c r="E291" s="27" t="s">
        <v>53</v>
      </c>
      <c r="F291" s="61">
        <v>1000.02</v>
      </c>
      <c r="G291" s="31">
        <v>1000.02</v>
      </c>
      <c r="H291" s="31">
        <v>0</v>
      </c>
      <c r="I291" s="64"/>
      <c r="J291" s="55"/>
    </row>
    <row r="292" spans="1:10" ht="22.5" customHeight="1">
      <c r="A292" s="108">
        <v>101</v>
      </c>
      <c r="B292" s="3"/>
      <c r="C292" s="25"/>
      <c r="D292" s="25">
        <v>4300</v>
      </c>
      <c r="E292" s="27" t="s">
        <v>149</v>
      </c>
      <c r="F292" s="62">
        <f>SUM(F293:F297)</f>
        <v>63730</v>
      </c>
      <c r="G292" s="28">
        <f>SUM(G293:G297)</f>
        <v>63730</v>
      </c>
      <c r="H292" s="28">
        <f>SUM(H296:H297)</f>
        <v>0</v>
      </c>
      <c r="I292" s="64"/>
      <c r="J292" s="55"/>
    </row>
    <row r="293" spans="1:10" ht="22.5" customHeight="1">
      <c r="A293" s="108">
        <v>102</v>
      </c>
      <c r="B293" s="3"/>
      <c r="C293" s="25"/>
      <c r="D293" s="25"/>
      <c r="E293" s="27" t="s">
        <v>285</v>
      </c>
      <c r="F293" s="61">
        <v>15000</v>
      </c>
      <c r="G293" s="31">
        <v>15000</v>
      </c>
      <c r="H293" s="31">
        <v>0</v>
      </c>
      <c r="I293" s="64"/>
      <c r="J293" s="55"/>
    </row>
    <row r="294" spans="1:10" ht="22.5" customHeight="1">
      <c r="A294" s="108">
        <v>103</v>
      </c>
      <c r="B294" s="3"/>
      <c r="C294" s="25"/>
      <c r="D294" s="25"/>
      <c r="E294" s="27" t="s">
        <v>54</v>
      </c>
      <c r="F294" s="61">
        <v>30000</v>
      </c>
      <c r="G294" s="31">
        <v>30000</v>
      </c>
      <c r="H294" s="31">
        <v>0</v>
      </c>
      <c r="I294" s="64"/>
      <c r="J294" s="55"/>
    </row>
    <row r="295" spans="1:10" ht="37.5" customHeight="1">
      <c r="A295" s="108">
        <v>104</v>
      </c>
      <c r="B295" s="3"/>
      <c r="C295" s="25"/>
      <c r="D295" s="25"/>
      <c r="E295" s="27" t="s">
        <v>9</v>
      </c>
      <c r="F295" s="61">
        <v>4730</v>
      </c>
      <c r="G295" s="31">
        <v>4730</v>
      </c>
      <c r="H295" s="31">
        <v>0</v>
      </c>
      <c r="I295" s="64"/>
      <c r="J295" s="55"/>
    </row>
    <row r="296" spans="1:10" ht="32.25" customHeight="1">
      <c r="A296" s="108">
        <v>105</v>
      </c>
      <c r="B296" s="3"/>
      <c r="C296" s="25"/>
      <c r="D296" s="25"/>
      <c r="E296" s="27" t="s">
        <v>55</v>
      </c>
      <c r="F296" s="61">
        <v>11000</v>
      </c>
      <c r="G296" s="31">
        <v>11000</v>
      </c>
      <c r="H296" s="31">
        <v>0</v>
      </c>
      <c r="I296" s="64"/>
      <c r="J296" s="55"/>
    </row>
    <row r="297" spans="1:10" ht="35.25" customHeight="1">
      <c r="A297" s="108">
        <v>106</v>
      </c>
      <c r="B297" s="3"/>
      <c r="C297" s="25"/>
      <c r="D297" s="25"/>
      <c r="E297" s="27" t="s">
        <v>10</v>
      </c>
      <c r="F297" s="61">
        <v>3000</v>
      </c>
      <c r="G297" s="31">
        <v>3000</v>
      </c>
      <c r="H297" s="31">
        <v>0</v>
      </c>
      <c r="I297" s="64"/>
      <c r="J297" s="55"/>
    </row>
    <row r="298" spans="1:10" ht="21.75" customHeight="1">
      <c r="A298" s="108">
        <v>107</v>
      </c>
      <c r="B298" s="3"/>
      <c r="C298" s="25"/>
      <c r="D298" s="25">
        <v>4430</v>
      </c>
      <c r="E298" s="27" t="s">
        <v>182</v>
      </c>
      <c r="F298" s="62">
        <f>SUM(F299)</f>
        <v>10000</v>
      </c>
      <c r="G298" s="28">
        <f>SUM(G299)</f>
        <v>10000</v>
      </c>
      <c r="H298" s="28">
        <f>SUM(H299)</f>
        <v>0</v>
      </c>
      <c r="I298" s="64"/>
      <c r="J298" s="55"/>
    </row>
    <row r="299" spans="1:10" ht="21.75" customHeight="1">
      <c r="A299" s="108">
        <v>108</v>
      </c>
      <c r="B299" s="3"/>
      <c r="C299" s="25"/>
      <c r="D299" s="25"/>
      <c r="E299" s="27" t="s">
        <v>56</v>
      </c>
      <c r="F299" s="61">
        <v>10000</v>
      </c>
      <c r="G299" s="31">
        <v>10000</v>
      </c>
      <c r="H299" s="31">
        <v>0</v>
      </c>
      <c r="I299" s="64"/>
      <c r="J299" s="55"/>
    </row>
    <row r="300" spans="1:10" ht="21.75" customHeight="1">
      <c r="A300" s="108">
        <v>109</v>
      </c>
      <c r="B300" s="3"/>
      <c r="C300" s="25"/>
      <c r="D300" s="25">
        <v>4610</v>
      </c>
      <c r="E300" s="27" t="s">
        <v>57</v>
      </c>
      <c r="F300" s="62">
        <f>SUM(F301)</f>
        <v>15100</v>
      </c>
      <c r="G300" s="28">
        <f>SUM(G301)</f>
        <v>15100</v>
      </c>
      <c r="H300" s="28">
        <f>SUM(H301)</f>
        <v>0</v>
      </c>
      <c r="I300" s="64"/>
      <c r="J300" s="55"/>
    </row>
    <row r="301" spans="1:10" ht="20.25" customHeight="1">
      <c r="A301" s="108">
        <v>110</v>
      </c>
      <c r="B301" s="3"/>
      <c r="C301" s="25"/>
      <c r="D301" s="25"/>
      <c r="E301" s="27" t="s">
        <v>319</v>
      </c>
      <c r="F301" s="61">
        <v>15100</v>
      </c>
      <c r="G301" s="31">
        <v>15100</v>
      </c>
      <c r="H301" s="31">
        <v>0</v>
      </c>
      <c r="I301" s="64"/>
      <c r="J301" s="55"/>
    </row>
    <row r="302" spans="1:10" ht="60.75" customHeight="1">
      <c r="A302" s="108">
        <v>111</v>
      </c>
      <c r="B302" s="3"/>
      <c r="C302" s="25"/>
      <c r="D302" s="25">
        <v>6630</v>
      </c>
      <c r="E302" s="114" t="s">
        <v>2</v>
      </c>
      <c r="F302" s="62">
        <f>SUM(F303)</f>
        <v>5383.62</v>
      </c>
      <c r="G302" s="28">
        <f>SUM(G303)</f>
        <v>0</v>
      </c>
      <c r="H302" s="28">
        <f>SUM(H303)</f>
        <v>5383.62</v>
      </c>
      <c r="I302" s="64"/>
      <c r="J302" s="55"/>
    </row>
    <row r="303" spans="1:10" ht="43.5" customHeight="1">
      <c r="A303" s="108">
        <v>112</v>
      </c>
      <c r="B303" s="3"/>
      <c r="C303" s="25"/>
      <c r="D303" s="25"/>
      <c r="E303" s="27" t="s">
        <v>503</v>
      </c>
      <c r="F303" s="61">
        <v>5383.62</v>
      </c>
      <c r="G303" s="31">
        <v>0</v>
      </c>
      <c r="H303" s="31">
        <v>5383.62</v>
      </c>
      <c r="I303" s="64"/>
      <c r="J303" s="55"/>
    </row>
    <row r="304" spans="1:10" ht="22.5" customHeight="1">
      <c r="A304" s="139" t="s">
        <v>286</v>
      </c>
      <c r="B304" s="140"/>
      <c r="C304" s="140"/>
      <c r="D304" s="140"/>
      <c r="E304" s="141"/>
      <c r="F304" s="63">
        <f>SUM(F192+F201+F216+F265+F270)</f>
        <v>15857267.34</v>
      </c>
      <c r="G304" s="39">
        <f>SUM(G192+G201+G216+G265+G270)</f>
        <v>7611883.72</v>
      </c>
      <c r="H304" s="39">
        <f>SUM(H270+H265+H216)</f>
        <v>8245383.62</v>
      </c>
      <c r="I304" s="64"/>
      <c r="J304" s="55"/>
    </row>
    <row r="305" spans="1:10" ht="19.5" customHeight="1">
      <c r="A305" s="108">
        <v>1</v>
      </c>
      <c r="B305" s="3">
        <v>754</v>
      </c>
      <c r="C305" s="25">
        <v>75404</v>
      </c>
      <c r="D305" s="67"/>
      <c r="E305" s="26" t="s">
        <v>288</v>
      </c>
      <c r="F305" s="65">
        <f>SUM(F306)</f>
        <v>104000</v>
      </c>
      <c r="G305" s="47">
        <f>SUM(G306)</f>
        <v>104000</v>
      </c>
      <c r="H305" s="47">
        <f>SUM(H306)</f>
        <v>0</v>
      </c>
      <c r="I305" s="64"/>
      <c r="J305" s="55"/>
    </row>
    <row r="306" spans="1:10" ht="22.5" customHeight="1">
      <c r="A306" s="108">
        <v>2</v>
      </c>
      <c r="B306" s="3"/>
      <c r="C306" s="67"/>
      <c r="D306" s="25">
        <v>3000</v>
      </c>
      <c r="E306" s="27" t="s">
        <v>289</v>
      </c>
      <c r="F306" s="56">
        <f>SUM(F307:F310)</f>
        <v>104000</v>
      </c>
      <c r="G306" s="28">
        <f>SUM(G307:G310)</f>
        <v>104000</v>
      </c>
      <c r="H306" s="28">
        <f>SUM(H307:H310)</f>
        <v>0</v>
      </c>
      <c r="I306" s="64"/>
      <c r="J306" s="55"/>
    </row>
    <row r="307" spans="1:10" ht="37.5" customHeight="1">
      <c r="A307" s="108">
        <v>3</v>
      </c>
      <c r="B307" s="3"/>
      <c r="C307" s="67"/>
      <c r="D307" s="25"/>
      <c r="E307" s="27" t="s">
        <v>131</v>
      </c>
      <c r="F307" s="53">
        <v>85000</v>
      </c>
      <c r="G307" s="31">
        <v>85000</v>
      </c>
      <c r="H307" s="31">
        <v>0</v>
      </c>
      <c r="I307" s="64"/>
      <c r="J307" s="55"/>
    </row>
    <row r="308" spans="1:10" ht="24.75" customHeight="1">
      <c r="A308" s="108">
        <v>4</v>
      </c>
      <c r="B308" s="3"/>
      <c r="C308" s="67"/>
      <c r="D308" s="25"/>
      <c r="E308" s="27" t="s">
        <v>290</v>
      </c>
      <c r="F308" s="53">
        <v>2000</v>
      </c>
      <c r="G308" s="31">
        <v>2000</v>
      </c>
      <c r="H308" s="31">
        <v>0</v>
      </c>
      <c r="I308" s="64"/>
      <c r="J308" s="55"/>
    </row>
    <row r="309" spans="1:10" ht="25.5" customHeight="1">
      <c r="A309" s="108">
        <v>5</v>
      </c>
      <c r="B309" s="3"/>
      <c r="C309" s="67"/>
      <c r="D309" s="25"/>
      <c r="E309" s="27" t="s">
        <v>291</v>
      </c>
      <c r="F309" s="53">
        <v>5000</v>
      </c>
      <c r="G309" s="31">
        <v>5000</v>
      </c>
      <c r="H309" s="31">
        <v>0</v>
      </c>
      <c r="I309" s="64"/>
      <c r="J309" s="55"/>
    </row>
    <row r="310" spans="1:10" ht="24" customHeight="1">
      <c r="A310" s="108">
        <v>6</v>
      </c>
      <c r="B310" s="3"/>
      <c r="C310" s="67"/>
      <c r="D310" s="25"/>
      <c r="E310" s="27" t="s">
        <v>1</v>
      </c>
      <c r="F310" s="53">
        <v>12000</v>
      </c>
      <c r="G310" s="31">
        <v>12000</v>
      </c>
      <c r="H310" s="31">
        <v>0</v>
      </c>
      <c r="I310" s="64"/>
      <c r="J310" s="55"/>
    </row>
    <row r="311" spans="1:10" ht="19.5" customHeight="1">
      <c r="A311" s="108">
        <v>7</v>
      </c>
      <c r="B311" s="3"/>
      <c r="C311" s="25">
        <v>75412</v>
      </c>
      <c r="D311" s="25"/>
      <c r="E311" s="27" t="s">
        <v>292</v>
      </c>
      <c r="F311" s="65">
        <f>SUM(F312+F314+F319+F321+F323+F325+F329+F331+F333)</f>
        <v>117000</v>
      </c>
      <c r="G311" s="47">
        <f>SUM(G312+G314+G319+G321+G323+G325+G329+G331+G333)</f>
        <v>117000</v>
      </c>
      <c r="H311" s="47">
        <f>SUM(H312)</f>
        <v>0</v>
      </c>
      <c r="I311" s="64"/>
      <c r="J311" s="55"/>
    </row>
    <row r="312" spans="1:10" ht="22.5" customHeight="1">
      <c r="A312" s="108">
        <v>8</v>
      </c>
      <c r="B312" s="3"/>
      <c r="C312" s="25"/>
      <c r="D312" s="25">
        <v>3030</v>
      </c>
      <c r="E312" s="27" t="s">
        <v>293</v>
      </c>
      <c r="F312" s="56">
        <f>SUM(F313)</f>
        <v>25000</v>
      </c>
      <c r="G312" s="28">
        <f>SUM(G313)</f>
        <v>25000</v>
      </c>
      <c r="H312" s="28">
        <f>SUM(H313)</f>
        <v>0</v>
      </c>
      <c r="I312" s="64"/>
      <c r="J312" s="55"/>
    </row>
    <row r="313" spans="1:10" ht="22.5" customHeight="1">
      <c r="A313" s="108">
        <v>9</v>
      </c>
      <c r="B313" s="3"/>
      <c r="C313" s="25"/>
      <c r="D313" s="25"/>
      <c r="E313" s="27" t="s">
        <v>294</v>
      </c>
      <c r="F313" s="53">
        <v>25000</v>
      </c>
      <c r="G313" s="31">
        <v>25000</v>
      </c>
      <c r="H313" s="31">
        <v>0</v>
      </c>
      <c r="I313" s="64"/>
      <c r="J313" s="55"/>
    </row>
    <row r="314" spans="1:10" ht="18" customHeight="1">
      <c r="A314" s="108">
        <v>10</v>
      </c>
      <c r="B314" s="3"/>
      <c r="C314" s="25"/>
      <c r="D314" s="25">
        <v>4210</v>
      </c>
      <c r="E314" s="27" t="s">
        <v>148</v>
      </c>
      <c r="F314" s="56">
        <f>SUM(F315:F318)</f>
        <v>34500</v>
      </c>
      <c r="G314" s="28">
        <f>SUM(G315:G318)</f>
        <v>34500</v>
      </c>
      <c r="H314" s="28">
        <f>SUM(H315:H318)</f>
        <v>0</v>
      </c>
      <c r="I314" s="64"/>
      <c r="J314" s="55"/>
    </row>
    <row r="315" spans="1:10" ht="18.75" customHeight="1">
      <c r="A315" s="108">
        <v>11</v>
      </c>
      <c r="B315" s="3"/>
      <c r="C315" s="25"/>
      <c r="D315" s="25"/>
      <c r="E315" s="27" t="s">
        <v>295</v>
      </c>
      <c r="F315" s="53">
        <v>13000</v>
      </c>
      <c r="G315" s="31">
        <v>13000</v>
      </c>
      <c r="H315" s="31">
        <v>0</v>
      </c>
      <c r="I315" s="64"/>
      <c r="J315" s="55"/>
    </row>
    <row r="316" spans="1:10" ht="18" customHeight="1">
      <c r="A316" s="108">
        <v>12</v>
      </c>
      <c r="B316" s="3"/>
      <c r="C316" s="25"/>
      <c r="D316" s="25"/>
      <c r="E316" s="27" t="s">
        <v>296</v>
      </c>
      <c r="F316" s="53">
        <v>5000</v>
      </c>
      <c r="G316" s="31">
        <v>5000</v>
      </c>
      <c r="H316" s="31">
        <v>0</v>
      </c>
      <c r="I316" s="64"/>
      <c r="J316" s="55"/>
    </row>
    <row r="317" spans="1:10" ht="22.5" customHeight="1">
      <c r="A317" s="108">
        <v>13</v>
      </c>
      <c r="B317" s="3"/>
      <c r="C317" s="25"/>
      <c r="D317" s="25"/>
      <c r="E317" s="27" t="s">
        <v>132</v>
      </c>
      <c r="F317" s="53">
        <v>1500</v>
      </c>
      <c r="G317" s="31">
        <v>1500</v>
      </c>
      <c r="H317" s="31">
        <v>0</v>
      </c>
      <c r="I317" s="64"/>
      <c r="J317" s="55"/>
    </row>
    <row r="318" spans="1:10" ht="22.5" customHeight="1">
      <c r="A318" s="108">
        <v>14</v>
      </c>
      <c r="B318" s="3"/>
      <c r="C318" s="25"/>
      <c r="D318" s="25"/>
      <c r="E318" s="27" t="s">
        <v>297</v>
      </c>
      <c r="F318" s="53">
        <v>15000</v>
      </c>
      <c r="G318" s="31">
        <v>15000</v>
      </c>
      <c r="H318" s="31">
        <v>0</v>
      </c>
      <c r="I318" s="64"/>
      <c r="J318" s="55"/>
    </row>
    <row r="319" spans="1:10" ht="18" customHeight="1">
      <c r="A319" s="108">
        <v>15</v>
      </c>
      <c r="B319" s="3"/>
      <c r="C319" s="25"/>
      <c r="D319" s="25">
        <v>4260</v>
      </c>
      <c r="E319" s="27" t="s">
        <v>158</v>
      </c>
      <c r="F319" s="56">
        <f>SUM(F320)</f>
        <v>12000</v>
      </c>
      <c r="G319" s="28">
        <f>SUM(G320)</f>
        <v>12000</v>
      </c>
      <c r="H319" s="28">
        <f>SUM(H320)</f>
        <v>0</v>
      </c>
      <c r="I319" s="64"/>
      <c r="J319" s="55"/>
    </row>
    <row r="320" spans="1:10" ht="22.5" customHeight="1">
      <c r="A320" s="108">
        <v>16</v>
      </c>
      <c r="B320" s="3"/>
      <c r="C320" s="25"/>
      <c r="D320" s="25"/>
      <c r="E320" s="27" t="s">
        <v>298</v>
      </c>
      <c r="F320" s="53">
        <v>12000</v>
      </c>
      <c r="G320" s="31">
        <v>12000</v>
      </c>
      <c r="H320" s="31">
        <v>0</v>
      </c>
      <c r="I320" s="64"/>
      <c r="J320" s="55"/>
    </row>
    <row r="321" spans="1:10" ht="15.75" customHeight="1">
      <c r="A321" s="108">
        <v>17</v>
      </c>
      <c r="B321" s="3"/>
      <c r="C321" s="25"/>
      <c r="D321" s="25">
        <v>4270</v>
      </c>
      <c r="E321" s="27" t="s">
        <v>164</v>
      </c>
      <c r="F321" s="56">
        <f>SUM(F322)</f>
        <v>5000</v>
      </c>
      <c r="G321" s="28">
        <f>SUM(G322)</f>
        <v>5000</v>
      </c>
      <c r="H321" s="28">
        <f>SUM(H322)</f>
        <v>0</v>
      </c>
      <c r="I321" s="64"/>
      <c r="J321" s="55"/>
    </row>
    <row r="322" spans="1:10" ht="22.5" customHeight="1">
      <c r="A322" s="108">
        <v>18</v>
      </c>
      <c r="B322" s="3"/>
      <c r="C322" s="25"/>
      <c r="D322" s="25"/>
      <c r="E322" s="27" t="s">
        <v>299</v>
      </c>
      <c r="F322" s="53">
        <v>5000</v>
      </c>
      <c r="G322" s="31">
        <v>5000</v>
      </c>
      <c r="H322" s="31">
        <v>0</v>
      </c>
      <c r="I322" s="64"/>
      <c r="J322" s="55"/>
    </row>
    <row r="323" spans="1:10" ht="17.25" customHeight="1">
      <c r="A323" s="108">
        <v>19</v>
      </c>
      <c r="B323" s="3"/>
      <c r="C323" s="25"/>
      <c r="D323" s="25">
        <v>4280</v>
      </c>
      <c r="E323" s="27" t="s">
        <v>262</v>
      </c>
      <c r="F323" s="56">
        <f>SUM(F324)</f>
        <v>4000</v>
      </c>
      <c r="G323" s="28">
        <f>SUM(G324)</f>
        <v>4000</v>
      </c>
      <c r="H323" s="28">
        <f>SUM(H324)</f>
        <v>0</v>
      </c>
      <c r="I323" s="64"/>
      <c r="J323" s="55"/>
    </row>
    <row r="324" spans="1:10" ht="22.5" customHeight="1">
      <c r="A324" s="108">
        <v>20</v>
      </c>
      <c r="B324" s="3"/>
      <c r="C324" s="25"/>
      <c r="D324" s="25"/>
      <c r="E324" s="27" t="s">
        <v>300</v>
      </c>
      <c r="F324" s="53">
        <v>4000</v>
      </c>
      <c r="G324" s="31">
        <v>4000</v>
      </c>
      <c r="H324" s="31">
        <v>0</v>
      </c>
      <c r="I324" s="64"/>
      <c r="J324" s="55"/>
    </row>
    <row r="325" spans="1:10" ht="16.5" customHeight="1">
      <c r="A325" s="108">
        <v>21</v>
      </c>
      <c r="B325" s="3"/>
      <c r="C325" s="25"/>
      <c r="D325" s="25">
        <v>4300</v>
      </c>
      <c r="E325" s="27" t="s">
        <v>149</v>
      </c>
      <c r="F325" s="56">
        <f>SUM(F326:F328)</f>
        <v>15500</v>
      </c>
      <c r="G325" s="28">
        <f>SUM(G326:G328)</f>
        <v>15500</v>
      </c>
      <c r="H325" s="28">
        <f>SUM(H326:H328)</f>
        <v>0</v>
      </c>
      <c r="I325" s="64"/>
      <c r="J325" s="55"/>
    </row>
    <row r="326" spans="1:10" ht="22.5" customHeight="1">
      <c r="A326" s="108">
        <v>22</v>
      </c>
      <c r="B326" s="3"/>
      <c r="C326" s="25"/>
      <c r="D326" s="25"/>
      <c r="E326" s="27" t="s">
        <v>301</v>
      </c>
      <c r="F326" s="53">
        <v>7000</v>
      </c>
      <c r="G326" s="31">
        <v>7000</v>
      </c>
      <c r="H326" s="31">
        <v>0</v>
      </c>
      <c r="I326" s="64"/>
      <c r="J326" s="55"/>
    </row>
    <row r="327" spans="1:10" ht="23.25" customHeight="1">
      <c r="A327" s="108">
        <v>23</v>
      </c>
      <c r="B327" s="3"/>
      <c r="C327" s="25"/>
      <c r="D327" s="25"/>
      <c r="E327" s="27" t="s">
        <v>302</v>
      </c>
      <c r="F327" s="53">
        <v>5000</v>
      </c>
      <c r="G327" s="31">
        <v>5000</v>
      </c>
      <c r="H327" s="31">
        <v>0</v>
      </c>
      <c r="I327" s="64"/>
      <c r="J327" s="55"/>
    </row>
    <row r="328" spans="1:10" ht="22.5" customHeight="1">
      <c r="A328" s="108">
        <v>24</v>
      </c>
      <c r="B328" s="3"/>
      <c r="C328" s="25"/>
      <c r="D328" s="25"/>
      <c r="E328" s="27" t="s">
        <v>303</v>
      </c>
      <c r="F328" s="53">
        <v>3500</v>
      </c>
      <c r="G328" s="31">
        <v>3500</v>
      </c>
      <c r="H328" s="31">
        <v>0</v>
      </c>
      <c r="I328" s="64"/>
      <c r="J328" s="55"/>
    </row>
    <row r="329" spans="1:10" ht="32.25" customHeight="1">
      <c r="A329" s="108">
        <v>25</v>
      </c>
      <c r="B329" s="3"/>
      <c r="C329" s="25"/>
      <c r="D329" s="25">
        <v>4360</v>
      </c>
      <c r="E329" s="27" t="s">
        <v>180</v>
      </c>
      <c r="F329" s="56">
        <f>SUM(F330)</f>
        <v>1000</v>
      </c>
      <c r="G329" s="28">
        <f>SUM(G330)</f>
        <v>1000</v>
      </c>
      <c r="H329" s="28">
        <f>SUM(H330)</f>
        <v>0</v>
      </c>
      <c r="I329" s="64"/>
      <c r="J329" s="55"/>
    </row>
    <row r="330" spans="1:10" ht="22.5" customHeight="1">
      <c r="A330" s="108">
        <v>26</v>
      </c>
      <c r="B330" s="3"/>
      <c r="C330" s="25"/>
      <c r="D330" s="25"/>
      <c r="E330" s="27" t="s">
        <v>304</v>
      </c>
      <c r="F330" s="53">
        <v>1000</v>
      </c>
      <c r="G330" s="31">
        <v>1000</v>
      </c>
      <c r="H330" s="31">
        <v>0</v>
      </c>
      <c r="I330" s="64"/>
      <c r="J330" s="55"/>
    </row>
    <row r="331" spans="1:10" ht="22.5" customHeight="1">
      <c r="A331" s="108">
        <v>27</v>
      </c>
      <c r="B331" s="3"/>
      <c r="C331" s="25"/>
      <c r="D331" s="25">
        <v>4370</v>
      </c>
      <c r="E331" s="27" t="s">
        <v>305</v>
      </c>
      <c r="F331" s="56">
        <f>SUM(F332)</f>
        <v>2000</v>
      </c>
      <c r="G331" s="28">
        <f>SUM(G332)</f>
        <v>2000</v>
      </c>
      <c r="H331" s="28">
        <f>SUM(H332)</f>
        <v>0</v>
      </c>
      <c r="I331" s="64"/>
      <c r="J331" s="55"/>
    </row>
    <row r="332" spans="1:10" ht="22.5" customHeight="1">
      <c r="A332" s="108">
        <v>28</v>
      </c>
      <c r="B332" s="3"/>
      <c r="C332" s="25"/>
      <c r="D332" s="25"/>
      <c r="E332" s="27" t="s">
        <v>306</v>
      </c>
      <c r="F332" s="53">
        <v>2000</v>
      </c>
      <c r="G332" s="31">
        <v>2000</v>
      </c>
      <c r="H332" s="31">
        <v>0</v>
      </c>
      <c r="I332" s="64"/>
      <c r="J332" s="55"/>
    </row>
    <row r="333" spans="1:10" ht="15.75" customHeight="1">
      <c r="A333" s="108">
        <v>29</v>
      </c>
      <c r="B333" s="3"/>
      <c r="C333" s="25"/>
      <c r="D333" s="25">
        <v>4430</v>
      </c>
      <c r="E333" s="27" t="s">
        <v>272</v>
      </c>
      <c r="F333" s="56">
        <f>SUM(F334)</f>
        <v>18000</v>
      </c>
      <c r="G333" s="28">
        <f>SUM(G334)</f>
        <v>18000</v>
      </c>
      <c r="H333" s="28">
        <f>SUM(H334)</f>
        <v>0</v>
      </c>
      <c r="I333" s="64"/>
      <c r="J333" s="55"/>
    </row>
    <row r="334" spans="1:10" ht="22.5" customHeight="1">
      <c r="A334" s="108">
        <v>30</v>
      </c>
      <c r="B334" s="3"/>
      <c r="C334" s="25"/>
      <c r="D334" s="25"/>
      <c r="E334" s="27" t="s">
        <v>307</v>
      </c>
      <c r="F334" s="53">
        <v>18000</v>
      </c>
      <c r="G334" s="31">
        <v>18000</v>
      </c>
      <c r="H334" s="31">
        <v>0</v>
      </c>
      <c r="I334" s="64"/>
      <c r="J334" s="55"/>
    </row>
    <row r="335" spans="1:10" ht="18.75" customHeight="1">
      <c r="A335" s="108">
        <v>31</v>
      </c>
      <c r="B335" s="3"/>
      <c r="C335" s="25">
        <v>75414</v>
      </c>
      <c r="D335" s="25"/>
      <c r="E335" s="27" t="s">
        <v>308</v>
      </c>
      <c r="F335" s="65">
        <f>SUM(F336+F338+F340)</f>
        <v>4800</v>
      </c>
      <c r="G335" s="47">
        <f>SUM(G336+G338+G340)</f>
        <v>4800</v>
      </c>
      <c r="H335" s="47">
        <f>SUM(H336+H338+H340)</f>
        <v>0</v>
      </c>
      <c r="I335" s="64"/>
      <c r="J335" s="55"/>
    </row>
    <row r="336" spans="1:10" ht="22.5" customHeight="1">
      <c r="A336" s="108">
        <v>32</v>
      </c>
      <c r="B336" s="3"/>
      <c r="C336" s="25"/>
      <c r="D336" s="25">
        <v>3030</v>
      </c>
      <c r="E336" s="27" t="s">
        <v>242</v>
      </c>
      <c r="F336" s="56">
        <f>SUM(F337)</f>
        <v>1000</v>
      </c>
      <c r="G336" s="28">
        <f>SUM(G337)</f>
        <v>1000</v>
      </c>
      <c r="H336" s="28">
        <f>SUM(H337)</f>
        <v>0</v>
      </c>
      <c r="I336" s="64"/>
      <c r="J336" s="55"/>
    </row>
    <row r="337" spans="1:10" ht="22.5" customHeight="1">
      <c r="A337" s="108">
        <v>33</v>
      </c>
      <c r="B337" s="3"/>
      <c r="C337" s="25"/>
      <c r="D337" s="25"/>
      <c r="E337" s="27" t="s">
        <v>309</v>
      </c>
      <c r="F337" s="53">
        <v>1000</v>
      </c>
      <c r="G337" s="31">
        <v>1000</v>
      </c>
      <c r="H337" s="31">
        <v>0</v>
      </c>
      <c r="I337" s="64"/>
      <c r="J337" s="55"/>
    </row>
    <row r="338" spans="1:10" ht="22.5" customHeight="1">
      <c r="A338" s="108">
        <v>34</v>
      </c>
      <c r="B338" s="3"/>
      <c r="C338" s="25"/>
      <c r="D338" s="25">
        <v>4210</v>
      </c>
      <c r="E338" s="27" t="s">
        <v>148</v>
      </c>
      <c r="F338" s="56">
        <f>SUM(F339)</f>
        <v>2300</v>
      </c>
      <c r="G338" s="28">
        <f>SUM(G339)</f>
        <v>2300</v>
      </c>
      <c r="H338" s="28">
        <f>SUM(H339)</f>
        <v>0</v>
      </c>
      <c r="I338" s="64"/>
      <c r="J338" s="55"/>
    </row>
    <row r="339" spans="1:10" ht="22.5" customHeight="1">
      <c r="A339" s="108">
        <v>35</v>
      </c>
      <c r="B339" s="3"/>
      <c r="C339" s="25"/>
      <c r="D339" s="25"/>
      <c r="E339" s="27" t="s">
        <v>310</v>
      </c>
      <c r="F339" s="53">
        <v>2300</v>
      </c>
      <c r="G339" s="31">
        <v>2300</v>
      </c>
      <c r="H339" s="31">
        <v>0</v>
      </c>
      <c r="I339" s="64"/>
      <c r="J339" s="55"/>
    </row>
    <row r="340" spans="1:10" ht="22.5" customHeight="1">
      <c r="A340" s="108">
        <v>36</v>
      </c>
      <c r="B340" s="3"/>
      <c r="C340" s="25"/>
      <c r="D340" s="25">
        <v>4700</v>
      </c>
      <c r="E340" s="27" t="s">
        <v>275</v>
      </c>
      <c r="F340" s="56">
        <f>SUM(F341)</f>
        <v>1500</v>
      </c>
      <c r="G340" s="28">
        <f>SUM(G341)</f>
        <v>1500</v>
      </c>
      <c r="H340" s="28">
        <f>SUM(H341)</f>
        <v>0</v>
      </c>
      <c r="I340" s="64"/>
      <c r="J340" s="55"/>
    </row>
    <row r="341" spans="1:10" ht="22.5" customHeight="1">
      <c r="A341" s="108">
        <v>37</v>
      </c>
      <c r="B341" s="3"/>
      <c r="C341" s="25"/>
      <c r="D341" s="25"/>
      <c r="E341" s="27" t="s">
        <v>311</v>
      </c>
      <c r="F341" s="53">
        <v>1500</v>
      </c>
      <c r="G341" s="31">
        <v>1500</v>
      </c>
      <c r="H341" s="31">
        <v>0</v>
      </c>
      <c r="I341" s="64"/>
      <c r="J341" s="55"/>
    </row>
    <row r="342" spans="1:10" ht="22.5" customHeight="1">
      <c r="A342" s="108">
        <v>38</v>
      </c>
      <c r="B342" s="3"/>
      <c r="C342" s="25">
        <v>75421</v>
      </c>
      <c r="D342" s="25"/>
      <c r="E342" s="27" t="s">
        <v>314</v>
      </c>
      <c r="F342" s="65">
        <f aca="true" t="shared" si="4" ref="F342:H343">SUM(F343)</f>
        <v>3500</v>
      </c>
      <c r="G342" s="47">
        <f t="shared" si="4"/>
        <v>3500</v>
      </c>
      <c r="H342" s="47">
        <f t="shared" si="4"/>
        <v>0</v>
      </c>
      <c r="I342" s="64"/>
      <c r="J342" s="55"/>
    </row>
    <row r="343" spans="1:10" ht="22.5" customHeight="1">
      <c r="A343" s="108">
        <v>39</v>
      </c>
      <c r="B343" s="3"/>
      <c r="C343" s="25"/>
      <c r="D343" s="25">
        <v>4210</v>
      </c>
      <c r="E343" s="27" t="s">
        <v>148</v>
      </c>
      <c r="F343" s="56">
        <f t="shared" si="4"/>
        <v>3500</v>
      </c>
      <c r="G343" s="28">
        <f t="shared" si="4"/>
        <v>3500</v>
      </c>
      <c r="H343" s="28">
        <f t="shared" si="4"/>
        <v>0</v>
      </c>
      <c r="I343" s="64"/>
      <c r="J343" s="55"/>
    </row>
    <row r="344" spans="1:10" ht="22.5" customHeight="1">
      <c r="A344" s="108">
        <v>40</v>
      </c>
      <c r="B344" s="3"/>
      <c r="C344" s="25"/>
      <c r="D344" s="25"/>
      <c r="E344" s="27" t="s">
        <v>315</v>
      </c>
      <c r="F344" s="53">
        <v>3500</v>
      </c>
      <c r="G344" s="31">
        <v>3500</v>
      </c>
      <c r="H344" s="31">
        <v>0</v>
      </c>
      <c r="I344" s="64"/>
      <c r="J344" s="55"/>
    </row>
    <row r="345" spans="1:10" ht="22.5" customHeight="1">
      <c r="A345" s="139" t="s">
        <v>316</v>
      </c>
      <c r="B345" s="140"/>
      <c r="C345" s="140"/>
      <c r="D345" s="140"/>
      <c r="E345" s="141"/>
      <c r="F345" s="69">
        <f>SUM(F335+F342+F311+F305)</f>
        <v>229300</v>
      </c>
      <c r="G345" s="21">
        <f>SUM(G342+G335+G311+G305)</f>
        <v>229300</v>
      </c>
      <c r="H345" s="21">
        <f>SUM(H342)</f>
        <v>0</v>
      </c>
      <c r="I345" s="64"/>
      <c r="J345" s="55"/>
    </row>
    <row r="346" spans="1:10" ht="30.75" customHeight="1">
      <c r="A346" s="108">
        <v>1</v>
      </c>
      <c r="B346" s="3">
        <v>757</v>
      </c>
      <c r="C346" s="25">
        <v>75702</v>
      </c>
      <c r="D346" s="25"/>
      <c r="E346" s="27" t="s">
        <v>320</v>
      </c>
      <c r="F346" s="65">
        <f aca="true" t="shared" si="5" ref="F346:H347">SUM(F347)</f>
        <v>1881956</v>
      </c>
      <c r="G346" s="47">
        <f t="shared" si="5"/>
        <v>1881956</v>
      </c>
      <c r="H346" s="47">
        <f t="shared" si="5"/>
        <v>0</v>
      </c>
      <c r="I346" s="64"/>
      <c r="J346" s="55"/>
    </row>
    <row r="347" spans="1:10" ht="43.5" customHeight="1">
      <c r="A347" s="108">
        <v>2</v>
      </c>
      <c r="B347" s="3"/>
      <c r="C347" s="25"/>
      <c r="D347" s="25">
        <v>8110</v>
      </c>
      <c r="E347" s="27" t="s">
        <v>504</v>
      </c>
      <c r="F347" s="56">
        <f t="shared" si="5"/>
        <v>1881956</v>
      </c>
      <c r="G347" s="28">
        <f t="shared" si="5"/>
        <v>1881956</v>
      </c>
      <c r="H347" s="28">
        <f t="shared" si="5"/>
        <v>0</v>
      </c>
      <c r="I347" s="64"/>
      <c r="J347" s="55"/>
    </row>
    <row r="348" spans="1:10" ht="22.5" customHeight="1">
      <c r="A348" s="108">
        <v>3</v>
      </c>
      <c r="B348" s="3"/>
      <c r="C348" s="25"/>
      <c r="D348" s="25"/>
      <c r="E348" s="27" t="s">
        <v>321</v>
      </c>
      <c r="F348" s="53">
        <v>1881956</v>
      </c>
      <c r="G348" s="31">
        <v>1881956</v>
      </c>
      <c r="H348" s="31">
        <v>0</v>
      </c>
      <c r="I348" s="64"/>
      <c r="J348" s="55"/>
    </row>
    <row r="349" spans="1:10" ht="14.25" customHeight="1">
      <c r="A349" s="139" t="s">
        <v>322</v>
      </c>
      <c r="B349" s="140"/>
      <c r="C349" s="140"/>
      <c r="D349" s="140"/>
      <c r="E349" s="141"/>
      <c r="F349" s="69">
        <f>SUM(F346)</f>
        <v>1881956</v>
      </c>
      <c r="G349" s="21">
        <f>SUM(G346)</f>
        <v>1881956</v>
      </c>
      <c r="H349" s="21">
        <f>SUM(H346)</f>
        <v>0</v>
      </c>
      <c r="I349" s="64"/>
      <c r="J349" s="55"/>
    </row>
    <row r="350" spans="1:10" ht="25.5" customHeight="1">
      <c r="A350" s="108">
        <v>1</v>
      </c>
      <c r="B350" s="3">
        <v>758</v>
      </c>
      <c r="C350" s="25">
        <v>75831</v>
      </c>
      <c r="D350" s="71"/>
      <c r="E350" s="27" t="s">
        <v>323</v>
      </c>
      <c r="F350" s="65">
        <f aca="true" t="shared" si="6" ref="F350:H351">SUM(F351)</f>
        <v>5172575</v>
      </c>
      <c r="G350" s="47">
        <f t="shared" si="6"/>
        <v>5172575</v>
      </c>
      <c r="H350" s="47">
        <f t="shared" si="6"/>
        <v>0</v>
      </c>
      <c r="I350" s="64"/>
      <c r="J350" s="55"/>
    </row>
    <row r="351" spans="1:10" ht="21" customHeight="1">
      <c r="A351" s="108">
        <v>2</v>
      </c>
      <c r="B351" s="50"/>
      <c r="C351" s="70"/>
      <c r="D351" s="25">
        <v>2930</v>
      </c>
      <c r="E351" s="27" t="s">
        <v>324</v>
      </c>
      <c r="F351" s="56">
        <f t="shared" si="6"/>
        <v>5172575</v>
      </c>
      <c r="G351" s="28">
        <f t="shared" si="6"/>
        <v>5172575</v>
      </c>
      <c r="H351" s="28">
        <f t="shared" si="6"/>
        <v>0</v>
      </c>
      <c r="I351" s="64"/>
      <c r="J351" s="55"/>
    </row>
    <row r="352" spans="1:10" ht="22.5" customHeight="1">
      <c r="A352" s="108">
        <v>3</v>
      </c>
      <c r="B352" s="50"/>
      <c r="C352" s="70"/>
      <c r="D352" s="27"/>
      <c r="E352" s="27" t="s">
        <v>325</v>
      </c>
      <c r="F352" s="53">
        <v>5172575</v>
      </c>
      <c r="G352" s="31">
        <v>5172575</v>
      </c>
      <c r="H352" s="31">
        <v>0</v>
      </c>
      <c r="I352" s="64"/>
      <c r="J352" s="55"/>
    </row>
    <row r="353" spans="1:10" ht="17.25" customHeight="1">
      <c r="A353" s="108">
        <v>4</v>
      </c>
      <c r="B353" s="50"/>
      <c r="C353" s="25">
        <v>75818</v>
      </c>
      <c r="D353" s="27"/>
      <c r="E353" s="27" t="s">
        <v>326</v>
      </c>
      <c r="F353" s="65">
        <f aca="true" t="shared" si="7" ref="F353:H354">SUM(F354)</f>
        <v>330000</v>
      </c>
      <c r="G353" s="47">
        <f t="shared" si="7"/>
        <v>330000</v>
      </c>
      <c r="H353" s="47">
        <f t="shared" si="7"/>
        <v>0</v>
      </c>
      <c r="I353" s="64"/>
      <c r="J353" s="55"/>
    </row>
    <row r="354" spans="1:10" ht="18" customHeight="1">
      <c r="A354" s="108">
        <v>5</v>
      </c>
      <c r="B354" s="50"/>
      <c r="C354" s="25"/>
      <c r="D354" s="25">
        <v>4810</v>
      </c>
      <c r="E354" s="27" t="s">
        <v>327</v>
      </c>
      <c r="F354" s="56">
        <f>SUM(F355:F356)</f>
        <v>330000</v>
      </c>
      <c r="G354" s="28">
        <f>SUM(G355:G356)</f>
        <v>330000</v>
      </c>
      <c r="H354" s="28">
        <f t="shared" si="7"/>
        <v>0</v>
      </c>
      <c r="I354" s="64"/>
      <c r="J354" s="55"/>
    </row>
    <row r="355" spans="1:10" ht="18" customHeight="1">
      <c r="A355" s="108">
        <v>6</v>
      </c>
      <c r="B355" s="50"/>
      <c r="C355" s="25"/>
      <c r="D355" s="27"/>
      <c r="E355" s="27" t="s">
        <v>328</v>
      </c>
      <c r="F355" s="53">
        <v>140000</v>
      </c>
      <c r="G355" s="31">
        <v>140000</v>
      </c>
      <c r="H355" s="31">
        <v>0</v>
      </c>
      <c r="I355" s="64"/>
      <c r="J355" s="55"/>
    </row>
    <row r="356" spans="1:10" ht="22.5" customHeight="1">
      <c r="A356" s="108">
        <v>7</v>
      </c>
      <c r="B356" s="50"/>
      <c r="C356" s="25"/>
      <c r="D356" s="27"/>
      <c r="E356" s="94" t="s">
        <v>458</v>
      </c>
      <c r="F356" s="53">
        <v>190000</v>
      </c>
      <c r="G356" s="31">
        <v>190000</v>
      </c>
      <c r="H356" s="31">
        <v>0</v>
      </c>
      <c r="I356" s="64"/>
      <c r="J356" s="55"/>
    </row>
    <row r="357" spans="1:10" ht="13.5" customHeight="1">
      <c r="A357" s="139" t="s">
        <v>329</v>
      </c>
      <c r="B357" s="140"/>
      <c r="C357" s="140"/>
      <c r="D357" s="140"/>
      <c r="E357" s="141"/>
      <c r="F357" s="69">
        <f>SUM(F350+F353)</f>
        <v>5502575</v>
      </c>
      <c r="G357" s="21">
        <f>SUM(G350+G353)</f>
        <v>5502575</v>
      </c>
      <c r="H357" s="21">
        <f>SUM(H350+H353)</f>
        <v>0</v>
      </c>
      <c r="I357" s="64"/>
      <c r="J357" s="55"/>
    </row>
    <row r="358" spans="1:10" ht="19.5" customHeight="1">
      <c r="A358" s="108">
        <v>1</v>
      </c>
      <c r="B358" s="11">
        <v>801</v>
      </c>
      <c r="C358" s="25">
        <v>80101</v>
      </c>
      <c r="D358" s="27"/>
      <c r="E358" s="27" t="s">
        <v>333</v>
      </c>
      <c r="F358" s="65">
        <f>SUM(F359)</f>
        <v>2630000</v>
      </c>
      <c r="G358" s="47">
        <f>SUM(G359)</f>
        <v>0</v>
      </c>
      <c r="H358" s="47">
        <f>SUM(H359)</f>
        <v>2630000</v>
      </c>
      <c r="I358" s="64"/>
      <c r="J358" s="55"/>
    </row>
    <row r="359" spans="1:10" ht="22.5" customHeight="1">
      <c r="A359" s="108">
        <v>2</v>
      </c>
      <c r="B359" s="50"/>
      <c r="C359" s="70"/>
      <c r="D359" s="25">
        <v>6050</v>
      </c>
      <c r="E359" s="27" t="s">
        <v>211</v>
      </c>
      <c r="F359" s="56">
        <f>SUM(F360:F362)</f>
        <v>2630000</v>
      </c>
      <c r="G359" s="28">
        <f>SUM(G360:G361)</f>
        <v>0</v>
      </c>
      <c r="H359" s="28">
        <f>SUM(H360:H362)</f>
        <v>2630000</v>
      </c>
      <c r="I359" s="64"/>
      <c r="J359" s="55"/>
    </row>
    <row r="360" spans="1:10" ht="17.25" customHeight="1">
      <c r="A360" s="108">
        <v>3</v>
      </c>
      <c r="B360" s="50"/>
      <c r="C360" s="70"/>
      <c r="D360" s="27"/>
      <c r="E360" s="27" t="s">
        <v>58</v>
      </c>
      <c r="F360" s="53">
        <v>1930000</v>
      </c>
      <c r="G360" s="31">
        <v>0</v>
      </c>
      <c r="H360" s="31">
        <v>1930000</v>
      </c>
      <c r="I360" s="64"/>
      <c r="J360" s="55"/>
    </row>
    <row r="361" spans="1:10" ht="23.25" customHeight="1">
      <c r="A361" s="108">
        <v>4</v>
      </c>
      <c r="B361" s="50"/>
      <c r="C361" s="70"/>
      <c r="D361" s="27"/>
      <c r="E361" s="27" t="s">
        <v>59</v>
      </c>
      <c r="F361" s="53">
        <v>100000</v>
      </c>
      <c r="G361" s="31">
        <v>0</v>
      </c>
      <c r="H361" s="31">
        <v>100000</v>
      </c>
      <c r="I361" s="64"/>
      <c r="J361" s="55"/>
    </row>
    <row r="362" spans="1:10" ht="15.75" customHeight="1">
      <c r="A362" s="108">
        <v>5</v>
      </c>
      <c r="B362" s="50"/>
      <c r="C362" s="70"/>
      <c r="D362" s="27"/>
      <c r="E362" s="27" t="s">
        <v>330</v>
      </c>
      <c r="F362" s="53">
        <v>600000</v>
      </c>
      <c r="G362" s="31">
        <v>0</v>
      </c>
      <c r="H362" s="31">
        <v>600000</v>
      </c>
      <c r="I362" s="64"/>
      <c r="J362" s="55"/>
    </row>
    <row r="363" spans="1:10" ht="19.5" customHeight="1">
      <c r="A363" s="108">
        <v>6</v>
      </c>
      <c r="B363" s="50"/>
      <c r="C363" s="25">
        <v>80104</v>
      </c>
      <c r="D363" s="27"/>
      <c r="E363" s="27" t="s">
        <v>331</v>
      </c>
      <c r="F363" s="65">
        <f>SUM(F364)</f>
        <v>40000</v>
      </c>
      <c r="G363" s="47">
        <f>SUM(G364)</f>
        <v>0</v>
      </c>
      <c r="H363" s="47">
        <f>SUM(H364)</f>
        <v>40000</v>
      </c>
      <c r="I363" s="64"/>
      <c r="J363" s="55"/>
    </row>
    <row r="364" spans="1:10" ht="15.75" customHeight="1">
      <c r="A364" s="108">
        <v>7</v>
      </c>
      <c r="B364" s="50"/>
      <c r="C364" s="70"/>
      <c r="D364" s="25">
        <v>6050</v>
      </c>
      <c r="E364" s="27" t="s">
        <v>211</v>
      </c>
      <c r="F364" s="56">
        <f>SUM(F365:F366)</f>
        <v>40000</v>
      </c>
      <c r="G364" s="28">
        <f>SUM(G365:G366)</f>
        <v>0</v>
      </c>
      <c r="H364" s="28">
        <f>SUM(H365:H366)</f>
        <v>40000</v>
      </c>
      <c r="I364" s="64"/>
      <c r="J364" s="55"/>
    </row>
    <row r="365" spans="1:10" ht="22.5" customHeight="1">
      <c r="A365" s="108">
        <v>8</v>
      </c>
      <c r="B365" s="50"/>
      <c r="C365" s="70"/>
      <c r="D365" s="27"/>
      <c r="E365" s="27" t="s">
        <v>60</v>
      </c>
      <c r="F365" s="53">
        <v>20000</v>
      </c>
      <c r="G365" s="31">
        <v>0</v>
      </c>
      <c r="H365" s="31">
        <v>20000</v>
      </c>
      <c r="I365" s="64"/>
      <c r="J365" s="55"/>
    </row>
    <row r="366" spans="1:10" ht="23.25" customHeight="1">
      <c r="A366" s="108">
        <v>9</v>
      </c>
      <c r="B366" s="50"/>
      <c r="C366" s="70"/>
      <c r="D366" s="27"/>
      <c r="E366" s="27" t="s">
        <v>61</v>
      </c>
      <c r="F366" s="53">
        <v>20000</v>
      </c>
      <c r="G366" s="31">
        <v>0</v>
      </c>
      <c r="H366" s="31">
        <v>20000</v>
      </c>
      <c r="I366" s="64"/>
      <c r="J366" s="55"/>
    </row>
    <row r="367" spans="1:10" ht="12.75" customHeight="1">
      <c r="A367" s="139" t="s">
        <v>332</v>
      </c>
      <c r="B367" s="140"/>
      <c r="C367" s="140"/>
      <c r="D367" s="140"/>
      <c r="E367" s="141"/>
      <c r="F367" s="69">
        <f>SUM(F358+F363)</f>
        <v>2670000</v>
      </c>
      <c r="G367" s="21">
        <f>SUM(G358+G363)</f>
        <v>0</v>
      </c>
      <c r="H367" s="21">
        <f>SUM(H358+H363)</f>
        <v>2670000</v>
      </c>
      <c r="I367" s="64"/>
      <c r="J367" s="55"/>
    </row>
    <row r="368" spans="1:10" ht="13.5" customHeight="1">
      <c r="A368" s="109">
        <v>1</v>
      </c>
      <c r="B368" s="122">
        <v>851</v>
      </c>
      <c r="C368" s="122">
        <v>85195</v>
      </c>
      <c r="D368" s="122"/>
      <c r="E368" s="123" t="s">
        <v>150</v>
      </c>
      <c r="F368" s="65">
        <f>SUM(F369)</f>
        <v>29230</v>
      </c>
      <c r="G368" s="47">
        <f>SUM(G369)</f>
        <v>29230</v>
      </c>
      <c r="H368" s="47">
        <f>SUM(H369)</f>
        <v>0</v>
      </c>
      <c r="I368" s="64"/>
      <c r="J368" s="55"/>
    </row>
    <row r="369" spans="1:10" ht="20.25" customHeight="1">
      <c r="A369" s="109">
        <v>2</v>
      </c>
      <c r="B369" s="122"/>
      <c r="C369" s="122"/>
      <c r="D369" s="122">
        <v>4300</v>
      </c>
      <c r="E369" s="123" t="s">
        <v>149</v>
      </c>
      <c r="F369" s="56">
        <f>SUM(F370:F371)</f>
        <v>29230</v>
      </c>
      <c r="G369" s="28">
        <f>SUM(G370:G371)</f>
        <v>29230</v>
      </c>
      <c r="H369" s="28">
        <f>SUM(H370:H371)</f>
        <v>0</v>
      </c>
      <c r="I369" s="64"/>
      <c r="J369" s="55"/>
    </row>
    <row r="370" spans="1:10" ht="15.75" customHeight="1">
      <c r="A370" s="109">
        <v>3</v>
      </c>
      <c r="B370" s="122"/>
      <c r="C370" s="122"/>
      <c r="D370" s="122"/>
      <c r="E370" s="123" t="s">
        <v>506</v>
      </c>
      <c r="F370" s="53">
        <v>25000</v>
      </c>
      <c r="G370" s="31">
        <v>25000</v>
      </c>
      <c r="H370" s="31">
        <v>0</v>
      </c>
      <c r="I370" s="64"/>
      <c r="J370" s="55"/>
    </row>
    <row r="371" spans="1:10" ht="21" customHeight="1">
      <c r="A371" s="109">
        <v>4</v>
      </c>
      <c r="B371" s="122"/>
      <c r="C371" s="122"/>
      <c r="D371" s="122"/>
      <c r="E371" s="114" t="s">
        <v>507</v>
      </c>
      <c r="F371" s="53">
        <v>4230</v>
      </c>
      <c r="G371" s="31">
        <v>4230</v>
      </c>
      <c r="H371" s="31">
        <v>0</v>
      </c>
      <c r="I371" s="64"/>
      <c r="J371" s="55"/>
    </row>
    <row r="372" spans="1:10" ht="14.25" customHeight="1">
      <c r="A372" s="142" t="s">
        <v>508</v>
      </c>
      <c r="B372" s="143"/>
      <c r="C372" s="143"/>
      <c r="D372" s="143"/>
      <c r="E372" s="144"/>
      <c r="F372" s="69">
        <f>SUM(F368)</f>
        <v>29230</v>
      </c>
      <c r="G372" s="21">
        <f>SUM(G368)</f>
        <v>29230</v>
      </c>
      <c r="H372" s="21">
        <f>SUM(H368)</f>
        <v>0</v>
      </c>
      <c r="I372" s="124"/>
      <c r="J372" s="55"/>
    </row>
    <row r="373" spans="1:10" ht="16.5" customHeight="1">
      <c r="A373" s="108">
        <v>1</v>
      </c>
      <c r="B373" s="3">
        <v>852</v>
      </c>
      <c r="C373" s="25">
        <v>85202</v>
      </c>
      <c r="D373" s="27"/>
      <c r="E373" s="27" t="s">
        <v>0</v>
      </c>
      <c r="F373" s="65">
        <f aca="true" t="shared" si="8" ref="F373:H374">SUM(F374)</f>
        <v>10000</v>
      </c>
      <c r="G373" s="47">
        <f t="shared" si="8"/>
        <v>0</v>
      </c>
      <c r="H373" s="47">
        <f t="shared" si="8"/>
        <v>10000</v>
      </c>
      <c r="I373" s="64"/>
      <c r="J373" s="55"/>
    </row>
    <row r="374" spans="1:10" ht="18.75" customHeight="1">
      <c r="A374" s="108">
        <v>2</v>
      </c>
      <c r="B374" s="50"/>
      <c r="C374" s="51"/>
      <c r="D374" s="25">
        <v>6050</v>
      </c>
      <c r="E374" s="27" t="s">
        <v>211</v>
      </c>
      <c r="F374" s="56">
        <f t="shared" si="8"/>
        <v>10000</v>
      </c>
      <c r="G374" s="28">
        <f t="shared" si="8"/>
        <v>0</v>
      </c>
      <c r="H374" s="28">
        <f t="shared" si="8"/>
        <v>10000</v>
      </c>
      <c r="I374" s="64"/>
      <c r="J374" s="55"/>
    </row>
    <row r="375" spans="1:10" ht="23.25" customHeight="1">
      <c r="A375" s="108">
        <v>3</v>
      </c>
      <c r="B375" s="50"/>
      <c r="C375" s="51"/>
      <c r="D375" s="51"/>
      <c r="E375" s="27" t="s">
        <v>62</v>
      </c>
      <c r="F375" s="53">
        <v>10000</v>
      </c>
      <c r="G375" s="31">
        <v>0</v>
      </c>
      <c r="H375" s="31">
        <v>10000</v>
      </c>
      <c r="I375" s="64"/>
      <c r="J375" s="55"/>
    </row>
    <row r="376" spans="1:10" ht="23.25" customHeight="1">
      <c r="A376" s="148" t="s">
        <v>461</v>
      </c>
      <c r="B376" s="140"/>
      <c r="C376" s="140"/>
      <c r="D376" s="140"/>
      <c r="E376" s="141"/>
      <c r="F376" s="69">
        <f>SUM(F373)</f>
        <v>10000</v>
      </c>
      <c r="G376" s="21">
        <f>SUM(G373)</f>
        <v>0</v>
      </c>
      <c r="H376" s="21">
        <f>SUM(H373)</f>
        <v>10000</v>
      </c>
      <c r="I376" s="64"/>
      <c r="J376" s="55"/>
    </row>
    <row r="377" spans="1:10" ht="18" customHeight="1">
      <c r="A377" s="108">
        <v>1</v>
      </c>
      <c r="B377" s="3">
        <v>900</v>
      </c>
      <c r="C377" s="25">
        <v>90003</v>
      </c>
      <c r="D377" s="27"/>
      <c r="E377" s="27" t="s">
        <v>334</v>
      </c>
      <c r="F377" s="65">
        <f>SUM(F378)</f>
        <v>605000</v>
      </c>
      <c r="G377" s="47">
        <f>SUM(G378)</f>
        <v>605000</v>
      </c>
      <c r="H377" s="47">
        <f>SUM(H378)</f>
        <v>0</v>
      </c>
      <c r="I377" s="64"/>
      <c r="J377" s="55"/>
    </row>
    <row r="378" spans="1:10" ht="18.75" customHeight="1">
      <c r="A378" s="108">
        <v>2</v>
      </c>
      <c r="B378" s="50"/>
      <c r="C378" s="27"/>
      <c r="D378" s="25">
        <v>4300</v>
      </c>
      <c r="E378" s="27" t="s">
        <v>149</v>
      </c>
      <c r="F378" s="56">
        <f>SUM(F379:F384)</f>
        <v>605000</v>
      </c>
      <c r="G378" s="28">
        <f>SUM(G379:G384)</f>
        <v>605000</v>
      </c>
      <c r="H378" s="28">
        <f>SUM(H379:H383)</f>
        <v>0</v>
      </c>
      <c r="I378" s="64"/>
      <c r="J378" s="55"/>
    </row>
    <row r="379" spans="1:10" ht="15" customHeight="1">
      <c r="A379" s="108">
        <v>3</v>
      </c>
      <c r="B379" s="50"/>
      <c r="C379" s="27"/>
      <c r="D379" s="27"/>
      <c r="E379" s="27" t="s">
        <v>63</v>
      </c>
      <c r="F379" s="53">
        <v>40000</v>
      </c>
      <c r="G379" s="31">
        <v>40000</v>
      </c>
      <c r="H379" s="31">
        <v>0</v>
      </c>
      <c r="I379" s="64"/>
      <c r="J379" s="55"/>
    </row>
    <row r="380" spans="1:10" ht="22.5" customHeight="1">
      <c r="A380" s="108">
        <v>4</v>
      </c>
      <c r="B380" s="50"/>
      <c r="C380" s="27"/>
      <c r="D380" s="27"/>
      <c r="E380" s="27" t="s">
        <v>335</v>
      </c>
      <c r="F380" s="53">
        <v>12000</v>
      </c>
      <c r="G380" s="31">
        <v>12000</v>
      </c>
      <c r="H380" s="31">
        <v>0</v>
      </c>
      <c r="I380" s="64"/>
      <c r="J380" s="55"/>
    </row>
    <row r="381" spans="1:10" ht="18" customHeight="1">
      <c r="A381" s="108">
        <v>5</v>
      </c>
      <c r="B381" s="50"/>
      <c r="C381" s="27"/>
      <c r="D381" s="27"/>
      <c r="E381" s="27" t="s">
        <v>336</v>
      </c>
      <c r="F381" s="53">
        <v>20000</v>
      </c>
      <c r="G381" s="31">
        <v>20000</v>
      </c>
      <c r="H381" s="31">
        <v>0</v>
      </c>
      <c r="I381" s="64"/>
      <c r="J381" s="55"/>
    </row>
    <row r="382" spans="1:10" ht="16.5" customHeight="1">
      <c r="A382" s="108">
        <v>6</v>
      </c>
      <c r="B382" s="50"/>
      <c r="C382" s="27"/>
      <c r="D382" s="27"/>
      <c r="E382" s="27" t="s">
        <v>337</v>
      </c>
      <c r="F382" s="53">
        <v>350000</v>
      </c>
      <c r="G382" s="31">
        <v>350000</v>
      </c>
      <c r="H382" s="31">
        <v>0</v>
      </c>
      <c r="I382" s="64"/>
      <c r="J382" s="55"/>
    </row>
    <row r="383" spans="1:10" ht="16.5" customHeight="1">
      <c r="A383" s="108">
        <v>7</v>
      </c>
      <c r="B383" s="50"/>
      <c r="C383" s="27"/>
      <c r="D383" s="27"/>
      <c r="E383" s="27" t="s">
        <v>338</v>
      </c>
      <c r="F383" s="53">
        <v>180000</v>
      </c>
      <c r="G383" s="31">
        <v>180000</v>
      </c>
      <c r="H383" s="31">
        <v>0</v>
      </c>
      <c r="I383" s="64"/>
      <c r="J383" s="55"/>
    </row>
    <row r="384" spans="1:10" ht="18" customHeight="1">
      <c r="A384" s="108">
        <v>8</v>
      </c>
      <c r="B384" s="50"/>
      <c r="C384" s="27"/>
      <c r="D384" s="27"/>
      <c r="E384" s="27" t="s">
        <v>64</v>
      </c>
      <c r="F384" s="53">
        <v>3000</v>
      </c>
      <c r="G384" s="31">
        <v>3000</v>
      </c>
      <c r="H384" s="31">
        <v>0</v>
      </c>
      <c r="I384" s="64"/>
      <c r="J384" s="55"/>
    </row>
    <row r="385" spans="1:10" ht="18" customHeight="1">
      <c r="A385" s="108">
        <v>9</v>
      </c>
      <c r="B385" s="50"/>
      <c r="C385" s="25">
        <v>90004</v>
      </c>
      <c r="D385" s="27"/>
      <c r="E385" s="27" t="s">
        <v>339</v>
      </c>
      <c r="F385" s="65">
        <f>SUM(F386+F388+F390+F392+F395+F397)</f>
        <v>394000</v>
      </c>
      <c r="G385" s="47">
        <f>SUM(G386+G388+G390+G392+G395+G397)</f>
        <v>394000</v>
      </c>
      <c r="H385" s="47">
        <f>SUM(H392+H397)</f>
        <v>0</v>
      </c>
      <c r="I385" s="64"/>
      <c r="J385" s="55"/>
    </row>
    <row r="386" spans="1:10" ht="26.25" customHeight="1">
      <c r="A386" s="108">
        <v>10</v>
      </c>
      <c r="B386" s="50"/>
      <c r="C386" s="25"/>
      <c r="D386" s="25">
        <v>4110</v>
      </c>
      <c r="E386" s="27" t="s">
        <v>65</v>
      </c>
      <c r="F386" s="56">
        <f>SUM(F387)</f>
        <v>194</v>
      </c>
      <c r="G386" s="28">
        <f>SUM(G387)</f>
        <v>194</v>
      </c>
      <c r="H386" s="28">
        <f>SUM(H387)</f>
        <v>0</v>
      </c>
      <c r="I386" s="64"/>
      <c r="J386" s="55"/>
    </row>
    <row r="387" spans="1:10" ht="26.25" customHeight="1">
      <c r="A387" s="108">
        <v>11</v>
      </c>
      <c r="B387" s="50"/>
      <c r="C387" s="25"/>
      <c r="D387" s="27"/>
      <c r="E387" s="27" t="s">
        <v>66</v>
      </c>
      <c r="F387" s="53">
        <v>194</v>
      </c>
      <c r="G387" s="31">
        <v>194</v>
      </c>
      <c r="H387" s="31">
        <v>0</v>
      </c>
      <c r="I387" s="68"/>
      <c r="J387" s="55"/>
    </row>
    <row r="388" spans="1:10" ht="26.25" customHeight="1">
      <c r="A388" s="108">
        <v>12</v>
      </c>
      <c r="B388" s="50"/>
      <c r="C388" s="25"/>
      <c r="D388" s="25">
        <v>4120</v>
      </c>
      <c r="E388" s="27" t="s">
        <v>312</v>
      </c>
      <c r="F388" s="56">
        <f>SUM(F389)</f>
        <v>31</v>
      </c>
      <c r="G388" s="28">
        <f>SUM(G389)</f>
        <v>31</v>
      </c>
      <c r="H388" s="28">
        <f>SUM(H389)</f>
        <v>0</v>
      </c>
      <c r="I388" s="64"/>
      <c r="J388" s="55"/>
    </row>
    <row r="389" spans="1:10" ht="21" customHeight="1">
      <c r="A389" s="108">
        <v>13</v>
      </c>
      <c r="B389" s="50"/>
      <c r="C389" s="25"/>
      <c r="D389" s="27"/>
      <c r="E389" s="27" t="s">
        <v>68</v>
      </c>
      <c r="F389" s="53">
        <v>31</v>
      </c>
      <c r="G389" s="31">
        <v>31</v>
      </c>
      <c r="H389" s="31">
        <v>0</v>
      </c>
      <c r="I389" s="64"/>
      <c r="J389" s="55"/>
    </row>
    <row r="390" spans="1:10" ht="24.75" customHeight="1">
      <c r="A390" s="108">
        <v>14</v>
      </c>
      <c r="B390" s="50"/>
      <c r="C390" s="25"/>
      <c r="D390" s="25">
        <v>4170</v>
      </c>
      <c r="E390" s="27" t="s">
        <v>287</v>
      </c>
      <c r="F390" s="56">
        <f>SUM(F391)</f>
        <v>1275</v>
      </c>
      <c r="G390" s="28">
        <f>SUM(G391)</f>
        <v>1275</v>
      </c>
      <c r="H390" s="28">
        <f>SUM(H391)</f>
        <v>0</v>
      </c>
      <c r="I390" s="64"/>
      <c r="J390" s="55"/>
    </row>
    <row r="391" spans="1:10" ht="22.5" customHeight="1">
      <c r="A391" s="108">
        <v>15</v>
      </c>
      <c r="B391" s="50"/>
      <c r="C391" s="25"/>
      <c r="D391" s="27"/>
      <c r="E391" s="27" t="s">
        <v>67</v>
      </c>
      <c r="F391" s="53">
        <v>1275</v>
      </c>
      <c r="G391" s="31">
        <v>1275</v>
      </c>
      <c r="H391" s="31">
        <v>0</v>
      </c>
      <c r="I391" s="64"/>
      <c r="J391" s="55"/>
    </row>
    <row r="392" spans="1:10" ht="16.5" customHeight="1">
      <c r="A392" s="108">
        <v>16</v>
      </c>
      <c r="B392" s="50"/>
      <c r="C392" s="27"/>
      <c r="D392" s="25">
        <v>4210</v>
      </c>
      <c r="E392" s="27" t="s">
        <v>340</v>
      </c>
      <c r="F392" s="56">
        <f>SUM(F393:F394)</f>
        <v>12500</v>
      </c>
      <c r="G392" s="28">
        <f>SUM(G393:G394)</f>
        <v>12500</v>
      </c>
      <c r="H392" s="28">
        <f>SUM(H393:H394)</f>
        <v>0</v>
      </c>
      <c r="I392" s="64"/>
      <c r="J392" s="55"/>
    </row>
    <row r="393" spans="1:10" ht="18" customHeight="1">
      <c r="A393" s="108">
        <v>17</v>
      </c>
      <c r="B393" s="50"/>
      <c r="C393" s="27"/>
      <c r="D393" s="27"/>
      <c r="E393" s="27" t="s">
        <v>133</v>
      </c>
      <c r="F393" s="53">
        <v>10000</v>
      </c>
      <c r="G393" s="31">
        <v>10000</v>
      </c>
      <c r="H393" s="31">
        <v>0</v>
      </c>
      <c r="I393" s="64"/>
      <c r="J393" s="55"/>
    </row>
    <row r="394" spans="1:10" ht="26.25" customHeight="1">
      <c r="A394" s="108">
        <v>18</v>
      </c>
      <c r="B394" s="50"/>
      <c r="C394" s="27"/>
      <c r="D394" s="27"/>
      <c r="E394" s="27" t="s">
        <v>69</v>
      </c>
      <c r="F394" s="53">
        <v>2500</v>
      </c>
      <c r="G394" s="31">
        <v>2500</v>
      </c>
      <c r="H394" s="31">
        <v>0</v>
      </c>
      <c r="I394" s="64"/>
      <c r="J394" s="55"/>
    </row>
    <row r="395" spans="1:10" ht="22.5" customHeight="1">
      <c r="A395" s="108">
        <v>19</v>
      </c>
      <c r="B395" s="50"/>
      <c r="C395" s="27"/>
      <c r="D395" s="25">
        <v>4270</v>
      </c>
      <c r="E395" s="27" t="s">
        <v>164</v>
      </c>
      <c r="F395" s="56">
        <f>SUM(F396)</f>
        <v>10000</v>
      </c>
      <c r="G395" s="28">
        <f>SUM(G396)</f>
        <v>10000</v>
      </c>
      <c r="H395" s="28">
        <f>SUM(H396)</f>
        <v>0</v>
      </c>
      <c r="I395" s="64"/>
      <c r="J395" s="55"/>
    </row>
    <row r="396" spans="1:10" ht="24" customHeight="1">
      <c r="A396" s="108">
        <v>20</v>
      </c>
      <c r="B396" s="50"/>
      <c r="C396" s="27"/>
      <c r="D396" s="27"/>
      <c r="E396" s="27" t="s">
        <v>70</v>
      </c>
      <c r="F396" s="53">
        <v>10000</v>
      </c>
      <c r="G396" s="31">
        <v>10000</v>
      </c>
      <c r="H396" s="31">
        <v>0</v>
      </c>
      <c r="I396" s="64"/>
      <c r="J396" s="55"/>
    </row>
    <row r="397" spans="1:10" ht="17.25" customHeight="1">
      <c r="A397" s="108">
        <v>21</v>
      </c>
      <c r="B397" s="50"/>
      <c r="C397" s="27"/>
      <c r="D397" s="25">
        <v>4300</v>
      </c>
      <c r="E397" s="27" t="s">
        <v>149</v>
      </c>
      <c r="F397" s="56">
        <f>SUM(F398:F402)</f>
        <v>370000</v>
      </c>
      <c r="G397" s="28">
        <f>SUM(G398:G402)</f>
        <v>370000</v>
      </c>
      <c r="H397" s="28">
        <f>SUM(H398:H402)</f>
        <v>0</v>
      </c>
      <c r="I397" s="64"/>
      <c r="J397" s="55"/>
    </row>
    <row r="398" spans="1:10" ht="18" customHeight="1">
      <c r="A398" s="108">
        <v>22</v>
      </c>
      <c r="B398" s="50"/>
      <c r="C398" s="27"/>
      <c r="D398" s="27"/>
      <c r="E398" s="27" t="s">
        <v>341</v>
      </c>
      <c r="F398" s="53">
        <v>250000</v>
      </c>
      <c r="G398" s="31">
        <v>250000</v>
      </c>
      <c r="H398" s="31">
        <v>0</v>
      </c>
      <c r="I398" s="64"/>
      <c r="J398" s="55"/>
    </row>
    <row r="399" spans="1:10" ht="19.5" customHeight="1">
      <c r="A399" s="108">
        <v>23</v>
      </c>
      <c r="B399" s="50"/>
      <c r="C399" s="27"/>
      <c r="D399" s="27"/>
      <c r="E399" s="27" t="s">
        <v>342</v>
      </c>
      <c r="F399" s="53">
        <v>30000</v>
      </c>
      <c r="G399" s="31">
        <v>30000</v>
      </c>
      <c r="H399" s="31">
        <v>0</v>
      </c>
      <c r="I399" s="64"/>
      <c r="J399" s="55"/>
    </row>
    <row r="400" spans="1:10" ht="22.5" customHeight="1">
      <c r="A400" s="108">
        <v>24</v>
      </c>
      <c r="B400" s="50"/>
      <c r="C400" s="27"/>
      <c r="D400" s="27"/>
      <c r="E400" s="27" t="s">
        <v>343</v>
      </c>
      <c r="F400" s="53">
        <v>30000</v>
      </c>
      <c r="G400" s="31">
        <v>30000</v>
      </c>
      <c r="H400" s="31">
        <v>0</v>
      </c>
      <c r="I400" s="64"/>
      <c r="J400" s="55"/>
    </row>
    <row r="401" spans="1:10" ht="22.5" customHeight="1">
      <c r="A401" s="108">
        <v>25</v>
      </c>
      <c r="B401" s="50"/>
      <c r="C401" s="27"/>
      <c r="D401" s="27"/>
      <c r="E401" s="27" t="s">
        <v>71</v>
      </c>
      <c r="F401" s="53">
        <v>30000</v>
      </c>
      <c r="G401" s="31">
        <v>30000</v>
      </c>
      <c r="H401" s="31">
        <v>0</v>
      </c>
      <c r="I401" s="64"/>
      <c r="J401" s="55"/>
    </row>
    <row r="402" spans="1:10" ht="18.75" customHeight="1">
      <c r="A402" s="108">
        <v>26</v>
      </c>
      <c r="B402" s="50"/>
      <c r="C402" s="27"/>
      <c r="D402" s="27"/>
      <c r="E402" s="27" t="s">
        <v>344</v>
      </c>
      <c r="F402" s="53">
        <v>30000</v>
      </c>
      <c r="G402" s="31">
        <v>30000</v>
      </c>
      <c r="H402" s="31">
        <v>0</v>
      </c>
      <c r="I402" s="64"/>
      <c r="J402" s="55"/>
    </row>
    <row r="403" spans="1:10" ht="17.25" customHeight="1">
      <c r="A403" s="108">
        <v>27</v>
      </c>
      <c r="B403" s="50"/>
      <c r="C403" s="25">
        <v>90013</v>
      </c>
      <c r="D403" s="27"/>
      <c r="E403" s="27" t="s">
        <v>345</v>
      </c>
      <c r="F403" s="65">
        <f>SUM(F404+F406)</f>
        <v>116000</v>
      </c>
      <c r="G403" s="47">
        <f>SUM(G404+G406)</f>
        <v>116000</v>
      </c>
      <c r="H403" s="47">
        <f>SUM(H404)</f>
        <v>0</v>
      </c>
      <c r="I403" s="68"/>
      <c r="J403" s="55"/>
    </row>
    <row r="404" spans="1:10" ht="17.25" customHeight="1">
      <c r="A404" s="108">
        <v>28</v>
      </c>
      <c r="B404" s="50"/>
      <c r="C404" s="27"/>
      <c r="D404" s="25">
        <v>4210</v>
      </c>
      <c r="E404" s="27" t="s">
        <v>148</v>
      </c>
      <c r="F404" s="56">
        <f>SUM(F405)</f>
        <v>1500</v>
      </c>
      <c r="G404" s="28">
        <f>SUM(G405)</f>
        <v>1500</v>
      </c>
      <c r="H404" s="28">
        <f>SUM(H405)</f>
        <v>0</v>
      </c>
      <c r="I404" s="64"/>
      <c r="J404" s="55"/>
    </row>
    <row r="405" spans="1:10" ht="22.5" customHeight="1">
      <c r="A405" s="108">
        <v>29</v>
      </c>
      <c r="B405" s="50"/>
      <c r="C405" s="27"/>
      <c r="D405" s="25"/>
      <c r="E405" s="27" t="s">
        <v>72</v>
      </c>
      <c r="F405" s="53">
        <v>1500</v>
      </c>
      <c r="G405" s="31">
        <v>1500</v>
      </c>
      <c r="H405" s="31">
        <v>0</v>
      </c>
      <c r="I405" s="64"/>
      <c r="J405" s="55"/>
    </row>
    <row r="406" spans="1:10" ht="22.5" customHeight="1">
      <c r="A406" s="108">
        <v>30</v>
      </c>
      <c r="B406" s="50"/>
      <c r="C406" s="27"/>
      <c r="D406" s="25">
        <v>4300</v>
      </c>
      <c r="E406" s="27" t="s">
        <v>149</v>
      </c>
      <c r="F406" s="56">
        <f>SUM(F407:F411)</f>
        <v>114500</v>
      </c>
      <c r="G406" s="28">
        <f>SUM(G407:G411)</f>
        <v>114500</v>
      </c>
      <c r="H406" s="28">
        <f>SUM(H407:H409)</f>
        <v>0</v>
      </c>
      <c r="I406" s="64"/>
      <c r="J406" s="55"/>
    </row>
    <row r="407" spans="1:10" ht="24.75" customHeight="1">
      <c r="A407" s="108">
        <v>31</v>
      </c>
      <c r="B407" s="50"/>
      <c r="C407" s="27"/>
      <c r="D407" s="25"/>
      <c r="E407" s="27" t="s">
        <v>346</v>
      </c>
      <c r="F407" s="53">
        <v>64000</v>
      </c>
      <c r="G407" s="31">
        <v>64000</v>
      </c>
      <c r="H407" s="31">
        <v>0</v>
      </c>
      <c r="I407" s="64"/>
      <c r="J407" s="55"/>
    </row>
    <row r="408" spans="1:10" ht="18" customHeight="1">
      <c r="A408" s="108">
        <v>32</v>
      </c>
      <c r="B408" s="50"/>
      <c r="C408" s="27"/>
      <c r="D408" s="25"/>
      <c r="E408" s="27" t="s">
        <v>347</v>
      </c>
      <c r="F408" s="53">
        <v>30000</v>
      </c>
      <c r="G408" s="31">
        <v>30000</v>
      </c>
      <c r="H408" s="31">
        <v>0</v>
      </c>
      <c r="I408" s="64"/>
      <c r="J408" s="55"/>
    </row>
    <row r="409" spans="1:10" ht="18" customHeight="1">
      <c r="A409" s="108">
        <v>33</v>
      </c>
      <c r="B409" s="50"/>
      <c r="C409" s="27"/>
      <c r="D409" s="25"/>
      <c r="E409" s="27" t="s">
        <v>348</v>
      </c>
      <c r="F409" s="53">
        <v>15000</v>
      </c>
      <c r="G409" s="31">
        <v>15000</v>
      </c>
      <c r="H409" s="31">
        <v>0</v>
      </c>
      <c r="I409" s="64"/>
      <c r="J409" s="55"/>
    </row>
    <row r="410" spans="1:10" ht="18" customHeight="1">
      <c r="A410" s="108">
        <v>34</v>
      </c>
      <c r="B410" s="50"/>
      <c r="C410" s="27"/>
      <c r="D410" s="25"/>
      <c r="E410" s="27" t="s">
        <v>73</v>
      </c>
      <c r="F410" s="53">
        <v>5000</v>
      </c>
      <c r="G410" s="31">
        <v>5000</v>
      </c>
      <c r="H410" s="31">
        <v>0</v>
      </c>
      <c r="I410" s="64"/>
      <c r="J410" s="55"/>
    </row>
    <row r="411" spans="1:10" ht="15" customHeight="1">
      <c r="A411" s="108">
        <v>35</v>
      </c>
      <c r="B411" s="50"/>
      <c r="C411" s="27"/>
      <c r="D411" s="25"/>
      <c r="E411" s="27" t="s">
        <v>74</v>
      </c>
      <c r="F411" s="53">
        <v>500</v>
      </c>
      <c r="G411" s="31">
        <v>500</v>
      </c>
      <c r="H411" s="31">
        <v>0</v>
      </c>
      <c r="I411" s="64"/>
      <c r="J411" s="55"/>
    </row>
    <row r="412" spans="1:10" ht="17.25" customHeight="1">
      <c r="A412" s="108">
        <v>36</v>
      </c>
      <c r="B412" s="50"/>
      <c r="C412" s="25">
        <v>90015</v>
      </c>
      <c r="D412" s="102"/>
      <c r="E412" s="27" t="s">
        <v>349</v>
      </c>
      <c r="F412" s="65">
        <f>SUM(F413+F415+F420+F422)</f>
        <v>1498000</v>
      </c>
      <c r="G412" s="47">
        <f>SUM(G413+G415+G420)</f>
        <v>1348000</v>
      </c>
      <c r="H412" s="47">
        <f>SUM(H422)</f>
        <v>150000</v>
      </c>
      <c r="I412" s="64"/>
      <c r="J412" s="55"/>
    </row>
    <row r="413" spans="1:10" ht="15.75" customHeight="1">
      <c r="A413" s="108">
        <v>37</v>
      </c>
      <c r="B413" s="50"/>
      <c r="C413" s="51"/>
      <c r="D413" s="25">
        <v>4260</v>
      </c>
      <c r="E413" s="27" t="s">
        <v>158</v>
      </c>
      <c r="F413" s="56">
        <f>SUM(F414)</f>
        <v>950000</v>
      </c>
      <c r="G413" s="28">
        <f>SUM(G414)</f>
        <v>950000</v>
      </c>
      <c r="H413" s="28">
        <f>SUM(H414)</f>
        <v>0</v>
      </c>
      <c r="I413" s="64"/>
      <c r="J413" s="55"/>
    </row>
    <row r="414" spans="1:10" ht="22.5" customHeight="1">
      <c r="A414" s="108">
        <v>38</v>
      </c>
      <c r="B414" s="50"/>
      <c r="C414" s="51"/>
      <c r="D414" s="102"/>
      <c r="E414" s="27" t="s">
        <v>134</v>
      </c>
      <c r="F414" s="53">
        <v>950000</v>
      </c>
      <c r="G414" s="31">
        <v>950000</v>
      </c>
      <c r="H414" s="31">
        <v>0</v>
      </c>
      <c r="I414" s="64"/>
      <c r="J414" s="55"/>
    </row>
    <row r="415" spans="1:10" ht="22.5" customHeight="1">
      <c r="A415" s="108">
        <v>39</v>
      </c>
      <c r="B415" s="50"/>
      <c r="C415" s="51"/>
      <c r="D415" s="25">
        <v>4270</v>
      </c>
      <c r="E415" s="27" t="s">
        <v>164</v>
      </c>
      <c r="F415" s="56">
        <f>SUM(F416:F419)</f>
        <v>350000</v>
      </c>
      <c r="G415" s="28">
        <f>SUM(G416:G419)</f>
        <v>350000</v>
      </c>
      <c r="H415" s="28">
        <f>SUM(H416:H419)</f>
        <v>0</v>
      </c>
      <c r="I415" s="64"/>
      <c r="J415" s="55"/>
    </row>
    <row r="416" spans="1:10" ht="22.5" customHeight="1">
      <c r="A416" s="108">
        <v>40</v>
      </c>
      <c r="B416" s="50"/>
      <c r="C416" s="51"/>
      <c r="D416" s="102"/>
      <c r="E416" s="27" t="s">
        <v>350</v>
      </c>
      <c r="F416" s="53">
        <v>250000</v>
      </c>
      <c r="G416" s="31">
        <v>250000</v>
      </c>
      <c r="H416" s="31">
        <v>0</v>
      </c>
      <c r="I416" s="64"/>
      <c r="J416" s="55"/>
    </row>
    <row r="417" spans="1:10" ht="22.5" customHeight="1">
      <c r="A417" s="108">
        <v>41</v>
      </c>
      <c r="B417" s="50"/>
      <c r="C417" s="51"/>
      <c r="D417" s="102"/>
      <c r="E417" s="27" t="s">
        <v>135</v>
      </c>
      <c r="F417" s="53">
        <v>10000</v>
      </c>
      <c r="G417" s="31">
        <v>10000</v>
      </c>
      <c r="H417" s="31">
        <v>0</v>
      </c>
      <c r="I417" s="64"/>
      <c r="J417" s="55"/>
    </row>
    <row r="418" spans="1:10" ht="22.5" customHeight="1">
      <c r="A418" s="108">
        <v>42</v>
      </c>
      <c r="B418" s="50"/>
      <c r="C418" s="51"/>
      <c r="D418" s="27"/>
      <c r="E418" s="27" t="s">
        <v>351</v>
      </c>
      <c r="F418" s="53">
        <v>80000</v>
      </c>
      <c r="G418" s="31">
        <v>80000</v>
      </c>
      <c r="H418" s="31">
        <v>0</v>
      </c>
      <c r="I418" s="64"/>
      <c r="J418" s="55"/>
    </row>
    <row r="419" spans="1:10" ht="18.75" customHeight="1">
      <c r="A419" s="108">
        <v>43</v>
      </c>
      <c r="B419" s="50"/>
      <c r="C419" s="51"/>
      <c r="D419" s="51"/>
      <c r="E419" s="27" t="s">
        <v>352</v>
      </c>
      <c r="F419" s="53">
        <v>10000</v>
      </c>
      <c r="G419" s="31">
        <v>10000</v>
      </c>
      <c r="H419" s="31">
        <v>0</v>
      </c>
      <c r="I419" s="64"/>
      <c r="J419" s="55"/>
    </row>
    <row r="420" spans="1:10" ht="22.5" customHeight="1">
      <c r="A420" s="108">
        <v>44</v>
      </c>
      <c r="B420" s="50"/>
      <c r="C420" s="51"/>
      <c r="D420" s="25">
        <v>4300</v>
      </c>
      <c r="E420" s="27" t="s">
        <v>149</v>
      </c>
      <c r="F420" s="56">
        <f>SUM(F421:F421)</f>
        <v>48000</v>
      </c>
      <c r="G420" s="28">
        <f>SUM(G421:G421)</f>
        <v>48000</v>
      </c>
      <c r="H420" s="28">
        <f>SUM(H421:H421)</f>
        <v>0</v>
      </c>
      <c r="I420" s="64"/>
      <c r="J420" s="55"/>
    </row>
    <row r="421" spans="1:10" ht="22.5" customHeight="1">
      <c r="A421" s="108">
        <v>45</v>
      </c>
      <c r="B421" s="50"/>
      <c r="C421" s="51"/>
      <c r="D421" s="102"/>
      <c r="E421" s="27" t="s">
        <v>353</v>
      </c>
      <c r="F421" s="53">
        <v>48000</v>
      </c>
      <c r="G421" s="31">
        <v>48000</v>
      </c>
      <c r="H421" s="31">
        <v>0</v>
      </c>
      <c r="I421" s="64"/>
      <c r="J421" s="55"/>
    </row>
    <row r="422" spans="1:10" ht="22.5" customHeight="1">
      <c r="A422" s="108">
        <v>46</v>
      </c>
      <c r="B422" s="50"/>
      <c r="C422" s="51"/>
      <c r="D422" s="25">
        <v>6050</v>
      </c>
      <c r="E422" s="27" t="s">
        <v>211</v>
      </c>
      <c r="F422" s="56">
        <f>SUM(F423:F423)</f>
        <v>150000</v>
      </c>
      <c r="G422" s="28">
        <f>SUM(G423:G423)</f>
        <v>0</v>
      </c>
      <c r="H422" s="28">
        <f>SUM(H423:H423)</f>
        <v>150000</v>
      </c>
      <c r="I422" s="64"/>
      <c r="J422" s="55"/>
    </row>
    <row r="423" spans="1:10" ht="19.5" customHeight="1">
      <c r="A423" s="108">
        <v>47</v>
      </c>
      <c r="B423" s="50"/>
      <c r="C423" s="51"/>
      <c r="D423" s="102"/>
      <c r="E423" s="27" t="s">
        <v>75</v>
      </c>
      <c r="F423" s="53">
        <v>150000</v>
      </c>
      <c r="G423" s="31">
        <v>0</v>
      </c>
      <c r="H423" s="31">
        <v>150000</v>
      </c>
      <c r="I423" s="64"/>
      <c r="J423" s="55"/>
    </row>
    <row r="424" spans="1:10" ht="16.5" customHeight="1">
      <c r="A424" s="108">
        <v>48</v>
      </c>
      <c r="B424" s="50"/>
      <c r="C424" s="26">
        <v>90095</v>
      </c>
      <c r="D424" s="102"/>
      <c r="E424" s="27" t="s">
        <v>354</v>
      </c>
      <c r="F424" s="65">
        <f>SUM(F425+F429+F434)</f>
        <v>153231.7</v>
      </c>
      <c r="G424" s="47">
        <f>SUM(G425+G429+G434)</f>
        <v>153231.7</v>
      </c>
      <c r="H424" s="47">
        <f>SUM(H425+H429+H434)</f>
        <v>0</v>
      </c>
      <c r="I424" s="64"/>
      <c r="J424" s="55"/>
    </row>
    <row r="425" spans="1:10" ht="22.5" customHeight="1">
      <c r="A425" s="108">
        <v>49</v>
      </c>
      <c r="B425" s="50"/>
      <c r="C425" s="51"/>
      <c r="D425" s="25">
        <v>4210</v>
      </c>
      <c r="E425" s="27" t="s">
        <v>148</v>
      </c>
      <c r="F425" s="56">
        <f>SUM(F426:F428)</f>
        <v>12700</v>
      </c>
      <c r="G425" s="28">
        <f>SUM(G426:G428)</f>
        <v>12700</v>
      </c>
      <c r="H425" s="28">
        <f>SUM(H426)</f>
        <v>0</v>
      </c>
      <c r="I425" s="64"/>
      <c r="J425" s="55"/>
    </row>
    <row r="426" spans="1:10" ht="22.5" customHeight="1">
      <c r="A426" s="108">
        <v>50</v>
      </c>
      <c r="B426" s="50"/>
      <c r="C426" s="70"/>
      <c r="D426" s="103"/>
      <c r="E426" s="27" t="s">
        <v>355</v>
      </c>
      <c r="F426" s="53">
        <v>10000</v>
      </c>
      <c r="G426" s="31">
        <v>10000</v>
      </c>
      <c r="H426" s="31">
        <v>0</v>
      </c>
      <c r="I426" s="64"/>
      <c r="J426" s="55"/>
    </row>
    <row r="427" spans="1:10" ht="22.5" customHeight="1">
      <c r="A427" s="108">
        <v>51</v>
      </c>
      <c r="B427" s="50"/>
      <c r="C427" s="70"/>
      <c r="D427" s="103"/>
      <c r="E427" s="27" t="s">
        <v>76</v>
      </c>
      <c r="F427" s="53">
        <v>700</v>
      </c>
      <c r="G427" s="31">
        <v>700</v>
      </c>
      <c r="H427" s="31">
        <v>0</v>
      </c>
      <c r="I427" s="64"/>
      <c r="J427" s="55"/>
    </row>
    <row r="428" spans="1:10" ht="22.5" customHeight="1">
      <c r="A428" s="108">
        <v>52</v>
      </c>
      <c r="B428" s="50"/>
      <c r="C428" s="70"/>
      <c r="D428" s="103"/>
      <c r="E428" s="27" t="s">
        <v>77</v>
      </c>
      <c r="F428" s="53">
        <v>2000</v>
      </c>
      <c r="G428" s="31">
        <v>2000</v>
      </c>
      <c r="H428" s="31">
        <v>0</v>
      </c>
      <c r="I428" s="64"/>
      <c r="J428" s="55"/>
    </row>
    <row r="429" spans="1:10" ht="22.5" customHeight="1">
      <c r="A429" s="108">
        <v>53</v>
      </c>
      <c r="B429" s="50"/>
      <c r="C429" s="70"/>
      <c r="D429" s="25">
        <v>4300</v>
      </c>
      <c r="E429" s="27" t="s">
        <v>149</v>
      </c>
      <c r="F429" s="56">
        <f>SUM(F430:F433)</f>
        <v>125531.7</v>
      </c>
      <c r="G429" s="28">
        <f>SUM(G430:G433)</f>
        <v>125531.7</v>
      </c>
      <c r="H429" s="28">
        <f>SUM(H430)</f>
        <v>0</v>
      </c>
      <c r="I429" s="64"/>
      <c r="J429" s="55"/>
    </row>
    <row r="430" spans="1:10" ht="22.5" customHeight="1">
      <c r="A430" s="108">
        <v>54</v>
      </c>
      <c r="B430" s="50"/>
      <c r="C430" s="66"/>
      <c r="D430" s="70"/>
      <c r="E430" s="27" t="s">
        <v>356</v>
      </c>
      <c r="F430" s="53">
        <v>50000</v>
      </c>
      <c r="G430" s="31">
        <v>50000</v>
      </c>
      <c r="H430" s="31">
        <v>0</v>
      </c>
      <c r="I430" s="64"/>
      <c r="J430" s="55"/>
    </row>
    <row r="431" spans="1:10" ht="21" customHeight="1">
      <c r="A431" s="108">
        <v>55</v>
      </c>
      <c r="B431" s="50"/>
      <c r="C431" s="66"/>
      <c r="D431" s="70"/>
      <c r="E431" s="27" t="s">
        <v>78</v>
      </c>
      <c r="F431" s="53">
        <v>40000</v>
      </c>
      <c r="G431" s="31">
        <v>40000</v>
      </c>
      <c r="H431" s="31">
        <v>0</v>
      </c>
      <c r="I431" s="64"/>
      <c r="J431" s="55"/>
    </row>
    <row r="432" spans="1:10" ht="22.5" customHeight="1">
      <c r="A432" s="108">
        <v>56</v>
      </c>
      <c r="B432" s="50"/>
      <c r="C432" s="66"/>
      <c r="D432" s="70"/>
      <c r="E432" s="27" t="s">
        <v>79</v>
      </c>
      <c r="F432" s="53">
        <v>30531.7</v>
      </c>
      <c r="G432" s="31">
        <v>30531.7</v>
      </c>
      <c r="H432" s="31">
        <v>0</v>
      </c>
      <c r="I432" s="64"/>
      <c r="J432" s="55"/>
    </row>
    <row r="433" spans="1:10" ht="22.5" customHeight="1">
      <c r="A433" s="108">
        <v>57</v>
      </c>
      <c r="B433" s="50"/>
      <c r="C433" s="66"/>
      <c r="D433" s="70"/>
      <c r="E433" s="27" t="s">
        <v>80</v>
      </c>
      <c r="F433" s="53">
        <v>5000</v>
      </c>
      <c r="G433" s="31">
        <v>5000</v>
      </c>
      <c r="H433" s="31">
        <v>0</v>
      </c>
      <c r="I433" s="64"/>
      <c r="J433" s="55"/>
    </row>
    <row r="434" spans="1:10" ht="22.5" customHeight="1">
      <c r="A434" s="108">
        <v>58</v>
      </c>
      <c r="B434" s="50"/>
      <c r="C434" s="66"/>
      <c r="D434" s="25">
        <v>4390</v>
      </c>
      <c r="E434" s="27" t="s">
        <v>357</v>
      </c>
      <c r="F434" s="56">
        <f>SUM(F435:F435)</f>
        <v>15000</v>
      </c>
      <c r="G434" s="28">
        <f>SUM(G435:G435)</f>
        <v>15000</v>
      </c>
      <c r="H434" s="28">
        <f>SUM(H435:H435)</f>
        <v>0</v>
      </c>
      <c r="I434" s="64"/>
      <c r="J434" s="55"/>
    </row>
    <row r="435" spans="1:10" ht="22.5" customHeight="1">
      <c r="A435" s="108">
        <v>59</v>
      </c>
      <c r="B435" s="50"/>
      <c r="C435" s="66"/>
      <c r="D435" s="66"/>
      <c r="E435" s="27" t="s">
        <v>358</v>
      </c>
      <c r="F435" s="53">
        <v>15000</v>
      </c>
      <c r="G435" s="31">
        <v>15000</v>
      </c>
      <c r="H435" s="31">
        <v>0</v>
      </c>
      <c r="I435" s="64"/>
      <c r="J435" s="55"/>
    </row>
    <row r="436" spans="1:10" ht="22.5" customHeight="1">
      <c r="A436" s="139" t="s">
        <v>359</v>
      </c>
      <c r="B436" s="140"/>
      <c r="C436" s="140"/>
      <c r="D436" s="140"/>
      <c r="E436" s="141"/>
      <c r="F436" s="69">
        <f>SUM(F424+F412+F403+F385+F377)</f>
        <v>2766231.7</v>
      </c>
      <c r="G436" s="21">
        <f>SUM(G424+G412+G403+G385+G377)</f>
        <v>2616231.7</v>
      </c>
      <c r="H436" s="21">
        <f>SUM(H412)</f>
        <v>150000</v>
      </c>
      <c r="I436" s="64"/>
      <c r="J436" s="55"/>
    </row>
    <row r="437" spans="1:10" ht="25.5" customHeight="1">
      <c r="A437" s="108">
        <v>1</v>
      </c>
      <c r="B437" s="11">
        <v>921</v>
      </c>
      <c r="C437" s="26">
        <v>92109</v>
      </c>
      <c r="D437" s="27"/>
      <c r="E437" s="27" t="s">
        <v>360</v>
      </c>
      <c r="F437" s="65">
        <f>SUM(F438+F440+F446+F452+F466+F480+F482+F508+F510+F514+F517)</f>
        <v>986588.1</v>
      </c>
      <c r="G437" s="47">
        <f>SUM(G438+G440+G446+G452+G466+G480+G482+G508+G510+G514+G517)</f>
        <v>916395.1</v>
      </c>
      <c r="H437" s="47">
        <f>SUM(H517)</f>
        <v>70193</v>
      </c>
      <c r="I437" s="64"/>
      <c r="J437" s="55"/>
    </row>
    <row r="438" spans="1:10" ht="34.5" customHeight="1">
      <c r="A438" s="108">
        <v>2</v>
      </c>
      <c r="B438" s="50"/>
      <c r="C438" s="27"/>
      <c r="D438" s="25">
        <v>2820</v>
      </c>
      <c r="E438" s="27" t="s">
        <v>361</v>
      </c>
      <c r="F438" s="56">
        <f>SUM(F439)</f>
        <v>90000</v>
      </c>
      <c r="G438" s="28">
        <f>SUM(G439)</f>
        <v>90000</v>
      </c>
      <c r="H438" s="28">
        <f>SUM(H439)</f>
        <v>0</v>
      </c>
      <c r="I438" s="64"/>
      <c r="J438" s="55"/>
    </row>
    <row r="439" spans="1:10" ht="24" customHeight="1">
      <c r="A439" s="108">
        <v>3</v>
      </c>
      <c r="B439" s="50"/>
      <c r="C439" s="27"/>
      <c r="D439" s="102"/>
      <c r="E439" s="72" t="s">
        <v>363</v>
      </c>
      <c r="F439" s="53">
        <v>90000</v>
      </c>
      <c r="G439" s="31">
        <v>90000</v>
      </c>
      <c r="H439" s="31">
        <v>0</v>
      </c>
      <c r="I439" s="64"/>
      <c r="J439" s="55"/>
    </row>
    <row r="440" spans="1:10" ht="20.25" customHeight="1">
      <c r="A440" s="108">
        <v>4</v>
      </c>
      <c r="B440" s="50"/>
      <c r="C440" s="27"/>
      <c r="D440" s="25">
        <v>4110</v>
      </c>
      <c r="E440" s="27" t="s">
        <v>239</v>
      </c>
      <c r="F440" s="56">
        <f>SUM(F441:F445)</f>
        <v>11396</v>
      </c>
      <c r="G440" s="28">
        <f>SUM(G441:G445)</f>
        <v>11396</v>
      </c>
      <c r="H440" s="28">
        <f>SUM(H441:H445)</f>
        <v>0</v>
      </c>
      <c r="I440" s="64"/>
      <c r="J440" s="55"/>
    </row>
    <row r="441" spans="1:10" ht="19.5" customHeight="1">
      <c r="A441" s="108">
        <v>5</v>
      </c>
      <c r="B441" s="50"/>
      <c r="C441" s="27"/>
      <c r="D441" s="25"/>
      <c r="E441" s="27" t="s">
        <v>65</v>
      </c>
      <c r="F441" s="53">
        <v>8000</v>
      </c>
      <c r="G441" s="31">
        <v>8000</v>
      </c>
      <c r="H441" s="31">
        <v>0</v>
      </c>
      <c r="I441" s="64"/>
      <c r="J441" s="55"/>
    </row>
    <row r="442" spans="1:10" ht="20.25" customHeight="1">
      <c r="A442" s="108">
        <v>6</v>
      </c>
      <c r="B442" s="50"/>
      <c r="C442" s="27"/>
      <c r="D442" s="25"/>
      <c r="E442" s="27" t="s">
        <v>81</v>
      </c>
      <c r="F442" s="53">
        <v>1975</v>
      </c>
      <c r="G442" s="31">
        <v>1975</v>
      </c>
      <c r="H442" s="31">
        <v>0</v>
      </c>
      <c r="I442" s="64"/>
      <c r="J442" s="55"/>
    </row>
    <row r="443" spans="1:10" ht="20.25" customHeight="1">
      <c r="A443" s="108">
        <v>7</v>
      </c>
      <c r="B443" s="50"/>
      <c r="C443" s="27"/>
      <c r="D443" s="25"/>
      <c r="E443" s="27" t="s">
        <v>82</v>
      </c>
      <c r="F443" s="53">
        <v>194</v>
      </c>
      <c r="G443" s="31">
        <v>194</v>
      </c>
      <c r="H443" s="31">
        <v>0</v>
      </c>
      <c r="I443" s="64"/>
      <c r="J443" s="55"/>
    </row>
    <row r="444" spans="1:10" ht="24.75" customHeight="1">
      <c r="A444" s="108">
        <v>8</v>
      </c>
      <c r="B444" s="50"/>
      <c r="C444" s="27"/>
      <c r="D444" s="25"/>
      <c r="E444" s="27" t="s">
        <v>83</v>
      </c>
      <c r="F444" s="53">
        <v>581</v>
      </c>
      <c r="G444" s="31">
        <v>581</v>
      </c>
      <c r="H444" s="31">
        <v>0</v>
      </c>
      <c r="I444" s="64"/>
      <c r="J444" s="55"/>
    </row>
    <row r="445" spans="1:10" ht="29.25" customHeight="1">
      <c r="A445" s="108">
        <v>9</v>
      </c>
      <c r="B445" s="50"/>
      <c r="C445" s="27"/>
      <c r="D445" s="25"/>
      <c r="E445" s="27" t="s">
        <v>84</v>
      </c>
      <c r="F445" s="53">
        <v>646</v>
      </c>
      <c r="G445" s="31">
        <v>646</v>
      </c>
      <c r="H445" s="31">
        <v>0</v>
      </c>
      <c r="I445" s="64"/>
      <c r="J445" s="55"/>
    </row>
    <row r="446" spans="1:10" ht="22.5" customHeight="1">
      <c r="A446" s="108">
        <v>10</v>
      </c>
      <c r="B446" s="50"/>
      <c r="C446" s="27"/>
      <c r="D446" s="25">
        <v>4120</v>
      </c>
      <c r="E446" s="27" t="s">
        <v>312</v>
      </c>
      <c r="F446" s="56">
        <f>SUM(F447:F451)</f>
        <v>3545</v>
      </c>
      <c r="G446" s="28">
        <f>SUM(G447:G451)</f>
        <v>3545</v>
      </c>
      <c r="H446" s="28">
        <f>SUM(H447)</f>
        <v>0</v>
      </c>
      <c r="I446" s="64"/>
      <c r="J446" s="55"/>
    </row>
    <row r="447" spans="1:10" ht="22.5" customHeight="1">
      <c r="A447" s="108">
        <v>11</v>
      </c>
      <c r="B447" s="50"/>
      <c r="C447" s="27"/>
      <c r="D447" s="102"/>
      <c r="E447" s="27" t="s">
        <v>312</v>
      </c>
      <c r="F447" s="53">
        <v>3000</v>
      </c>
      <c r="G447" s="31">
        <v>3000</v>
      </c>
      <c r="H447" s="31">
        <v>0</v>
      </c>
      <c r="I447" s="64"/>
      <c r="J447" s="55"/>
    </row>
    <row r="448" spans="1:10" ht="22.5" customHeight="1">
      <c r="A448" s="108">
        <v>12</v>
      </c>
      <c r="B448" s="50"/>
      <c r="C448" s="27"/>
      <c r="D448" s="102"/>
      <c r="E448" s="27" t="s">
        <v>85</v>
      </c>
      <c r="F448" s="53">
        <v>316</v>
      </c>
      <c r="G448" s="31">
        <v>316</v>
      </c>
      <c r="H448" s="31">
        <v>0</v>
      </c>
      <c r="I448" s="64"/>
      <c r="J448" s="55"/>
    </row>
    <row r="449" spans="1:10" ht="22.5" customHeight="1">
      <c r="A449" s="108">
        <v>13</v>
      </c>
      <c r="B449" s="50"/>
      <c r="C449" s="27"/>
      <c r="D449" s="102"/>
      <c r="E449" s="27" t="s">
        <v>86</v>
      </c>
      <c r="F449" s="53">
        <v>31</v>
      </c>
      <c r="G449" s="31">
        <v>31</v>
      </c>
      <c r="H449" s="31">
        <v>0</v>
      </c>
      <c r="I449" s="64"/>
      <c r="J449" s="55"/>
    </row>
    <row r="450" spans="1:10" ht="22.5" customHeight="1">
      <c r="A450" s="108">
        <v>14</v>
      </c>
      <c r="B450" s="50"/>
      <c r="C450" s="27"/>
      <c r="D450" s="102"/>
      <c r="E450" s="27" t="s">
        <v>87</v>
      </c>
      <c r="F450" s="53">
        <v>94</v>
      </c>
      <c r="G450" s="31">
        <v>94</v>
      </c>
      <c r="H450" s="31">
        <v>0</v>
      </c>
      <c r="I450" s="64"/>
      <c r="J450" s="55"/>
    </row>
    <row r="451" spans="1:10" ht="22.5" customHeight="1">
      <c r="A451" s="108">
        <v>15</v>
      </c>
      <c r="B451" s="50"/>
      <c r="C451" s="27"/>
      <c r="D451" s="102"/>
      <c r="E451" s="27" t="s">
        <v>88</v>
      </c>
      <c r="F451" s="53">
        <v>104</v>
      </c>
      <c r="G451" s="31">
        <v>104</v>
      </c>
      <c r="H451" s="31">
        <v>0</v>
      </c>
      <c r="I451" s="64"/>
      <c r="J451" s="55"/>
    </row>
    <row r="452" spans="1:10" ht="15.75" customHeight="1">
      <c r="A452" s="108">
        <v>16</v>
      </c>
      <c r="B452" s="50"/>
      <c r="C452" s="27"/>
      <c r="D452" s="25">
        <v>4170</v>
      </c>
      <c r="E452" s="27" t="s">
        <v>259</v>
      </c>
      <c r="F452" s="56">
        <f>SUM(F453:F465)</f>
        <v>116350</v>
      </c>
      <c r="G452" s="28">
        <f>SUM(G453:G465)</f>
        <v>116350</v>
      </c>
      <c r="H452" s="28">
        <f>SUM(H453:H460)</f>
        <v>0</v>
      </c>
      <c r="I452" s="64"/>
      <c r="J452" s="55"/>
    </row>
    <row r="453" spans="1:10" ht="17.25" customHeight="1">
      <c r="A453" s="108">
        <v>17</v>
      </c>
      <c r="B453" s="50"/>
      <c r="C453" s="27"/>
      <c r="D453" s="102"/>
      <c r="E453" s="72" t="s">
        <v>367</v>
      </c>
      <c r="F453" s="53">
        <v>4000</v>
      </c>
      <c r="G453" s="31">
        <v>4000</v>
      </c>
      <c r="H453" s="31">
        <v>0</v>
      </c>
      <c r="I453" s="64"/>
      <c r="J453" s="55"/>
    </row>
    <row r="454" spans="1:10" ht="18.75" customHeight="1">
      <c r="A454" s="108">
        <v>18</v>
      </c>
      <c r="B454" s="50"/>
      <c r="C454" s="27"/>
      <c r="D454" s="102"/>
      <c r="E454" s="72" t="s">
        <v>368</v>
      </c>
      <c r="F454" s="53">
        <v>4000</v>
      </c>
      <c r="G454" s="31">
        <v>4000</v>
      </c>
      <c r="H454" s="31">
        <v>0</v>
      </c>
      <c r="I454" s="64"/>
      <c r="J454" s="55"/>
    </row>
    <row r="455" spans="1:10" ht="16.5" customHeight="1">
      <c r="A455" s="108">
        <v>19</v>
      </c>
      <c r="B455" s="50"/>
      <c r="C455" s="27"/>
      <c r="D455" s="102"/>
      <c r="E455" s="72" t="s">
        <v>369</v>
      </c>
      <c r="F455" s="53">
        <v>4000</v>
      </c>
      <c r="G455" s="31">
        <v>4000</v>
      </c>
      <c r="H455" s="31">
        <v>0</v>
      </c>
      <c r="I455" s="64"/>
      <c r="J455" s="55"/>
    </row>
    <row r="456" spans="1:10" ht="15" customHeight="1">
      <c r="A456" s="108">
        <v>20</v>
      </c>
      <c r="B456" s="50"/>
      <c r="C456" s="27"/>
      <c r="D456" s="102"/>
      <c r="E456" s="72" t="s">
        <v>370</v>
      </c>
      <c r="F456" s="53">
        <v>4000</v>
      </c>
      <c r="G456" s="31">
        <v>4000</v>
      </c>
      <c r="H456" s="31">
        <v>0</v>
      </c>
      <c r="I456" s="64"/>
      <c r="J456" s="55"/>
    </row>
    <row r="457" spans="1:10" ht="22.5" customHeight="1">
      <c r="A457" s="108">
        <v>21</v>
      </c>
      <c r="B457" s="50"/>
      <c r="C457" s="27"/>
      <c r="D457" s="102"/>
      <c r="E457" s="72" t="s">
        <v>371</v>
      </c>
      <c r="F457" s="53">
        <v>4000</v>
      </c>
      <c r="G457" s="31">
        <v>4000</v>
      </c>
      <c r="H457" s="31">
        <v>0</v>
      </c>
      <c r="I457" s="64"/>
      <c r="J457" s="55"/>
    </row>
    <row r="458" spans="1:10" ht="22.5" customHeight="1">
      <c r="A458" s="108">
        <v>22</v>
      </c>
      <c r="B458" s="50"/>
      <c r="C458" s="27"/>
      <c r="D458" s="102"/>
      <c r="E458" s="72" t="s">
        <v>372</v>
      </c>
      <c r="F458" s="53">
        <v>30000</v>
      </c>
      <c r="G458" s="31">
        <v>30000</v>
      </c>
      <c r="H458" s="31">
        <v>0</v>
      </c>
      <c r="I458" s="64"/>
      <c r="J458" s="55"/>
    </row>
    <row r="459" spans="1:10" ht="22.5" customHeight="1">
      <c r="A459" s="108">
        <v>23</v>
      </c>
      <c r="B459" s="50"/>
      <c r="C459" s="27"/>
      <c r="D459" s="102"/>
      <c r="E459" s="72" t="s">
        <v>373</v>
      </c>
      <c r="F459" s="53">
        <v>40000</v>
      </c>
      <c r="G459" s="31">
        <v>40000</v>
      </c>
      <c r="H459" s="31">
        <v>0</v>
      </c>
      <c r="I459" s="64"/>
      <c r="J459" s="55"/>
    </row>
    <row r="460" spans="1:10" ht="16.5" customHeight="1">
      <c r="A460" s="108">
        <v>24</v>
      </c>
      <c r="B460" s="50"/>
      <c r="C460" s="27"/>
      <c r="D460" s="102"/>
      <c r="E460" s="72" t="s">
        <v>374</v>
      </c>
      <c r="F460" s="53">
        <v>13000</v>
      </c>
      <c r="G460" s="31">
        <v>13000</v>
      </c>
      <c r="H460" s="31">
        <v>0</v>
      </c>
      <c r="I460" s="64"/>
      <c r="J460" s="55"/>
    </row>
    <row r="461" spans="1:10" ht="22.5" customHeight="1">
      <c r="A461" s="108">
        <v>25</v>
      </c>
      <c r="B461" s="50"/>
      <c r="C461" s="27"/>
      <c r="D461" s="102"/>
      <c r="E461" s="72" t="s">
        <v>89</v>
      </c>
      <c r="F461" s="53">
        <v>2000</v>
      </c>
      <c r="G461" s="31">
        <v>2000</v>
      </c>
      <c r="H461" s="31">
        <v>0</v>
      </c>
      <c r="I461" s="64"/>
      <c r="J461" s="55"/>
    </row>
    <row r="462" spans="1:10" ht="22.5" customHeight="1">
      <c r="A462" s="108">
        <v>26</v>
      </c>
      <c r="B462" s="50"/>
      <c r="C462" s="27"/>
      <c r="D462" s="102"/>
      <c r="E462" s="72" t="s">
        <v>90</v>
      </c>
      <c r="F462" s="53">
        <v>2000</v>
      </c>
      <c r="G462" s="31">
        <v>2000</v>
      </c>
      <c r="H462" s="31">
        <v>0</v>
      </c>
      <c r="I462" s="64"/>
      <c r="J462" s="55"/>
    </row>
    <row r="463" spans="1:10" ht="22.5" customHeight="1">
      <c r="A463" s="108">
        <v>27</v>
      </c>
      <c r="B463" s="50"/>
      <c r="C463" s="27"/>
      <c r="D463" s="102"/>
      <c r="E463" s="72" t="s">
        <v>91</v>
      </c>
      <c r="F463" s="53">
        <v>1275</v>
      </c>
      <c r="G463" s="31">
        <v>1275</v>
      </c>
      <c r="H463" s="31">
        <v>0</v>
      </c>
      <c r="I463" s="64"/>
      <c r="J463" s="55"/>
    </row>
    <row r="464" spans="1:10" ht="22.5" customHeight="1">
      <c r="A464" s="108">
        <v>28</v>
      </c>
      <c r="B464" s="50"/>
      <c r="C464" s="27"/>
      <c r="D464" s="102"/>
      <c r="E464" s="72" t="s">
        <v>92</v>
      </c>
      <c r="F464" s="53">
        <v>3825</v>
      </c>
      <c r="G464" s="31">
        <v>3825</v>
      </c>
      <c r="H464" s="31">
        <v>0</v>
      </c>
      <c r="I464" s="64"/>
      <c r="J464" s="55"/>
    </row>
    <row r="465" spans="1:10" ht="22.5" customHeight="1">
      <c r="A465" s="108">
        <v>29</v>
      </c>
      <c r="B465" s="50"/>
      <c r="C465" s="27"/>
      <c r="D465" s="102"/>
      <c r="E465" s="72" t="s">
        <v>93</v>
      </c>
      <c r="F465" s="53">
        <v>4250</v>
      </c>
      <c r="G465" s="31">
        <v>4250</v>
      </c>
      <c r="H465" s="31">
        <v>0</v>
      </c>
      <c r="I465" s="64"/>
      <c r="J465" s="55"/>
    </row>
    <row r="466" spans="1:10" ht="16.5" customHeight="1">
      <c r="A466" s="108">
        <v>30</v>
      </c>
      <c r="B466" s="50"/>
      <c r="C466" s="27"/>
      <c r="D466" s="99">
        <v>4210</v>
      </c>
      <c r="E466" s="72" t="s">
        <v>377</v>
      </c>
      <c r="F466" s="56">
        <f>SUM(F467:F479)</f>
        <v>54000</v>
      </c>
      <c r="G466" s="28">
        <f>SUM(G467:G479)</f>
        <v>54000</v>
      </c>
      <c r="H466" s="28">
        <f>SUM(H467:H478)</f>
        <v>0</v>
      </c>
      <c r="I466" s="64"/>
      <c r="J466" s="55"/>
    </row>
    <row r="467" spans="1:10" ht="18" customHeight="1">
      <c r="A467" s="108">
        <v>31</v>
      </c>
      <c r="B467" s="50"/>
      <c r="C467" s="27"/>
      <c r="D467" s="104"/>
      <c r="E467" s="72" t="s">
        <v>378</v>
      </c>
      <c r="F467" s="53">
        <v>2000</v>
      </c>
      <c r="G467" s="31">
        <v>2000</v>
      </c>
      <c r="H467" s="31">
        <v>0</v>
      </c>
      <c r="I467" s="64"/>
      <c r="J467" s="55"/>
    </row>
    <row r="468" spans="1:10" ht="24" customHeight="1">
      <c r="A468" s="108">
        <v>32</v>
      </c>
      <c r="B468" s="50"/>
      <c r="C468" s="27"/>
      <c r="D468" s="104"/>
      <c r="E468" s="72" t="s">
        <v>493</v>
      </c>
      <c r="F468" s="53">
        <v>2000</v>
      </c>
      <c r="G468" s="31">
        <v>2000</v>
      </c>
      <c r="H468" s="31">
        <v>0</v>
      </c>
      <c r="I468" s="64"/>
      <c r="J468" s="55"/>
    </row>
    <row r="469" spans="1:10" ht="18.75" customHeight="1">
      <c r="A469" s="108">
        <v>33</v>
      </c>
      <c r="B469" s="50"/>
      <c r="C469" s="27"/>
      <c r="D469" s="104"/>
      <c r="E469" s="72" t="s">
        <v>379</v>
      </c>
      <c r="F469" s="53">
        <v>2000</v>
      </c>
      <c r="G469" s="31">
        <v>2000</v>
      </c>
      <c r="H469" s="31">
        <v>0</v>
      </c>
      <c r="I469" s="64"/>
      <c r="J469" s="55"/>
    </row>
    <row r="470" spans="1:10" ht="16.5" customHeight="1">
      <c r="A470" s="108">
        <v>34</v>
      </c>
      <c r="B470" s="50"/>
      <c r="C470" s="27"/>
      <c r="D470" s="104"/>
      <c r="E470" s="72" t="s">
        <v>380</v>
      </c>
      <c r="F470" s="53">
        <v>2000</v>
      </c>
      <c r="G470" s="31">
        <v>2000</v>
      </c>
      <c r="H470" s="31">
        <v>0</v>
      </c>
      <c r="I470" s="64"/>
      <c r="J470" s="55"/>
    </row>
    <row r="471" spans="1:10" ht="22.5" customHeight="1">
      <c r="A471" s="108">
        <v>35</v>
      </c>
      <c r="B471" s="50"/>
      <c r="C471" s="27"/>
      <c r="D471" s="104"/>
      <c r="E471" s="72" t="s">
        <v>381</v>
      </c>
      <c r="F471" s="53">
        <v>2000</v>
      </c>
      <c r="G471" s="31">
        <v>2000</v>
      </c>
      <c r="H471" s="31">
        <v>0</v>
      </c>
      <c r="I471" s="64"/>
      <c r="J471" s="55"/>
    </row>
    <row r="472" spans="1:10" ht="22.5" customHeight="1">
      <c r="A472" s="108">
        <v>36</v>
      </c>
      <c r="B472" s="50"/>
      <c r="C472" s="27"/>
      <c r="D472" s="104"/>
      <c r="E472" s="72" t="s">
        <v>382</v>
      </c>
      <c r="F472" s="53">
        <v>2000</v>
      </c>
      <c r="G472" s="31">
        <v>2000</v>
      </c>
      <c r="H472" s="31">
        <v>0</v>
      </c>
      <c r="I472" s="64"/>
      <c r="J472" s="55"/>
    </row>
    <row r="473" spans="1:10" ht="21.75" customHeight="1">
      <c r="A473" s="108">
        <v>37</v>
      </c>
      <c r="B473" s="50"/>
      <c r="C473" s="27"/>
      <c r="D473" s="104"/>
      <c r="E473" s="72" t="s">
        <v>383</v>
      </c>
      <c r="F473" s="53">
        <v>2000</v>
      </c>
      <c r="G473" s="31">
        <v>2000</v>
      </c>
      <c r="H473" s="31">
        <v>0</v>
      </c>
      <c r="I473" s="64"/>
      <c r="J473" s="55"/>
    </row>
    <row r="474" spans="1:10" ht="22.5" customHeight="1">
      <c r="A474" s="108">
        <v>38</v>
      </c>
      <c r="B474" s="50"/>
      <c r="C474" s="27"/>
      <c r="D474" s="104"/>
      <c r="E474" s="72" t="s">
        <v>94</v>
      </c>
      <c r="F474" s="53">
        <v>2000</v>
      </c>
      <c r="G474" s="31">
        <v>2000</v>
      </c>
      <c r="H474" s="31">
        <v>0</v>
      </c>
      <c r="I474" s="64"/>
      <c r="J474" s="55"/>
    </row>
    <row r="475" spans="1:10" ht="22.5" customHeight="1">
      <c r="A475" s="108">
        <v>39</v>
      </c>
      <c r="B475" s="50"/>
      <c r="C475" s="27"/>
      <c r="D475" s="104"/>
      <c r="E475" s="72" t="s">
        <v>384</v>
      </c>
      <c r="F475" s="53">
        <v>2000</v>
      </c>
      <c r="G475" s="31">
        <v>2000</v>
      </c>
      <c r="H475" s="31">
        <v>0</v>
      </c>
      <c r="I475" s="64"/>
      <c r="J475" s="55"/>
    </row>
    <row r="476" spans="1:10" ht="22.5" customHeight="1">
      <c r="A476" s="108">
        <v>40</v>
      </c>
      <c r="B476" s="50"/>
      <c r="C476" s="27"/>
      <c r="D476" s="104"/>
      <c r="E476" s="72" t="s">
        <v>385</v>
      </c>
      <c r="F476" s="53">
        <v>2000</v>
      </c>
      <c r="G476" s="31">
        <v>2000</v>
      </c>
      <c r="H476" s="31">
        <v>0</v>
      </c>
      <c r="I476" s="64"/>
      <c r="J476" s="55"/>
    </row>
    <row r="477" spans="1:10" ht="23.25" customHeight="1">
      <c r="A477" s="108">
        <v>41</v>
      </c>
      <c r="B477" s="50"/>
      <c r="C477" s="27"/>
      <c r="D477" s="104"/>
      <c r="E477" s="72" t="s">
        <v>386</v>
      </c>
      <c r="F477" s="53">
        <v>30000</v>
      </c>
      <c r="G477" s="31">
        <v>30000</v>
      </c>
      <c r="H477" s="31">
        <v>0</v>
      </c>
      <c r="I477" s="64"/>
      <c r="J477" s="55"/>
    </row>
    <row r="478" spans="1:10" ht="24" customHeight="1">
      <c r="A478" s="108">
        <v>42</v>
      </c>
      <c r="B478" s="50"/>
      <c r="C478" s="27"/>
      <c r="D478" s="104"/>
      <c r="E478" s="72" t="s">
        <v>136</v>
      </c>
      <c r="F478" s="53">
        <v>2000</v>
      </c>
      <c r="G478" s="31">
        <v>2000</v>
      </c>
      <c r="H478" s="31">
        <v>0</v>
      </c>
      <c r="I478" s="64"/>
      <c r="J478" s="55"/>
    </row>
    <row r="479" spans="1:10" ht="25.5" customHeight="1">
      <c r="A479" s="108">
        <v>43</v>
      </c>
      <c r="B479" s="50"/>
      <c r="C479" s="27"/>
      <c r="D479" s="104"/>
      <c r="E479" s="72" t="s">
        <v>95</v>
      </c>
      <c r="F479" s="53">
        <v>2000</v>
      </c>
      <c r="G479" s="31">
        <v>2000</v>
      </c>
      <c r="H479" s="31">
        <v>0</v>
      </c>
      <c r="I479" s="64"/>
      <c r="J479" s="55"/>
    </row>
    <row r="480" spans="1:10" ht="22.5" customHeight="1">
      <c r="A480" s="108">
        <v>44</v>
      </c>
      <c r="B480" s="50"/>
      <c r="C480" s="70"/>
      <c r="D480" s="99">
        <v>4260</v>
      </c>
      <c r="E480" s="72" t="s">
        <v>387</v>
      </c>
      <c r="F480" s="56">
        <f>SUM(F481:F481)</f>
        <v>35000</v>
      </c>
      <c r="G480" s="28">
        <f>SUM(G481:G481)</f>
        <v>35000</v>
      </c>
      <c r="H480" s="28">
        <f>SUM(H481:H481)</f>
        <v>0</v>
      </c>
      <c r="I480" s="64"/>
      <c r="J480" s="55"/>
    </row>
    <row r="481" spans="1:10" ht="22.5" customHeight="1">
      <c r="A481" s="108">
        <v>45</v>
      </c>
      <c r="B481" s="50"/>
      <c r="C481" s="70"/>
      <c r="D481" s="104"/>
      <c r="E481" s="72" t="s">
        <v>388</v>
      </c>
      <c r="F481" s="53">
        <v>35000</v>
      </c>
      <c r="G481" s="31">
        <v>35000</v>
      </c>
      <c r="H481" s="31">
        <v>0</v>
      </c>
      <c r="I481" s="64"/>
      <c r="J481" s="55"/>
    </row>
    <row r="482" spans="1:10" ht="15.75" customHeight="1">
      <c r="A482" s="108">
        <v>46</v>
      </c>
      <c r="B482" s="50"/>
      <c r="C482" s="70"/>
      <c r="D482" s="99">
        <v>4300</v>
      </c>
      <c r="E482" s="72" t="s">
        <v>390</v>
      </c>
      <c r="F482" s="56">
        <f>SUM(F483:F507)</f>
        <v>595604.1</v>
      </c>
      <c r="G482" s="28">
        <f>SUM(G483:G507)</f>
        <v>595604.1</v>
      </c>
      <c r="H482" s="28">
        <f>SUM(H483:H499)</f>
        <v>0</v>
      </c>
      <c r="I482" s="64"/>
      <c r="J482" s="55"/>
    </row>
    <row r="483" spans="1:10" ht="17.25" customHeight="1">
      <c r="A483" s="108">
        <v>47</v>
      </c>
      <c r="B483" s="50"/>
      <c r="C483" s="70"/>
      <c r="D483" s="104"/>
      <c r="E483" s="72" t="s">
        <v>391</v>
      </c>
      <c r="F483" s="53">
        <v>5000</v>
      </c>
      <c r="G483" s="31">
        <v>5000</v>
      </c>
      <c r="H483" s="31">
        <v>0</v>
      </c>
      <c r="I483" s="64"/>
      <c r="J483" s="55"/>
    </row>
    <row r="484" spans="1:10" ht="14.25" customHeight="1">
      <c r="A484" s="108">
        <v>48</v>
      </c>
      <c r="B484" s="50"/>
      <c r="C484" s="70"/>
      <c r="D484" s="104"/>
      <c r="E484" s="72" t="s">
        <v>392</v>
      </c>
      <c r="F484" s="53">
        <v>5000</v>
      </c>
      <c r="G484" s="31">
        <v>5000</v>
      </c>
      <c r="H484" s="31">
        <v>0</v>
      </c>
      <c r="I484" s="64"/>
      <c r="J484" s="55"/>
    </row>
    <row r="485" spans="1:10" ht="15.75" customHeight="1">
      <c r="A485" s="108">
        <v>49</v>
      </c>
      <c r="B485" s="50"/>
      <c r="C485" s="70"/>
      <c r="D485" s="104"/>
      <c r="E485" s="72" t="s">
        <v>393</v>
      </c>
      <c r="F485" s="53">
        <v>5000</v>
      </c>
      <c r="G485" s="31">
        <v>5000</v>
      </c>
      <c r="H485" s="31">
        <v>0</v>
      </c>
      <c r="I485" s="64"/>
      <c r="J485" s="55"/>
    </row>
    <row r="486" spans="1:10" ht="18.75" customHeight="1">
      <c r="A486" s="108">
        <v>50</v>
      </c>
      <c r="B486" s="50"/>
      <c r="C486" s="70"/>
      <c r="D486" s="104"/>
      <c r="E486" s="72" t="s">
        <v>394</v>
      </c>
      <c r="F486" s="53">
        <v>5000</v>
      </c>
      <c r="G486" s="31">
        <v>5000</v>
      </c>
      <c r="H486" s="31">
        <v>0</v>
      </c>
      <c r="I486" s="64"/>
      <c r="J486" s="55"/>
    </row>
    <row r="487" spans="1:10" ht="20.25" customHeight="1">
      <c r="A487" s="108">
        <v>51</v>
      </c>
      <c r="B487" s="50"/>
      <c r="C487" s="70"/>
      <c r="D487" s="104"/>
      <c r="E487" s="72" t="s">
        <v>395</v>
      </c>
      <c r="F487" s="53">
        <v>5000</v>
      </c>
      <c r="G487" s="31">
        <v>5000</v>
      </c>
      <c r="H487" s="31">
        <v>0</v>
      </c>
      <c r="I487" s="64"/>
      <c r="J487" s="55"/>
    </row>
    <row r="488" spans="1:10" ht="22.5" customHeight="1">
      <c r="A488" s="108">
        <v>52</v>
      </c>
      <c r="B488" s="50"/>
      <c r="C488" s="70"/>
      <c r="D488" s="104"/>
      <c r="E488" s="72" t="s">
        <v>396</v>
      </c>
      <c r="F488" s="53">
        <v>250000</v>
      </c>
      <c r="G488" s="31">
        <v>250000</v>
      </c>
      <c r="H488" s="31">
        <v>0</v>
      </c>
      <c r="I488" s="64"/>
      <c r="J488" s="55"/>
    </row>
    <row r="489" spans="1:10" ht="22.5" customHeight="1">
      <c r="A489" s="108">
        <v>53</v>
      </c>
      <c r="B489" s="50"/>
      <c r="C489" s="70"/>
      <c r="D489" s="104"/>
      <c r="E489" s="72" t="s">
        <v>397</v>
      </c>
      <c r="F489" s="53">
        <v>12000</v>
      </c>
      <c r="G489" s="31">
        <v>12000</v>
      </c>
      <c r="H489" s="31">
        <v>0</v>
      </c>
      <c r="I489" s="64"/>
      <c r="J489" s="55"/>
    </row>
    <row r="490" spans="1:10" ht="22.5" customHeight="1">
      <c r="A490" s="108">
        <v>54</v>
      </c>
      <c r="B490" s="50"/>
      <c r="C490" s="70"/>
      <c r="D490" s="104"/>
      <c r="E490" s="72" t="s">
        <v>398</v>
      </c>
      <c r="F490" s="53">
        <v>12000</v>
      </c>
      <c r="G490" s="31">
        <v>12000</v>
      </c>
      <c r="H490" s="31">
        <v>0</v>
      </c>
      <c r="I490" s="64"/>
      <c r="J490" s="55"/>
    </row>
    <row r="491" spans="1:10" ht="22.5" customHeight="1">
      <c r="A491" s="108">
        <v>55</v>
      </c>
      <c r="B491" s="50"/>
      <c r="C491" s="70"/>
      <c r="D491" s="104"/>
      <c r="E491" s="72" t="s">
        <v>399</v>
      </c>
      <c r="F491" s="53">
        <v>12000</v>
      </c>
      <c r="G491" s="31">
        <v>12000</v>
      </c>
      <c r="H491" s="31">
        <v>0</v>
      </c>
      <c r="I491" s="64"/>
      <c r="J491" s="55"/>
    </row>
    <row r="492" spans="1:10" ht="22.5" customHeight="1">
      <c r="A492" s="108">
        <v>56</v>
      </c>
      <c r="B492" s="50"/>
      <c r="C492" s="70"/>
      <c r="D492" s="104"/>
      <c r="E492" s="72" t="s">
        <v>400</v>
      </c>
      <c r="F492" s="53">
        <v>8000</v>
      </c>
      <c r="G492" s="31">
        <v>8000</v>
      </c>
      <c r="H492" s="31">
        <v>0</v>
      </c>
      <c r="I492" s="64"/>
      <c r="J492" s="55"/>
    </row>
    <row r="493" spans="1:10" ht="22.5" customHeight="1">
      <c r="A493" s="108">
        <v>57</v>
      </c>
      <c r="B493" s="50"/>
      <c r="C493" s="70"/>
      <c r="D493" s="104"/>
      <c r="E493" s="72" t="s">
        <v>401</v>
      </c>
      <c r="F493" s="53">
        <v>8000</v>
      </c>
      <c r="G493" s="31">
        <v>8000</v>
      </c>
      <c r="H493" s="31">
        <v>0</v>
      </c>
      <c r="I493" s="64"/>
      <c r="J493" s="55"/>
    </row>
    <row r="494" spans="1:10" ht="22.5" customHeight="1">
      <c r="A494" s="108">
        <v>58</v>
      </c>
      <c r="B494" s="50"/>
      <c r="C494" s="70"/>
      <c r="D494" s="104"/>
      <c r="E494" s="72" t="s">
        <v>402</v>
      </c>
      <c r="F494" s="53">
        <v>65000</v>
      </c>
      <c r="G494" s="31">
        <v>65000</v>
      </c>
      <c r="H494" s="31">
        <v>0</v>
      </c>
      <c r="I494" s="64"/>
      <c r="J494" s="55"/>
    </row>
    <row r="495" spans="1:10" ht="23.25" customHeight="1">
      <c r="A495" s="108">
        <v>59</v>
      </c>
      <c r="B495" s="50"/>
      <c r="C495" s="70"/>
      <c r="D495" s="104"/>
      <c r="E495" s="72" t="s">
        <v>403</v>
      </c>
      <c r="F495" s="53">
        <v>25000</v>
      </c>
      <c r="G495" s="31">
        <v>25000</v>
      </c>
      <c r="H495" s="31">
        <v>0</v>
      </c>
      <c r="I495" s="64"/>
      <c r="J495" s="55"/>
    </row>
    <row r="496" spans="1:10" ht="22.5" customHeight="1">
      <c r="A496" s="108">
        <v>60</v>
      </c>
      <c r="B496" s="50"/>
      <c r="C496" s="70"/>
      <c r="D496" s="104"/>
      <c r="E496" s="72" t="s">
        <v>404</v>
      </c>
      <c r="F496" s="53">
        <v>40000</v>
      </c>
      <c r="G496" s="31">
        <v>40000</v>
      </c>
      <c r="H496" s="31">
        <v>0</v>
      </c>
      <c r="I496" s="64"/>
      <c r="J496" s="55"/>
    </row>
    <row r="497" spans="1:10" ht="23.25" customHeight="1">
      <c r="A497" s="108">
        <v>61</v>
      </c>
      <c r="B497" s="50"/>
      <c r="C497" s="70"/>
      <c r="D497" s="104"/>
      <c r="E497" s="72" t="s">
        <v>444</v>
      </c>
      <c r="F497" s="53">
        <v>23240.7</v>
      </c>
      <c r="G497" s="31">
        <v>23240.7</v>
      </c>
      <c r="H497" s="31">
        <v>0</v>
      </c>
      <c r="I497" s="64"/>
      <c r="J497" s="55"/>
    </row>
    <row r="498" spans="1:10" ht="22.5" customHeight="1">
      <c r="A498" s="108">
        <v>62</v>
      </c>
      <c r="B498" s="3"/>
      <c r="C498" s="25"/>
      <c r="D498" s="104"/>
      <c r="E498" s="72" t="s">
        <v>405</v>
      </c>
      <c r="F498" s="83">
        <v>15000</v>
      </c>
      <c r="G498" s="31">
        <v>15000</v>
      </c>
      <c r="H498" s="31">
        <v>0</v>
      </c>
      <c r="I498" s="64"/>
      <c r="J498" s="55"/>
    </row>
    <row r="499" spans="1:10" ht="22.5" customHeight="1">
      <c r="A499" s="108">
        <v>63</v>
      </c>
      <c r="B499" s="3"/>
      <c r="C499" s="25"/>
      <c r="D499" s="104"/>
      <c r="E499" s="72" t="s">
        <v>406</v>
      </c>
      <c r="F499" s="83">
        <v>2000</v>
      </c>
      <c r="G499" s="31">
        <v>2000</v>
      </c>
      <c r="H499" s="32">
        <v>0</v>
      </c>
      <c r="I499" s="82"/>
      <c r="J499" s="55"/>
    </row>
    <row r="500" spans="1:10" ht="29.25" customHeight="1">
      <c r="A500" s="108">
        <v>64</v>
      </c>
      <c r="B500" s="3"/>
      <c r="C500" s="25"/>
      <c r="D500" s="104"/>
      <c r="E500" s="72" t="s">
        <v>96</v>
      </c>
      <c r="F500" s="83">
        <v>4000</v>
      </c>
      <c r="G500" s="31">
        <v>4000</v>
      </c>
      <c r="H500" s="32">
        <v>0</v>
      </c>
      <c r="I500" s="82"/>
      <c r="J500" s="55"/>
    </row>
    <row r="501" spans="1:10" ht="33" customHeight="1">
      <c r="A501" s="108">
        <v>65</v>
      </c>
      <c r="B501" s="3"/>
      <c r="C501" s="25"/>
      <c r="D501" s="104"/>
      <c r="E501" s="72" t="s">
        <v>97</v>
      </c>
      <c r="F501" s="83">
        <v>3300</v>
      </c>
      <c r="G501" s="31">
        <v>3300</v>
      </c>
      <c r="H501" s="32">
        <v>0</v>
      </c>
      <c r="I501" s="82"/>
      <c r="J501" s="55"/>
    </row>
    <row r="502" spans="1:10" ht="22.5" customHeight="1">
      <c r="A502" s="108">
        <v>66</v>
      </c>
      <c r="B502" s="3"/>
      <c r="C502" s="25"/>
      <c r="D502" s="104"/>
      <c r="E502" s="72" t="s">
        <v>98</v>
      </c>
      <c r="F502" s="83">
        <v>33531.7</v>
      </c>
      <c r="G502" s="31">
        <v>33531.7</v>
      </c>
      <c r="H502" s="32">
        <v>0</v>
      </c>
      <c r="I502" s="82"/>
      <c r="J502" s="55"/>
    </row>
    <row r="503" spans="1:10" ht="22.5" customHeight="1">
      <c r="A503" s="108">
        <v>67</v>
      </c>
      <c r="B503" s="3"/>
      <c r="C503" s="25"/>
      <c r="D503" s="104"/>
      <c r="E503" s="72" t="s">
        <v>99</v>
      </c>
      <c r="F503" s="83">
        <v>15000</v>
      </c>
      <c r="G503" s="31">
        <v>15000</v>
      </c>
      <c r="H503" s="32">
        <v>0</v>
      </c>
      <c r="I503" s="82"/>
      <c r="J503" s="55"/>
    </row>
    <row r="504" spans="1:10" ht="22.5" customHeight="1">
      <c r="A504" s="108">
        <v>68</v>
      </c>
      <c r="B504" s="3"/>
      <c r="C504" s="25"/>
      <c r="D504" s="104"/>
      <c r="E504" s="72" t="s">
        <v>100</v>
      </c>
      <c r="F504" s="83">
        <v>10000</v>
      </c>
      <c r="G504" s="31">
        <v>10000</v>
      </c>
      <c r="H504" s="32">
        <v>0</v>
      </c>
      <c r="I504" s="82"/>
      <c r="J504" s="55"/>
    </row>
    <row r="505" spans="1:10" ht="22.5" customHeight="1">
      <c r="A505" s="108">
        <v>69</v>
      </c>
      <c r="B505" s="3"/>
      <c r="C505" s="25"/>
      <c r="D505" s="104"/>
      <c r="E505" s="72" t="s">
        <v>101</v>
      </c>
      <c r="F505" s="83">
        <v>3000</v>
      </c>
      <c r="G505" s="31">
        <v>3000</v>
      </c>
      <c r="H505" s="32">
        <v>0</v>
      </c>
      <c r="I505" s="82"/>
      <c r="J505" s="55"/>
    </row>
    <row r="506" spans="1:10" ht="22.5" customHeight="1">
      <c r="A506" s="108">
        <v>70</v>
      </c>
      <c r="B506" s="3"/>
      <c r="C506" s="25"/>
      <c r="D506" s="104"/>
      <c r="E506" s="72" t="s">
        <v>102</v>
      </c>
      <c r="F506" s="83">
        <v>20000</v>
      </c>
      <c r="G506" s="31">
        <v>20000</v>
      </c>
      <c r="H506" s="32">
        <v>0</v>
      </c>
      <c r="I506" s="82"/>
      <c r="J506" s="55"/>
    </row>
    <row r="507" spans="1:10" ht="25.5" customHeight="1">
      <c r="A507" s="108">
        <v>71</v>
      </c>
      <c r="B507" s="3"/>
      <c r="C507" s="25"/>
      <c r="D507" s="73"/>
      <c r="E507" s="72" t="s">
        <v>103</v>
      </c>
      <c r="F507" s="83">
        <v>9531.7</v>
      </c>
      <c r="G507" s="31">
        <v>9531.7</v>
      </c>
      <c r="H507" s="32">
        <v>0</v>
      </c>
      <c r="I507" s="82"/>
      <c r="J507" s="55"/>
    </row>
    <row r="508" spans="1:10" ht="18" customHeight="1">
      <c r="A508" s="108">
        <v>72</v>
      </c>
      <c r="B508" s="3"/>
      <c r="C508" s="25"/>
      <c r="D508" s="99">
        <v>4350</v>
      </c>
      <c r="E508" s="72" t="s">
        <v>264</v>
      </c>
      <c r="F508" s="90">
        <f>SUM(F509)</f>
        <v>1500</v>
      </c>
      <c r="G508" s="28">
        <f>SUM(G509)</f>
        <v>1500</v>
      </c>
      <c r="H508" s="30">
        <f>SUM(H509)</f>
        <v>0</v>
      </c>
      <c r="I508" s="82"/>
      <c r="J508" s="55"/>
    </row>
    <row r="509" spans="1:10" ht="24.75" customHeight="1">
      <c r="A509" s="108">
        <v>73</v>
      </c>
      <c r="B509" s="3"/>
      <c r="C509" s="25"/>
      <c r="D509" s="73"/>
      <c r="E509" s="72" t="s">
        <v>104</v>
      </c>
      <c r="F509" s="83">
        <v>1500</v>
      </c>
      <c r="G509" s="31">
        <v>1500</v>
      </c>
      <c r="H509" s="32">
        <v>0</v>
      </c>
      <c r="I509" s="84"/>
      <c r="J509" s="55"/>
    </row>
    <row r="510" spans="1:10" ht="23.25" customHeight="1">
      <c r="A510" s="108">
        <v>74</v>
      </c>
      <c r="B510" s="3"/>
      <c r="C510" s="25"/>
      <c r="D510" s="99">
        <v>4370</v>
      </c>
      <c r="E510" s="72" t="s">
        <v>305</v>
      </c>
      <c r="F510" s="90">
        <f>SUM(F511:F513)</f>
        <v>3000</v>
      </c>
      <c r="G510" s="28">
        <f>SUM(G511:G513)</f>
        <v>3000</v>
      </c>
      <c r="H510" s="28">
        <f>SUM(H511:H513)</f>
        <v>0</v>
      </c>
      <c r="I510" s="82"/>
      <c r="J510" s="55"/>
    </row>
    <row r="511" spans="1:10" ht="23.25" customHeight="1">
      <c r="A511" s="108">
        <v>75</v>
      </c>
      <c r="B511" s="3"/>
      <c r="C511" s="25"/>
      <c r="D511" s="77"/>
      <c r="E511" s="72" t="s">
        <v>407</v>
      </c>
      <c r="F511" s="83">
        <v>1000</v>
      </c>
      <c r="G511" s="31">
        <v>1000</v>
      </c>
      <c r="H511" s="31">
        <v>0</v>
      </c>
      <c r="I511" s="82"/>
      <c r="J511" s="55"/>
    </row>
    <row r="512" spans="1:10" ht="21" customHeight="1">
      <c r="A512" s="108">
        <v>76</v>
      </c>
      <c r="B512" s="3"/>
      <c r="C512" s="25"/>
      <c r="D512" s="77"/>
      <c r="E512" s="72" t="s">
        <v>408</v>
      </c>
      <c r="F512" s="83">
        <v>1000</v>
      </c>
      <c r="G512" s="31">
        <v>1000</v>
      </c>
      <c r="H512" s="31">
        <v>0</v>
      </c>
      <c r="I512" s="82"/>
      <c r="J512" s="55"/>
    </row>
    <row r="513" spans="1:10" ht="22.5" customHeight="1">
      <c r="A513" s="108">
        <v>77</v>
      </c>
      <c r="B513" s="3"/>
      <c r="C513" s="25"/>
      <c r="D513" s="77"/>
      <c r="E513" s="72" t="s">
        <v>409</v>
      </c>
      <c r="F513" s="83">
        <v>1000</v>
      </c>
      <c r="G513" s="31">
        <v>1000</v>
      </c>
      <c r="H513" s="31">
        <v>0</v>
      </c>
      <c r="I513" s="82"/>
      <c r="J513" s="55"/>
    </row>
    <row r="514" spans="1:10" ht="23.25" customHeight="1">
      <c r="A514" s="108">
        <v>78</v>
      </c>
      <c r="B514" s="3"/>
      <c r="C514" s="25"/>
      <c r="D514" s="99">
        <v>4430</v>
      </c>
      <c r="E514" s="72" t="s">
        <v>410</v>
      </c>
      <c r="F514" s="85">
        <f>SUM(F515:F516)</f>
        <v>6000</v>
      </c>
      <c r="G514" s="28">
        <f>SUM(G515:G516)</f>
        <v>6000</v>
      </c>
      <c r="H514" s="29">
        <f>SUM(H515:H516)</f>
        <v>0</v>
      </c>
      <c r="I514" s="82"/>
      <c r="J514" s="55"/>
    </row>
    <row r="515" spans="1:10" ht="22.5" customHeight="1">
      <c r="A515" s="108">
        <v>79</v>
      </c>
      <c r="B515" s="3"/>
      <c r="C515" s="25"/>
      <c r="D515" s="104"/>
      <c r="E515" s="72" t="s">
        <v>411</v>
      </c>
      <c r="F515" s="83">
        <v>4000</v>
      </c>
      <c r="G515" s="31">
        <v>4000</v>
      </c>
      <c r="H515" s="31">
        <v>0</v>
      </c>
      <c r="I515" s="82"/>
      <c r="J515" s="55"/>
    </row>
    <row r="516" spans="1:10" ht="22.5" customHeight="1">
      <c r="A516" s="108">
        <v>80</v>
      </c>
      <c r="B516" s="3"/>
      <c r="C516" s="25"/>
      <c r="D516" s="104"/>
      <c r="E516" s="72" t="s">
        <v>412</v>
      </c>
      <c r="F516" s="83">
        <v>2000</v>
      </c>
      <c r="G516" s="31">
        <v>2000</v>
      </c>
      <c r="H516" s="31">
        <v>0</v>
      </c>
      <c r="I516" s="82"/>
      <c r="J516" s="55"/>
    </row>
    <row r="517" spans="1:10" ht="20.25" customHeight="1">
      <c r="A517" s="108">
        <v>81</v>
      </c>
      <c r="B517" s="3"/>
      <c r="C517" s="25"/>
      <c r="D517" s="99">
        <v>6050</v>
      </c>
      <c r="E517" s="72" t="s">
        <v>211</v>
      </c>
      <c r="F517" s="90">
        <f>SUM(F518:F520)</f>
        <v>70193</v>
      </c>
      <c r="G517" s="28">
        <f>SUM(G518:G519)</f>
        <v>0</v>
      </c>
      <c r="H517" s="28">
        <f>SUM(H518:H520)</f>
        <v>70193</v>
      </c>
      <c r="I517" s="82"/>
      <c r="J517" s="55"/>
    </row>
    <row r="518" spans="1:10" ht="19.5" customHeight="1">
      <c r="A518" s="108">
        <v>82</v>
      </c>
      <c r="B518" s="3"/>
      <c r="C518" s="25"/>
      <c r="D518" s="73"/>
      <c r="E518" s="72" t="s">
        <v>459</v>
      </c>
      <c r="F518" s="83">
        <v>20000</v>
      </c>
      <c r="G518" s="31">
        <v>0</v>
      </c>
      <c r="H518" s="31">
        <v>20000</v>
      </c>
      <c r="I518" s="82"/>
      <c r="J518" s="55"/>
    </row>
    <row r="519" spans="1:10" ht="20.25" customHeight="1">
      <c r="A519" s="108">
        <v>83</v>
      </c>
      <c r="B519" s="3"/>
      <c r="C519" s="25"/>
      <c r="D519" s="73"/>
      <c r="E519" s="72" t="s">
        <v>460</v>
      </c>
      <c r="F519" s="83">
        <v>10000</v>
      </c>
      <c r="G519" s="31">
        <v>0</v>
      </c>
      <c r="H519" s="31">
        <v>10000</v>
      </c>
      <c r="I519" s="82"/>
      <c r="J519" s="55"/>
    </row>
    <row r="520" spans="1:10" ht="22.5" customHeight="1">
      <c r="A520" s="108">
        <v>84</v>
      </c>
      <c r="B520" s="3"/>
      <c r="C520" s="25"/>
      <c r="D520" s="73"/>
      <c r="E520" s="72" t="s">
        <v>105</v>
      </c>
      <c r="F520" s="83">
        <v>40193</v>
      </c>
      <c r="G520" s="31">
        <v>0</v>
      </c>
      <c r="H520" s="31">
        <v>40193</v>
      </c>
      <c r="I520" s="82"/>
      <c r="J520" s="55"/>
    </row>
    <row r="521" spans="1:10" ht="12" customHeight="1">
      <c r="A521" s="108">
        <v>85</v>
      </c>
      <c r="B521" s="3"/>
      <c r="C521" s="74">
        <v>92116</v>
      </c>
      <c r="D521" s="78" t="s">
        <v>362</v>
      </c>
      <c r="E521" s="72" t="s">
        <v>413</v>
      </c>
      <c r="F521" s="100">
        <f>SUM(F522)</f>
        <v>565000</v>
      </c>
      <c r="G521" s="47">
        <f>SUM(G522)</f>
        <v>565000</v>
      </c>
      <c r="H521" s="88">
        <f>SUM(H522)</f>
        <v>0</v>
      </c>
      <c r="I521" s="82"/>
      <c r="J521" s="55"/>
    </row>
    <row r="522" spans="1:10" ht="22.5" customHeight="1">
      <c r="A522" s="108">
        <v>86</v>
      </c>
      <c r="B522" s="3"/>
      <c r="C522" s="73" t="s">
        <v>376</v>
      </c>
      <c r="D522" s="99">
        <v>2480</v>
      </c>
      <c r="E522" s="72" t="s">
        <v>414</v>
      </c>
      <c r="F522" s="90">
        <f>SUM(F523:F524)</f>
        <v>565000</v>
      </c>
      <c r="G522" s="28">
        <f>SUM(G523:G524)</f>
        <v>565000</v>
      </c>
      <c r="H522" s="28">
        <f>SUM(H523:H524)</f>
        <v>0</v>
      </c>
      <c r="I522" s="82"/>
      <c r="J522" s="55"/>
    </row>
    <row r="523" spans="1:10" ht="22.5" customHeight="1">
      <c r="A523" s="108">
        <v>87</v>
      </c>
      <c r="B523" s="3"/>
      <c r="C523" s="73" t="s">
        <v>376</v>
      </c>
      <c r="D523" s="104"/>
      <c r="E523" s="72" t="s">
        <v>415</v>
      </c>
      <c r="F523" s="83">
        <v>280000</v>
      </c>
      <c r="G523" s="31">
        <v>280000</v>
      </c>
      <c r="H523" s="31">
        <v>0</v>
      </c>
      <c r="I523" s="82"/>
      <c r="J523" s="55"/>
    </row>
    <row r="524" spans="1:10" ht="22.5" customHeight="1">
      <c r="A524" s="108">
        <v>88</v>
      </c>
      <c r="B524" s="3"/>
      <c r="C524" s="73"/>
      <c r="D524" s="104"/>
      <c r="E524" s="72" t="s">
        <v>416</v>
      </c>
      <c r="F524" s="83">
        <v>285000</v>
      </c>
      <c r="G524" s="31">
        <v>285000</v>
      </c>
      <c r="H524" s="31">
        <v>0</v>
      </c>
      <c r="I524" s="82"/>
      <c r="J524" s="55"/>
    </row>
    <row r="525" spans="1:10" ht="22.5" customHeight="1">
      <c r="A525" s="108">
        <v>89</v>
      </c>
      <c r="B525" s="3"/>
      <c r="C525" s="74">
        <v>92120</v>
      </c>
      <c r="D525" s="105" t="s">
        <v>362</v>
      </c>
      <c r="E525" s="79" t="s">
        <v>417</v>
      </c>
      <c r="F525" s="87">
        <f>SUM(F526+F528+F530)</f>
        <v>108000</v>
      </c>
      <c r="G525" s="47">
        <f>SUM(G526+G528+G530)</f>
        <v>108000</v>
      </c>
      <c r="H525" s="88">
        <f>SUM(H526+H528)</f>
        <v>0</v>
      </c>
      <c r="I525" s="82"/>
      <c r="J525" s="55"/>
    </row>
    <row r="526" spans="1:10" ht="63" customHeight="1">
      <c r="A526" s="108">
        <v>90</v>
      </c>
      <c r="B526" s="3"/>
      <c r="C526" s="78"/>
      <c r="D526" s="99">
        <v>2720</v>
      </c>
      <c r="E526" s="72" t="s">
        <v>418</v>
      </c>
      <c r="F526" s="56">
        <f>SUM(F527)</f>
        <v>70000</v>
      </c>
      <c r="G526" s="28">
        <f>SUM(G527)</f>
        <v>70000</v>
      </c>
      <c r="H526" s="28">
        <f>SUM(H527)</f>
        <v>0</v>
      </c>
      <c r="I526" s="82"/>
      <c r="J526" s="55"/>
    </row>
    <row r="527" spans="1:10" ht="22.5" customHeight="1">
      <c r="A527" s="108">
        <v>91</v>
      </c>
      <c r="B527" s="3"/>
      <c r="C527" s="78"/>
      <c r="D527" s="106"/>
      <c r="E527" s="72" t="s">
        <v>419</v>
      </c>
      <c r="F527" s="53">
        <v>70000</v>
      </c>
      <c r="G527" s="31">
        <v>70000</v>
      </c>
      <c r="H527" s="31">
        <v>0</v>
      </c>
      <c r="I527" s="82"/>
      <c r="J527" s="55"/>
    </row>
    <row r="528" spans="1:10" ht="22.5" customHeight="1">
      <c r="A528" s="108">
        <v>92</v>
      </c>
      <c r="B528" s="3"/>
      <c r="C528" s="73" t="s">
        <v>376</v>
      </c>
      <c r="D528" s="99">
        <v>4210</v>
      </c>
      <c r="E528" s="72" t="s">
        <v>377</v>
      </c>
      <c r="F528" s="85">
        <f>SUM(F529)</f>
        <v>3000</v>
      </c>
      <c r="G528" s="28">
        <f>SUM(G529)</f>
        <v>3000</v>
      </c>
      <c r="H528" s="28">
        <f>SUM(H529)</f>
        <v>0</v>
      </c>
      <c r="I528" s="82"/>
      <c r="J528" s="55"/>
    </row>
    <row r="529" spans="1:10" ht="22.5" customHeight="1">
      <c r="A529" s="108">
        <v>93</v>
      </c>
      <c r="B529" s="3"/>
      <c r="C529" s="73" t="s">
        <v>376</v>
      </c>
      <c r="D529" s="75"/>
      <c r="E529" s="72" t="s">
        <v>137</v>
      </c>
      <c r="F529" s="86">
        <v>3000</v>
      </c>
      <c r="G529" s="31">
        <v>3000</v>
      </c>
      <c r="H529" s="31">
        <v>0</v>
      </c>
      <c r="I529" s="82"/>
      <c r="J529" s="55"/>
    </row>
    <row r="530" spans="1:10" ht="18.75" customHeight="1">
      <c r="A530" s="108">
        <v>94</v>
      </c>
      <c r="B530" s="3"/>
      <c r="C530" s="73" t="s">
        <v>376</v>
      </c>
      <c r="D530" s="99">
        <v>4300</v>
      </c>
      <c r="E530" s="72" t="s">
        <v>390</v>
      </c>
      <c r="F530" s="85">
        <f>SUM(F531)</f>
        <v>35000</v>
      </c>
      <c r="G530" s="28">
        <f>SUM(G531)</f>
        <v>35000</v>
      </c>
      <c r="H530" s="28">
        <f>SUM(H531)</f>
        <v>0</v>
      </c>
      <c r="I530" s="82"/>
      <c r="J530" s="55"/>
    </row>
    <row r="531" spans="1:10" ht="45" customHeight="1">
      <c r="A531" s="108">
        <v>95</v>
      </c>
      <c r="B531" s="3"/>
      <c r="C531" s="73" t="s">
        <v>376</v>
      </c>
      <c r="D531" s="73"/>
      <c r="E531" s="72" t="s">
        <v>420</v>
      </c>
      <c r="F531" s="86">
        <v>35000</v>
      </c>
      <c r="G531" s="31">
        <v>35000</v>
      </c>
      <c r="H531" s="31">
        <v>0</v>
      </c>
      <c r="I531" s="76"/>
      <c r="J531" s="101"/>
    </row>
    <row r="532" spans="1:10" ht="20.25" customHeight="1">
      <c r="A532" s="146" t="s">
        <v>445</v>
      </c>
      <c r="B532" s="140"/>
      <c r="C532" s="140"/>
      <c r="D532" s="140"/>
      <c r="E532" s="141"/>
      <c r="F532" s="89">
        <f>SUM(F525+F521+F437)</f>
        <v>1659588.1</v>
      </c>
      <c r="G532" s="21">
        <f>SUM(G525+G521+G437)</f>
        <v>1589395.1</v>
      </c>
      <c r="H532" s="21">
        <f>SUM(H437)</f>
        <v>70193</v>
      </c>
      <c r="I532" s="76"/>
      <c r="J532" s="55"/>
    </row>
    <row r="533" spans="1:10" ht="20.25" customHeight="1">
      <c r="A533" s="108">
        <v>1</v>
      </c>
      <c r="B533" s="75">
        <v>926</v>
      </c>
      <c r="C533" s="75">
        <v>92601</v>
      </c>
      <c r="D533" s="75"/>
      <c r="E533" s="73" t="s">
        <v>147</v>
      </c>
      <c r="F533" s="87">
        <f>SUM(F534+F543+F551+F561+F567+F570+F574+F581+F584)</f>
        <v>889152.95</v>
      </c>
      <c r="G533" s="47">
        <f>SUM(G534+G543+G551+G561+G567+G570+G581+G574)</f>
        <v>879152.95</v>
      </c>
      <c r="H533" s="47">
        <f>SUM(H584)</f>
        <v>10000</v>
      </c>
      <c r="I533" s="76"/>
      <c r="J533" s="55"/>
    </row>
    <row r="534" spans="1:10" ht="19.5" customHeight="1">
      <c r="A534" s="108">
        <v>2</v>
      </c>
      <c r="B534" s="75"/>
      <c r="C534" s="75"/>
      <c r="D534" s="99">
        <v>4110</v>
      </c>
      <c r="E534" s="72" t="s">
        <v>364</v>
      </c>
      <c r="F534" s="85">
        <f>SUM(F535:F542)</f>
        <v>32892</v>
      </c>
      <c r="G534" s="28">
        <f>SUM(G535:G542)</f>
        <v>32892</v>
      </c>
      <c r="H534" s="28">
        <f>SUM(H535:H537)</f>
        <v>0</v>
      </c>
      <c r="I534" s="76"/>
      <c r="J534" s="55"/>
    </row>
    <row r="535" spans="1:10" ht="25.5" customHeight="1">
      <c r="A535" s="108">
        <v>3</v>
      </c>
      <c r="B535" s="75"/>
      <c r="C535" s="75"/>
      <c r="D535" s="99"/>
      <c r="E535" s="72" t="s">
        <v>421</v>
      </c>
      <c r="F535" s="86">
        <v>3000</v>
      </c>
      <c r="G535" s="31">
        <v>3000</v>
      </c>
      <c r="H535" s="31">
        <v>0</v>
      </c>
      <c r="I535" s="76"/>
      <c r="J535" s="55"/>
    </row>
    <row r="536" spans="1:10" ht="23.25" customHeight="1">
      <c r="A536" s="108">
        <v>4</v>
      </c>
      <c r="B536" s="75"/>
      <c r="C536" s="75"/>
      <c r="D536" s="99"/>
      <c r="E536" s="72" t="s">
        <v>422</v>
      </c>
      <c r="F536" s="86">
        <v>20000</v>
      </c>
      <c r="G536" s="31">
        <v>20000</v>
      </c>
      <c r="H536" s="31">
        <v>0</v>
      </c>
      <c r="I536" s="76"/>
      <c r="J536" s="55"/>
    </row>
    <row r="537" spans="1:10" ht="23.25" customHeight="1">
      <c r="A537" s="108">
        <v>5</v>
      </c>
      <c r="B537" s="75"/>
      <c r="C537" s="75"/>
      <c r="D537" s="99"/>
      <c r="E537" s="72" t="s">
        <v>423</v>
      </c>
      <c r="F537" s="86">
        <v>4000</v>
      </c>
      <c r="G537" s="31">
        <v>4000</v>
      </c>
      <c r="H537" s="31">
        <v>0</v>
      </c>
      <c r="I537" s="76"/>
      <c r="J537" s="55"/>
    </row>
    <row r="538" spans="1:10" ht="23.25" customHeight="1">
      <c r="A538" s="108">
        <v>6</v>
      </c>
      <c r="B538" s="75"/>
      <c r="C538" s="75"/>
      <c r="D538" s="99"/>
      <c r="E538" s="72" t="s">
        <v>106</v>
      </c>
      <c r="F538" s="86">
        <v>2500</v>
      </c>
      <c r="G538" s="31">
        <v>2500</v>
      </c>
      <c r="H538" s="31">
        <v>0</v>
      </c>
      <c r="I538" s="76"/>
      <c r="J538" s="55"/>
    </row>
    <row r="539" spans="1:10" ht="33.75" customHeight="1">
      <c r="A539" s="108">
        <v>7</v>
      </c>
      <c r="B539" s="75"/>
      <c r="C539" s="75"/>
      <c r="D539" s="99"/>
      <c r="E539" s="72" t="s">
        <v>107</v>
      </c>
      <c r="F539" s="86">
        <v>1520</v>
      </c>
      <c r="G539" s="31">
        <v>1520</v>
      </c>
      <c r="H539" s="31">
        <v>0</v>
      </c>
      <c r="I539" s="76"/>
      <c r="J539" s="55"/>
    </row>
    <row r="540" spans="1:10" ht="37.5" customHeight="1">
      <c r="A540" s="108">
        <v>8</v>
      </c>
      <c r="B540" s="75"/>
      <c r="C540" s="75"/>
      <c r="D540" s="99"/>
      <c r="E540" s="72" t="s">
        <v>108</v>
      </c>
      <c r="F540" s="86">
        <v>581</v>
      </c>
      <c r="G540" s="31">
        <v>581</v>
      </c>
      <c r="H540" s="31">
        <v>0</v>
      </c>
      <c r="I540" s="76"/>
      <c r="J540" s="55"/>
    </row>
    <row r="541" spans="1:10" ht="23.25" customHeight="1">
      <c r="A541" s="108">
        <v>9</v>
      </c>
      <c r="B541" s="75"/>
      <c r="C541" s="75"/>
      <c r="D541" s="99"/>
      <c r="E541" s="72" t="s">
        <v>109</v>
      </c>
      <c r="F541" s="86">
        <v>516</v>
      </c>
      <c r="G541" s="31">
        <v>516</v>
      </c>
      <c r="H541" s="31">
        <v>0</v>
      </c>
      <c r="I541" s="76"/>
      <c r="J541" s="55"/>
    </row>
    <row r="542" spans="1:10" ht="20.25" customHeight="1">
      <c r="A542" s="108">
        <v>10</v>
      </c>
      <c r="B542" s="75"/>
      <c r="C542" s="75"/>
      <c r="D542" s="99"/>
      <c r="E542" s="72" t="s">
        <v>110</v>
      </c>
      <c r="F542" s="86">
        <v>775</v>
      </c>
      <c r="G542" s="31">
        <v>775</v>
      </c>
      <c r="H542" s="31">
        <v>0</v>
      </c>
      <c r="I542" s="76"/>
      <c r="J542" s="55"/>
    </row>
    <row r="543" spans="1:10" ht="20.25" customHeight="1">
      <c r="A543" s="108">
        <v>11</v>
      </c>
      <c r="B543" s="75"/>
      <c r="C543" s="75"/>
      <c r="D543" s="99">
        <v>4120</v>
      </c>
      <c r="E543" s="72" t="s">
        <v>365</v>
      </c>
      <c r="F543" s="85">
        <f>SUM(F544:F550)</f>
        <v>5953</v>
      </c>
      <c r="G543" s="28">
        <f>SUM(G544:G550)</f>
        <v>5953</v>
      </c>
      <c r="H543" s="29">
        <f>SUM(H544:H546)</f>
        <v>0</v>
      </c>
      <c r="I543" s="76"/>
      <c r="J543" s="55"/>
    </row>
    <row r="544" spans="1:10" ht="34.5" customHeight="1">
      <c r="A544" s="108">
        <v>12</v>
      </c>
      <c r="B544" s="75"/>
      <c r="C544" s="75"/>
      <c r="D544" s="99"/>
      <c r="E544" s="72" t="s">
        <v>424</v>
      </c>
      <c r="F544" s="86">
        <v>1000</v>
      </c>
      <c r="G544" s="31">
        <v>1000</v>
      </c>
      <c r="H544" s="31">
        <v>0</v>
      </c>
      <c r="I544" s="76"/>
      <c r="J544" s="55"/>
    </row>
    <row r="545" spans="1:10" ht="26.25" customHeight="1">
      <c r="A545" s="108">
        <v>13</v>
      </c>
      <c r="B545" s="75"/>
      <c r="C545" s="75"/>
      <c r="D545" s="75"/>
      <c r="E545" s="72" t="s">
        <v>425</v>
      </c>
      <c r="F545" s="86">
        <v>3600</v>
      </c>
      <c r="G545" s="31">
        <v>3600</v>
      </c>
      <c r="H545" s="31">
        <v>0</v>
      </c>
      <c r="I545" s="76"/>
      <c r="J545" s="55"/>
    </row>
    <row r="546" spans="1:10" ht="22.5" customHeight="1">
      <c r="A546" s="108">
        <v>14</v>
      </c>
      <c r="B546" s="75"/>
      <c r="C546" s="75"/>
      <c r="D546" s="75"/>
      <c r="E546" s="72" t="s">
        <v>426</v>
      </c>
      <c r="F546" s="86">
        <v>800</v>
      </c>
      <c r="G546" s="31">
        <v>800</v>
      </c>
      <c r="H546" s="31">
        <v>0</v>
      </c>
      <c r="I546" s="76"/>
      <c r="J546" s="55"/>
    </row>
    <row r="547" spans="1:10" ht="26.25" customHeight="1">
      <c r="A547" s="108">
        <v>15</v>
      </c>
      <c r="B547" s="75"/>
      <c r="C547" s="75"/>
      <c r="D547" s="75"/>
      <c r="E547" s="72" t="s">
        <v>111</v>
      </c>
      <c r="F547" s="86">
        <v>250</v>
      </c>
      <c r="G547" s="31">
        <v>250</v>
      </c>
      <c r="H547" s="31">
        <v>0</v>
      </c>
      <c r="I547" s="76"/>
      <c r="J547" s="55"/>
    </row>
    <row r="548" spans="1:10" ht="26.25" customHeight="1">
      <c r="A548" s="108">
        <v>16</v>
      </c>
      <c r="B548" s="75"/>
      <c r="C548" s="75"/>
      <c r="D548" s="75"/>
      <c r="E548" s="72" t="s">
        <v>112</v>
      </c>
      <c r="F548" s="86">
        <v>84</v>
      </c>
      <c r="G548" s="31">
        <v>84</v>
      </c>
      <c r="H548" s="31">
        <v>0</v>
      </c>
      <c r="I548" s="76"/>
      <c r="J548" s="55"/>
    </row>
    <row r="549" spans="1:10" ht="33.75" customHeight="1">
      <c r="A549" s="108">
        <v>17</v>
      </c>
      <c r="B549" s="75"/>
      <c r="C549" s="75"/>
      <c r="D549" s="75"/>
      <c r="E549" s="72" t="s">
        <v>113</v>
      </c>
      <c r="F549" s="86">
        <v>94</v>
      </c>
      <c r="G549" s="31">
        <v>94</v>
      </c>
      <c r="H549" s="31">
        <v>0</v>
      </c>
      <c r="I549" s="76"/>
      <c r="J549" s="55"/>
    </row>
    <row r="550" spans="1:10" ht="27" customHeight="1">
      <c r="A550" s="108">
        <v>18</v>
      </c>
      <c r="B550" s="75"/>
      <c r="C550" s="75"/>
      <c r="D550" s="75"/>
      <c r="E550" s="72" t="s">
        <v>114</v>
      </c>
      <c r="F550" s="86">
        <v>125</v>
      </c>
      <c r="G550" s="31">
        <v>125</v>
      </c>
      <c r="H550" s="31">
        <v>0</v>
      </c>
      <c r="I550" s="76"/>
      <c r="J550" s="55"/>
    </row>
    <row r="551" spans="1:10" ht="13.5" customHeight="1">
      <c r="A551" s="108">
        <v>19</v>
      </c>
      <c r="B551" s="75"/>
      <c r="C551" s="75"/>
      <c r="D551" s="99">
        <v>4170</v>
      </c>
      <c r="E551" s="72" t="s">
        <v>366</v>
      </c>
      <c r="F551" s="85">
        <f>SUM(F552:F560)</f>
        <v>248555</v>
      </c>
      <c r="G551" s="28">
        <f>SUM(G552:G560)</f>
        <v>248555</v>
      </c>
      <c r="H551" s="28">
        <f>SUM(H552:H556)</f>
        <v>0</v>
      </c>
      <c r="I551" s="76"/>
      <c r="J551" s="55"/>
    </row>
    <row r="552" spans="1:10" ht="25.5" customHeight="1">
      <c r="A552" s="108">
        <v>20</v>
      </c>
      <c r="B552" s="75"/>
      <c r="C552" s="75"/>
      <c r="D552" s="99"/>
      <c r="E552" s="72" t="s">
        <v>427</v>
      </c>
      <c r="F552" s="86">
        <v>25000</v>
      </c>
      <c r="G552" s="31">
        <v>25000</v>
      </c>
      <c r="H552" s="31">
        <v>0</v>
      </c>
      <c r="I552" s="76"/>
      <c r="J552" s="55"/>
    </row>
    <row r="553" spans="1:10" ht="25.5" customHeight="1">
      <c r="A553" s="108">
        <v>21</v>
      </c>
      <c r="B553" s="75"/>
      <c r="C553" s="75"/>
      <c r="D553" s="99"/>
      <c r="E553" s="72" t="s">
        <v>428</v>
      </c>
      <c r="F553" s="86">
        <v>140000</v>
      </c>
      <c r="G553" s="31">
        <v>140000</v>
      </c>
      <c r="H553" s="31">
        <v>0</v>
      </c>
      <c r="I553" s="76"/>
      <c r="J553" s="55"/>
    </row>
    <row r="554" spans="1:10" ht="25.5" customHeight="1">
      <c r="A554" s="108">
        <v>22</v>
      </c>
      <c r="B554" s="75"/>
      <c r="C554" s="75"/>
      <c r="D554" s="99"/>
      <c r="E554" s="72" t="s">
        <v>429</v>
      </c>
      <c r="F554" s="86">
        <v>16000</v>
      </c>
      <c r="G554" s="31">
        <v>16000</v>
      </c>
      <c r="H554" s="31">
        <v>0</v>
      </c>
      <c r="I554" s="76"/>
      <c r="J554" s="55"/>
    </row>
    <row r="555" spans="1:10" ht="25.5" customHeight="1">
      <c r="A555" s="108">
        <v>23</v>
      </c>
      <c r="B555" s="75"/>
      <c r="C555" s="75"/>
      <c r="D555" s="99"/>
      <c r="E555" s="72" t="s">
        <v>430</v>
      </c>
      <c r="F555" s="86">
        <v>30000</v>
      </c>
      <c r="G555" s="31">
        <v>30000</v>
      </c>
      <c r="H555" s="31">
        <v>0</v>
      </c>
      <c r="I555" s="76"/>
      <c r="J555" s="55"/>
    </row>
    <row r="556" spans="1:10" ht="25.5" customHeight="1">
      <c r="A556" s="108">
        <v>24</v>
      </c>
      <c r="B556" s="75"/>
      <c r="C556" s="75"/>
      <c r="D556" s="99"/>
      <c r="E556" s="72" t="s">
        <v>431</v>
      </c>
      <c r="F556" s="86">
        <v>3400</v>
      </c>
      <c r="G556" s="31">
        <v>3400</v>
      </c>
      <c r="H556" s="31">
        <v>0</v>
      </c>
      <c r="I556" s="76"/>
      <c r="J556" s="55"/>
    </row>
    <row r="557" spans="1:10" ht="25.5" customHeight="1">
      <c r="A557" s="108">
        <v>25</v>
      </c>
      <c r="B557" s="75"/>
      <c r="C557" s="75"/>
      <c r="D557" s="99"/>
      <c r="E557" s="72" t="s">
        <v>115</v>
      </c>
      <c r="F557" s="86">
        <v>15000</v>
      </c>
      <c r="G557" s="31">
        <v>15000</v>
      </c>
      <c r="H557" s="31">
        <v>0</v>
      </c>
      <c r="I557" s="76"/>
      <c r="J557" s="55"/>
    </row>
    <row r="558" spans="1:10" ht="25.5" customHeight="1">
      <c r="A558" s="108">
        <v>26</v>
      </c>
      <c r="B558" s="75"/>
      <c r="C558" s="75"/>
      <c r="D558" s="99"/>
      <c r="E558" s="72" t="s">
        <v>116</v>
      </c>
      <c r="F558" s="86">
        <v>10230</v>
      </c>
      <c r="G558" s="31">
        <v>10230</v>
      </c>
      <c r="H558" s="31">
        <v>0</v>
      </c>
      <c r="I558" s="76"/>
      <c r="J558" s="55"/>
    </row>
    <row r="559" spans="1:10" ht="25.5" customHeight="1">
      <c r="A559" s="108">
        <v>27</v>
      </c>
      <c r="B559" s="75"/>
      <c r="C559" s="75"/>
      <c r="D559" s="99"/>
      <c r="E559" s="72" t="s">
        <v>117</v>
      </c>
      <c r="F559" s="86">
        <v>3825</v>
      </c>
      <c r="G559" s="31">
        <v>3825</v>
      </c>
      <c r="H559" s="31">
        <v>0</v>
      </c>
      <c r="I559" s="76"/>
      <c r="J559" s="55"/>
    </row>
    <row r="560" spans="1:10" ht="24" customHeight="1">
      <c r="A560" s="108">
        <v>28</v>
      </c>
      <c r="B560" s="75"/>
      <c r="C560" s="75"/>
      <c r="D560" s="99"/>
      <c r="E560" s="72" t="s">
        <v>118</v>
      </c>
      <c r="F560" s="86">
        <v>5100</v>
      </c>
      <c r="G560" s="31">
        <v>5100</v>
      </c>
      <c r="H560" s="31">
        <v>0</v>
      </c>
      <c r="I560" s="76"/>
      <c r="J560" s="55"/>
    </row>
    <row r="561" spans="1:10" ht="15" customHeight="1">
      <c r="A561" s="108">
        <v>29</v>
      </c>
      <c r="B561" s="75" t="s">
        <v>375</v>
      </c>
      <c r="C561" s="75" t="s">
        <v>376</v>
      </c>
      <c r="D561" s="99">
        <v>4210</v>
      </c>
      <c r="E561" s="72" t="s">
        <v>377</v>
      </c>
      <c r="F561" s="85">
        <f>SUM(F562:F566)</f>
        <v>91074.95</v>
      </c>
      <c r="G561" s="28">
        <f>SUM(G562:G566)</f>
        <v>91074.95</v>
      </c>
      <c r="H561" s="28">
        <f>SUM(H562:H564)</f>
        <v>0</v>
      </c>
      <c r="I561" s="76"/>
      <c r="J561" s="55"/>
    </row>
    <row r="562" spans="1:10" ht="15.75" customHeight="1">
      <c r="A562" s="108">
        <v>30</v>
      </c>
      <c r="B562" s="75" t="s">
        <v>375</v>
      </c>
      <c r="C562" s="75" t="s">
        <v>376</v>
      </c>
      <c r="D562" s="99"/>
      <c r="E562" s="72" t="s">
        <v>432</v>
      </c>
      <c r="F562" s="86">
        <v>20000</v>
      </c>
      <c r="G562" s="31">
        <v>20000</v>
      </c>
      <c r="H562" s="31">
        <v>0</v>
      </c>
      <c r="I562" s="76"/>
      <c r="J562" s="55"/>
    </row>
    <row r="563" spans="1:10" ht="25.5" customHeight="1">
      <c r="A563" s="108">
        <v>31</v>
      </c>
      <c r="B563" s="75"/>
      <c r="C563" s="75"/>
      <c r="D563" s="75"/>
      <c r="E563" s="72" t="s">
        <v>119</v>
      </c>
      <c r="F563" s="86">
        <v>60000</v>
      </c>
      <c r="G563" s="31">
        <v>60000</v>
      </c>
      <c r="H563" s="31">
        <v>0</v>
      </c>
      <c r="I563" s="76"/>
      <c r="J563" s="55"/>
    </row>
    <row r="564" spans="1:10" ht="18.75" customHeight="1">
      <c r="A564" s="108">
        <v>32</v>
      </c>
      <c r="B564" s="81"/>
      <c r="C564" s="81"/>
      <c r="D564" s="75"/>
      <c r="E564" s="72" t="s">
        <v>120</v>
      </c>
      <c r="F564" s="86">
        <v>5000</v>
      </c>
      <c r="G564" s="31">
        <v>5000</v>
      </c>
      <c r="H564" s="31">
        <v>0</v>
      </c>
      <c r="I564" s="76"/>
      <c r="J564" s="55"/>
    </row>
    <row r="565" spans="1:10" ht="25.5" customHeight="1">
      <c r="A565" s="108">
        <v>33</v>
      </c>
      <c r="B565" s="81"/>
      <c r="C565" s="81"/>
      <c r="D565" s="75"/>
      <c r="E565" s="72" t="s">
        <v>121</v>
      </c>
      <c r="F565" s="86">
        <v>5074.95</v>
      </c>
      <c r="G565" s="31">
        <v>5074.95</v>
      </c>
      <c r="H565" s="31">
        <v>0</v>
      </c>
      <c r="I565" s="76"/>
      <c r="J565" s="55"/>
    </row>
    <row r="566" spans="1:10" ht="22.5" customHeight="1">
      <c r="A566" s="108">
        <v>34</v>
      </c>
      <c r="B566" s="81"/>
      <c r="C566" s="81"/>
      <c r="D566" s="75"/>
      <c r="E566" s="72" t="s">
        <v>122</v>
      </c>
      <c r="F566" s="86">
        <v>1000</v>
      </c>
      <c r="G566" s="31">
        <v>1000</v>
      </c>
      <c r="H566" s="31">
        <v>0</v>
      </c>
      <c r="I566" s="76"/>
      <c r="J566" s="55"/>
    </row>
    <row r="567" spans="1:10" ht="20.25" customHeight="1">
      <c r="A567" s="108">
        <v>35</v>
      </c>
      <c r="B567" s="81"/>
      <c r="C567" s="81"/>
      <c r="D567" s="99">
        <v>4260</v>
      </c>
      <c r="E567" s="72" t="s">
        <v>387</v>
      </c>
      <c r="F567" s="85">
        <f>SUM(F568:F569)</f>
        <v>110000</v>
      </c>
      <c r="G567" s="28">
        <f>SUM(G568:G569)</f>
        <v>110000</v>
      </c>
      <c r="H567" s="28">
        <f>SUM(H568:H569)</f>
        <v>0</v>
      </c>
      <c r="I567" s="76"/>
      <c r="J567" s="55"/>
    </row>
    <row r="568" spans="1:10" ht="27.75" customHeight="1">
      <c r="A568" s="108">
        <v>36</v>
      </c>
      <c r="B568" s="81"/>
      <c r="C568" s="81"/>
      <c r="D568" s="99"/>
      <c r="E568" s="72" t="s">
        <v>433</v>
      </c>
      <c r="F568" s="86">
        <v>30000</v>
      </c>
      <c r="G568" s="31">
        <v>30000</v>
      </c>
      <c r="H568" s="31">
        <v>0</v>
      </c>
      <c r="I568" s="76"/>
      <c r="J568" s="55"/>
    </row>
    <row r="569" spans="1:10" ht="27" customHeight="1">
      <c r="A569" s="108">
        <v>37</v>
      </c>
      <c r="B569" s="81"/>
      <c r="C569" s="81"/>
      <c r="D569" s="99"/>
      <c r="E569" s="72" t="s">
        <v>434</v>
      </c>
      <c r="F569" s="86">
        <v>80000</v>
      </c>
      <c r="G569" s="31">
        <v>80000</v>
      </c>
      <c r="H569" s="31">
        <v>0</v>
      </c>
      <c r="I569" s="76"/>
      <c r="J569" s="55"/>
    </row>
    <row r="570" spans="1:10" ht="21.75" customHeight="1">
      <c r="A570" s="108">
        <v>38</v>
      </c>
      <c r="B570" s="81"/>
      <c r="C570" s="81"/>
      <c r="D570" s="99">
        <v>4270</v>
      </c>
      <c r="E570" s="72" t="s">
        <v>389</v>
      </c>
      <c r="F570" s="85">
        <f>SUM(F571:F573)</f>
        <v>106000</v>
      </c>
      <c r="G570" s="28">
        <f>SUM(G571:G573)</f>
        <v>106000</v>
      </c>
      <c r="H570" s="28">
        <f>SUM(H571:H573)</f>
        <v>0</v>
      </c>
      <c r="I570" s="76"/>
      <c r="J570" s="55"/>
    </row>
    <row r="571" spans="1:10" ht="27.75" customHeight="1">
      <c r="A571" s="108">
        <v>39</v>
      </c>
      <c r="B571" s="81"/>
      <c r="C571" s="81"/>
      <c r="D571" s="99"/>
      <c r="E571" s="91" t="s">
        <v>435</v>
      </c>
      <c r="F571" s="86">
        <v>63000</v>
      </c>
      <c r="G571" s="31">
        <v>63000</v>
      </c>
      <c r="H571" s="31">
        <v>0</v>
      </c>
      <c r="I571" s="76"/>
      <c r="J571" s="55"/>
    </row>
    <row r="572" spans="1:10" ht="21.75" customHeight="1">
      <c r="A572" s="108">
        <v>40</v>
      </c>
      <c r="B572" s="81"/>
      <c r="C572" s="81"/>
      <c r="D572" s="99"/>
      <c r="E572" s="91" t="s">
        <v>123</v>
      </c>
      <c r="F572" s="86">
        <v>29000</v>
      </c>
      <c r="G572" s="31">
        <v>29000</v>
      </c>
      <c r="H572" s="31">
        <v>0</v>
      </c>
      <c r="I572" s="76"/>
      <c r="J572" s="55"/>
    </row>
    <row r="573" spans="1:10" ht="20.25" customHeight="1">
      <c r="A573" s="108">
        <v>41</v>
      </c>
      <c r="B573" s="81"/>
      <c r="C573" s="81"/>
      <c r="D573" s="99"/>
      <c r="E573" s="91" t="s">
        <v>124</v>
      </c>
      <c r="F573" s="86">
        <v>14000</v>
      </c>
      <c r="G573" s="31">
        <v>14000</v>
      </c>
      <c r="H573" s="31">
        <v>0</v>
      </c>
      <c r="I573" s="76"/>
      <c r="J573" s="55"/>
    </row>
    <row r="574" spans="1:10" ht="26.25" customHeight="1">
      <c r="A574" s="108">
        <v>42</v>
      </c>
      <c r="B574" s="81"/>
      <c r="C574" s="81"/>
      <c r="D574" s="99">
        <v>4300</v>
      </c>
      <c r="E574" s="72" t="s">
        <v>390</v>
      </c>
      <c r="F574" s="85">
        <f>SUM(F575:F580)</f>
        <v>269238</v>
      </c>
      <c r="G574" s="28">
        <f>SUM(G575:G580)</f>
        <v>269238</v>
      </c>
      <c r="H574" s="28">
        <f>SUM(H576:H580)</f>
        <v>0</v>
      </c>
      <c r="I574" s="76"/>
      <c r="J574" s="55"/>
    </row>
    <row r="575" spans="1:10" ht="26.25" customHeight="1">
      <c r="A575" s="108">
        <v>43</v>
      </c>
      <c r="B575" s="81"/>
      <c r="C575" s="81"/>
      <c r="D575" s="99"/>
      <c r="E575" s="72" t="s">
        <v>436</v>
      </c>
      <c r="F575" s="86">
        <v>30000</v>
      </c>
      <c r="G575" s="31">
        <v>30000</v>
      </c>
      <c r="H575" s="31">
        <v>0</v>
      </c>
      <c r="I575" s="76"/>
      <c r="J575" s="55"/>
    </row>
    <row r="576" spans="1:10" ht="25.5" customHeight="1">
      <c r="A576" s="108">
        <v>44</v>
      </c>
      <c r="B576" s="81"/>
      <c r="C576" s="81"/>
      <c r="D576" s="75"/>
      <c r="E576" s="72" t="s">
        <v>437</v>
      </c>
      <c r="F576" s="86">
        <v>112238</v>
      </c>
      <c r="G576" s="31">
        <v>112238</v>
      </c>
      <c r="H576" s="31">
        <v>0</v>
      </c>
      <c r="I576" s="76"/>
      <c r="J576" s="55"/>
    </row>
    <row r="577" spans="1:10" ht="31.5" customHeight="1">
      <c r="A577" s="108">
        <v>45</v>
      </c>
      <c r="B577" s="80"/>
      <c r="C577" s="80"/>
      <c r="D577" s="74"/>
      <c r="E577" s="72" t="s">
        <v>125</v>
      </c>
      <c r="F577" s="86">
        <v>17000</v>
      </c>
      <c r="G577" s="31">
        <v>17000</v>
      </c>
      <c r="H577" s="31">
        <v>0</v>
      </c>
      <c r="I577" s="76"/>
      <c r="J577" s="55"/>
    </row>
    <row r="578" spans="1:10" ht="23.25" customHeight="1">
      <c r="A578" s="108">
        <v>46</v>
      </c>
      <c r="B578" s="80"/>
      <c r="C578" s="80"/>
      <c r="D578" s="74"/>
      <c r="E578" s="72" t="s">
        <v>126</v>
      </c>
      <c r="F578" s="86">
        <v>90000</v>
      </c>
      <c r="G578" s="31">
        <v>90000</v>
      </c>
      <c r="H578" s="31">
        <v>0</v>
      </c>
      <c r="I578" s="76"/>
      <c r="J578" s="55"/>
    </row>
    <row r="579" spans="1:10" ht="30" customHeight="1">
      <c r="A579" s="108">
        <v>47</v>
      </c>
      <c r="B579" s="80"/>
      <c r="C579" s="80"/>
      <c r="D579" s="74"/>
      <c r="E579" s="72" t="s">
        <v>127</v>
      </c>
      <c r="F579" s="86">
        <v>15000</v>
      </c>
      <c r="G579" s="31">
        <v>15000</v>
      </c>
      <c r="H579" s="31">
        <v>0</v>
      </c>
      <c r="I579" s="76"/>
      <c r="J579" s="55"/>
    </row>
    <row r="580" spans="1:10" ht="20.25" customHeight="1">
      <c r="A580" s="108">
        <v>48</v>
      </c>
      <c r="B580" s="80"/>
      <c r="C580" s="80"/>
      <c r="D580" s="74"/>
      <c r="E580" s="72" t="s">
        <v>128</v>
      </c>
      <c r="F580" s="86">
        <v>5000</v>
      </c>
      <c r="G580" s="31">
        <v>5000</v>
      </c>
      <c r="H580" s="31">
        <v>0</v>
      </c>
      <c r="I580" s="76"/>
      <c r="J580" s="55"/>
    </row>
    <row r="581" spans="1:10" ht="22.5" customHeight="1">
      <c r="A581" s="108">
        <v>49</v>
      </c>
      <c r="B581" s="81"/>
      <c r="C581" s="75" t="s">
        <v>376</v>
      </c>
      <c r="D581" s="99">
        <v>4430</v>
      </c>
      <c r="E581" s="72" t="s">
        <v>410</v>
      </c>
      <c r="F581" s="85">
        <f>SUM(F582:F583)</f>
        <v>15440</v>
      </c>
      <c r="G581" s="28">
        <f>SUM(G582:G583)</f>
        <v>15440</v>
      </c>
      <c r="H581" s="28">
        <f>SUM(H582:H583)</f>
        <v>0</v>
      </c>
      <c r="I581" s="76"/>
      <c r="J581" s="55"/>
    </row>
    <row r="582" spans="1:10" ht="24" customHeight="1">
      <c r="A582" s="108">
        <v>50</v>
      </c>
      <c r="B582" s="81"/>
      <c r="C582" s="75" t="s">
        <v>376</v>
      </c>
      <c r="D582" s="99"/>
      <c r="E582" s="72" t="s">
        <v>438</v>
      </c>
      <c r="F582" s="86">
        <v>2000</v>
      </c>
      <c r="G582" s="31">
        <v>2000</v>
      </c>
      <c r="H582" s="31">
        <v>0</v>
      </c>
      <c r="I582" s="76"/>
      <c r="J582" s="55"/>
    </row>
    <row r="583" spans="1:10" ht="38.25" customHeight="1">
      <c r="A583" s="108">
        <v>51</v>
      </c>
      <c r="B583" s="81"/>
      <c r="C583" s="75"/>
      <c r="D583" s="99"/>
      <c r="E583" s="72" t="s">
        <v>439</v>
      </c>
      <c r="F583" s="86">
        <v>13440</v>
      </c>
      <c r="G583" s="31">
        <v>13440</v>
      </c>
      <c r="H583" s="31">
        <v>0</v>
      </c>
      <c r="I583" s="76"/>
      <c r="J583" s="55"/>
    </row>
    <row r="584" spans="1:10" ht="25.5" customHeight="1">
      <c r="A584" s="108">
        <v>52</v>
      </c>
      <c r="B584" s="81"/>
      <c r="C584" s="75"/>
      <c r="D584" s="99">
        <v>6050</v>
      </c>
      <c r="E584" s="72" t="s">
        <v>211</v>
      </c>
      <c r="F584" s="85">
        <f>SUM(F585)</f>
        <v>10000</v>
      </c>
      <c r="G584" s="28">
        <f>SUM(G585)</f>
        <v>0</v>
      </c>
      <c r="H584" s="28">
        <f>SUM(H585)</f>
        <v>10000</v>
      </c>
      <c r="I584" s="76"/>
      <c r="J584" s="55"/>
    </row>
    <row r="585" spans="1:10" ht="20.25" customHeight="1">
      <c r="A585" s="108">
        <v>53</v>
      </c>
      <c r="B585" s="81"/>
      <c r="C585" s="75"/>
      <c r="D585" s="99"/>
      <c r="E585" s="72" t="s">
        <v>129</v>
      </c>
      <c r="F585" s="86">
        <v>10000</v>
      </c>
      <c r="G585" s="31">
        <v>0</v>
      </c>
      <c r="H585" s="31">
        <v>10000</v>
      </c>
      <c r="I585" s="76"/>
      <c r="J585" s="55"/>
    </row>
    <row r="586" spans="1:10" ht="23.25" customHeight="1">
      <c r="A586" s="108">
        <v>54</v>
      </c>
      <c r="B586" s="81"/>
      <c r="C586" s="75">
        <v>92605</v>
      </c>
      <c r="D586" s="99" t="s">
        <v>362</v>
      </c>
      <c r="E586" s="72" t="s">
        <v>440</v>
      </c>
      <c r="F586" s="87">
        <f>SUM(F587+F589)</f>
        <v>128800</v>
      </c>
      <c r="G586" s="47">
        <f>SUM(G587+G589)</f>
        <v>128800</v>
      </c>
      <c r="H586" s="47">
        <f>SUM(H587+H589)</f>
        <v>0</v>
      </c>
      <c r="I586" s="76"/>
      <c r="J586" s="55"/>
    </row>
    <row r="587" spans="1:10" ht="36.75" customHeight="1">
      <c r="A587" s="108">
        <v>55</v>
      </c>
      <c r="B587" s="81"/>
      <c r="C587" s="75"/>
      <c r="D587" s="99">
        <v>2820</v>
      </c>
      <c r="E587" s="72" t="s">
        <v>361</v>
      </c>
      <c r="F587" s="85">
        <f>SUM(F588)</f>
        <v>100000</v>
      </c>
      <c r="G587" s="28">
        <f>SUM(G588)</f>
        <v>100000</v>
      </c>
      <c r="H587" s="28">
        <f>SUM(H588)</f>
        <v>0</v>
      </c>
      <c r="I587" s="76"/>
      <c r="J587" s="55"/>
    </row>
    <row r="588" spans="1:10" ht="23.25" customHeight="1">
      <c r="A588" s="108">
        <v>56</v>
      </c>
      <c r="B588" s="81"/>
      <c r="C588" s="75"/>
      <c r="D588" s="99"/>
      <c r="E588" s="72" t="s">
        <v>441</v>
      </c>
      <c r="F588" s="86">
        <v>100000</v>
      </c>
      <c r="G588" s="31">
        <v>100000</v>
      </c>
      <c r="H588" s="31">
        <v>0</v>
      </c>
      <c r="I588" s="76"/>
      <c r="J588" s="55"/>
    </row>
    <row r="589" spans="1:10" ht="20.25" customHeight="1">
      <c r="A589" s="108">
        <v>57</v>
      </c>
      <c r="B589" s="81"/>
      <c r="C589" s="75"/>
      <c r="D589" s="99">
        <v>3240</v>
      </c>
      <c r="E589" s="72" t="s">
        <v>442</v>
      </c>
      <c r="F589" s="85">
        <f>SUM(F590)</f>
        <v>28800</v>
      </c>
      <c r="G589" s="28">
        <f>SUM(G590)</f>
        <v>28800</v>
      </c>
      <c r="H589" s="28">
        <f>SUM(H590)</f>
        <v>0</v>
      </c>
      <c r="I589" s="76"/>
      <c r="J589" s="55"/>
    </row>
    <row r="590" spans="1:10" ht="20.25" customHeight="1">
      <c r="A590" s="108">
        <v>58</v>
      </c>
      <c r="B590" s="81"/>
      <c r="C590" s="75"/>
      <c r="D590" s="99"/>
      <c r="E590" s="72" t="s">
        <v>443</v>
      </c>
      <c r="F590" s="86">
        <v>28800</v>
      </c>
      <c r="G590" s="31">
        <v>28800</v>
      </c>
      <c r="H590" s="31">
        <v>0</v>
      </c>
      <c r="I590" s="76"/>
      <c r="J590" s="55"/>
    </row>
    <row r="591" spans="1:10" ht="20.25" customHeight="1">
      <c r="A591" s="108">
        <v>59</v>
      </c>
      <c r="B591" s="81"/>
      <c r="C591" s="75">
        <v>92695</v>
      </c>
      <c r="D591" s="99"/>
      <c r="E591" s="72" t="s">
        <v>150</v>
      </c>
      <c r="F591" s="87">
        <f aca="true" t="shared" si="9" ref="F591:H592">SUM(F592)</f>
        <v>1050</v>
      </c>
      <c r="G591" s="47">
        <f t="shared" si="9"/>
        <v>1050</v>
      </c>
      <c r="H591" s="47">
        <f t="shared" si="9"/>
        <v>0</v>
      </c>
      <c r="I591" s="76"/>
      <c r="J591" s="55"/>
    </row>
    <row r="592" spans="1:10" ht="18.75" customHeight="1">
      <c r="A592" s="108">
        <v>60</v>
      </c>
      <c r="B592" s="81"/>
      <c r="C592" s="75"/>
      <c r="D592" s="99">
        <v>4210</v>
      </c>
      <c r="E592" s="72" t="s">
        <v>148</v>
      </c>
      <c r="F592" s="86">
        <f t="shared" si="9"/>
        <v>1050</v>
      </c>
      <c r="G592" s="31">
        <f t="shared" si="9"/>
        <v>1050</v>
      </c>
      <c r="H592" s="31">
        <f t="shared" si="9"/>
        <v>0</v>
      </c>
      <c r="I592" s="76"/>
      <c r="J592" s="55"/>
    </row>
    <row r="593" spans="1:10" ht="25.5" customHeight="1">
      <c r="A593" s="108">
        <v>61</v>
      </c>
      <c r="B593" s="81"/>
      <c r="C593" s="75"/>
      <c r="D593" s="75"/>
      <c r="E593" s="72" t="s">
        <v>130</v>
      </c>
      <c r="F593" s="86">
        <v>1050</v>
      </c>
      <c r="G593" s="31">
        <v>1050</v>
      </c>
      <c r="H593" s="31">
        <v>0</v>
      </c>
      <c r="I593" s="76"/>
      <c r="J593" s="55"/>
    </row>
    <row r="594" spans="1:8" ht="18.75" customHeight="1">
      <c r="A594" s="147" t="s">
        <v>138</v>
      </c>
      <c r="B594" s="140"/>
      <c r="C594" s="140"/>
      <c r="D594" s="140"/>
      <c r="E594" s="141"/>
      <c r="F594" s="89">
        <f>SUM(F591+F586+F533)</f>
        <v>1019002.95</v>
      </c>
      <c r="G594" s="21">
        <f>SUM(G591+G586+G533)</f>
        <v>1009002.95</v>
      </c>
      <c r="H594" s="21">
        <f>SUM(H586+H533)</f>
        <v>10000</v>
      </c>
    </row>
    <row r="595" spans="1:8" ht="12.75">
      <c r="A595" s="137" t="s">
        <v>142</v>
      </c>
      <c r="B595" s="140"/>
      <c r="C595" s="140"/>
      <c r="D595" s="140"/>
      <c r="E595" s="141"/>
      <c r="F595" s="92">
        <f>SUM(F594+F532+F436+F372+F367+F357+F349+F345+F304+F191+F186+F152+F64+F60+F376)</f>
        <v>52561025.53000001</v>
      </c>
      <c r="G595" s="92">
        <f>SUM(G594+G532+G436+G376+G372+G367+G357+G349+G345+G304+G191+G186+G152+G64+G60)</f>
        <v>32610594.81</v>
      </c>
      <c r="H595" s="92">
        <f>SUM(H594+H532+H436+H376+H372+H367+H357+H349+H345+H304+H191+H186+H152+H64+H60)</f>
        <v>19950430.720000003</v>
      </c>
    </row>
    <row r="597" spans="2:5" ht="12.75">
      <c r="B597" s="145"/>
      <c r="C597" s="145"/>
      <c r="D597" s="145"/>
      <c r="E597" s="145"/>
    </row>
  </sheetData>
  <mergeCells count="29">
    <mergeCell ref="A376:E376"/>
    <mergeCell ref="A60:E60"/>
    <mergeCell ref="A152:E152"/>
    <mergeCell ref="B597:E597"/>
    <mergeCell ref="A532:E532"/>
    <mergeCell ref="A594:E594"/>
    <mergeCell ref="A595:E595"/>
    <mergeCell ref="A436:E436"/>
    <mergeCell ref="A186:E186"/>
    <mergeCell ref="A191:E191"/>
    <mergeCell ref="A64:E64"/>
    <mergeCell ref="A304:E304"/>
    <mergeCell ref="A345:E345"/>
    <mergeCell ref="A357:E357"/>
    <mergeCell ref="A367:E367"/>
    <mergeCell ref="A349:E349"/>
    <mergeCell ref="A372:E372"/>
    <mergeCell ref="A7:H7"/>
    <mergeCell ref="A8:A9"/>
    <mergeCell ref="D8:D9"/>
    <mergeCell ref="B8:B9"/>
    <mergeCell ref="C8:C9"/>
    <mergeCell ref="E8:E9"/>
    <mergeCell ref="F8:F9"/>
    <mergeCell ref="G8:H8"/>
    <mergeCell ref="F2:H2"/>
    <mergeCell ref="F4:H4"/>
    <mergeCell ref="F5:H5"/>
    <mergeCell ref="F3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
&amp;P</oddHeader>
  </headerFooter>
  <rowBreaks count="1" manualBreakCount="1">
    <brk id="26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2012-01-18T13:04:20Z</cp:lastPrinted>
  <dcterms:created xsi:type="dcterms:W3CDTF">2010-06-18T10:51:39Z</dcterms:created>
  <dcterms:modified xsi:type="dcterms:W3CDTF">2012-02-28T12:24:37Z</dcterms:modified>
  <cp:category/>
  <cp:version/>
  <cp:contentType/>
  <cp:contentStatus/>
</cp:coreProperties>
</file>