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<sst xmlns="http://schemas.openxmlformats.org/spreadsheetml/2006/main" count="168" uniqueCount="151">
  <si>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</si>
  <si>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</si>
  <si>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</si>
  <si>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</si>
  <si>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</si>
  <si>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</si>
  <si>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</si>
  <si>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</si>
  <si>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</si>
  <si>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</si>
  <si>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</si>
  <si>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</si>
  <si>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</si>
  <si>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</si>
  <si>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</si>
  <si>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</si>
  <si>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</si>
  <si>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</si>
  <si>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</si>
  <si>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podatek od środków transportowych</t>
  </si>
  <si>
    <t>756-75616-036</t>
  </si>
  <si>
    <t>podatek od spadków i darowizn</t>
  </si>
  <si>
    <t>II</t>
  </si>
  <si>
    <t>Udziały w podatkach stanow. dochód budżetu państwa ogółem, z tego:</t>
  </si>
  <si>
    <t>756-75621-001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</si>
  <si>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</si>
  <si>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</si>
  <si>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</si>
  <si>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</si>
  <si>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</si>
  <si>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</si>
  <si>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</si>
  <si>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Część podstawowa</t>
  </si>
  <si>
    <t>758-75805-292</t>
  </si>
  <si>
    <t>Część rekompensująca</t>
  </si>
  <si>
    <t>kwota rekompen.doch. utracone w zw. z częściową   likwidacją podatku od środków transportowych</t>
  </si>
  <si>
    <t>IV</t>
  </si>
  <si>
    <t>700-70005-084</t>
  </si>
  <si>
    <t>Wpływy ze sprzed. wyrobów i składników majątkowych</t>
  </si>
  <si>
    <t>V</t>
  </si>
  <si>
    <t>Dotacje celowe ogółem, z tego:</t>
  </si>
  <si>
    <t>na zadania zlecone, w tym</t>
  </si>
  <si>
    <t>750-75011-201</t>
  </si>
  <si>
    <t>z zakresu administracji rządowej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</si>
  <si>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</si>
  <si>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</si>
  <si>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</si>
  <si>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</si>
  <si>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</si>
  <si>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</si>
  <si>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</si>
  <si>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853-85316-201</t>
  </si>
  <si>
    <t>853-85319-201</t>
  </si>
  <si>
    <t>900-90015-201</t>
  </si>
  <si>
    <t>z zakresu gospodarki komunalnej</t>
  </si>
  <si>
    <t>900-90015-631</t>
  </si>
  <si>
    <t>na zadania powierzone w tym:</t>
  </si>
  <si>
    <t>750-75020-232</t>
  </si>
  <si>
    <t>z zakresu administracji powiatowej</t>
  </si>
  <si>
    <t>VI</t>
  </si>
  <si>
    <t>Pozostałe dochody ogółem, w tym:</t>
  </si>
  <si>
    <t>010-01010-083</t>
  </si>
  <si>
    <t>wpływy za pobór wody</t>
  </si>
  <si>
    <t>010-01010-096</t>
  </si>
  <si>
    <t>darowizny mieszk. na bud. wodociąg. w Opaczy</t>
  </si>
  <si>
    <t>darowizny mieszk. na bud. wodociąg. w Regułach</t>
  </si>
  <si>
    <t>darowizny mieszk. na bud. wodociąg. w Nowej Wsi</t>
  </si>
  <si>
    <t>wpłaty za zrzut ścieków do kanałów sanitarnych</t>
  </si>
  <si>
    <t>darowizny mieszk. na kanalizację zach. cz. gm.</t>
  </si>
  <si>
    <t>darowizny mieszk. na kanalizację wsch. cz. gm.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</si>
  <si>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</si>
  <si>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</si>
  <si>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</si>
  <si>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</si>
  <si>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</si>
  <si>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</si>
  <si>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756-75616-045</t>
  </si>
  <si>
    <t>opłaty administracyjne</t>
  </si>
  <si>
    <t>750-75095-048</t>
  </si>
  <si>
    <t>756-75616-091</t>
  </si>
  <si>
    <t>odsetki za nieterminowe regulowanie podatków</t>
  </si>
  <si>
    <t>756-75618-041</t>
  </si>
  <si>
    <t>opłata skarbowa</t>
  </si>
  <si>
    <t>750-75023-092</t>
  </si>
  <si>
    <t>odsetki od środków na r-kach bankowych</t>
  </si>
  <si>
    <t>801-80101-075</t>
  </si>
  <si>
    <t>dochody z najmu w placówkach oświatowych</t>
  </si>
  <si>
    <t>801-80101-083</t>
  </si>
  <si>
    <t>801-80104-083</t>
  </si>
  <si>
    <t>854-85404-083</t>
  </si>
  <si>
    <t>853-85328-083</t>
  </si>
  <si>
    <t>wpływy za usługi opiekuńcze</t>
  </si>
  <si>
    <t>926-92601-096</t>
  </si>
  <si>
    <t>darowizny na budowę boiska w Komorowie</t>
  </si>
  <si>
    <t>VII</t>
  </si>
  <si>
    <t>dochody ogółem</t>
  </si>
  <si>
    <t>Wyk. I półrocze</t>
  </si>
  <si>
    <t>% wykon.</t>
  </si>
  <si>
    <t>Plan po zmianach</t>
  </si>
  <si>
    <t>z zakresu opieki społ.na zasiłki i pomoc w naturze</t>
  </si>
  <si>
    <t>darowizny mieszk. na bud. wodociąg. w M.-cach</t>
  </si>
  <si>
    <t>na zadania własne w tym:</t>
  </si>
  <si>
    <t>dodatki mieszkaniowe</t>
  </si>
  <si>
    <t>853-85315-203</t>
  </si>
  <si>
    <t>750-75056-201</t>
  </si>
  <si>
    <t>853-85395-244</t>
  </si>
  <si>
    <t>dofinansowanie z PFK</t>
  </si>
  <si>
    <t>darowizny mieszk. na bud. wodociąg. w Sokołowie</t>
  </si>
  <si>
    <t>darowizny mieszk. na bud. wodociąg. w Pęcicach</t>
  </si>
  <si>
    <t>756-75618-091</t>
  </si>
  <si>
    <t>odsetki- opłata skarbowa</t>
  </si>
  <si>
    <t>926-92605-096</t>
  </si>
  <si>
    <t>darowizny mieszkańców na dni Michałowic</t>
  </si>
  <si>
    <t>801-80101-097</t>
  </si>
  <si>
    <t>różne wpłaty oświata</t>
  </si>
  <si>
    <t>756-75601-091</t>
  </si>
  <si>
    <t>odsetki karta podatkowa</t>
  </si>
  <si>
    <t>756-75615-091</t>
  </si>
  <si>
    <t>darow.mieszk.na bud.wodociąg.w Komorowie-Granicy</t>
  </si>
  <si>
    <t>756-75616-050</t>
  </si>
  <si>
    <t>801-80195-203</t>
  </si>
  <si>
    <t>dotacja z zakresu oświaty i wychowania</t>
  </si>
  <si>
    <t>Plan pierwotny</t>
  </si>
  <si>
    <t xml:space="preserve">Wykonanie dochodów budżetu Gminy Michałowice za 2001 roku  </t>
  </si>
  <si>
    <t>Wyk. 2001r</t>
  </si>
  <si>
    <t xml:space="preserve"> </t>
  </si>
  <si>
    <t>750-75023-097</t>
  </si>
  <si>
    <t>751-75108-201</t>
  </si>
  <si>
    <t>wybory do sejmu i senatu</t>
  </si>
  <si>
    <t>751-75109-201</t>
  </si>
  <si>
    <t>wybory do Rady Gminy</t>
  </si>
  <si>
    <t>600-60016-231</t>
  </si>
  <si>
    <t>dofinasow.zadań bieżących-Gmina Ursus</t>
  </si>
  <si>
    <t>600-60095-096</t>
  </si>
  <si>
    <t>darowizny mieszk.na kanaliz.deszczową</t>
  </si>
  <si>
    <t>854-85415-203</t>
  </si>
  <si>
    <t>854-85495-203</t>
  </si>
  <si>
    <t>udział w podatku dochodowym od osób fiz</t>
  </si>
  <si>
    <t>kwota ustalona propor. do przelicz. liczby mieszk.</t>
  </si>
  <si>
    <t>z zakresu GUS-aktualizacja wykazu gosp.rol</t>
  </si>
  <si>
    <t>z zakr.opieki społ.na zasił.rodzinne,pielęgn.i wychow.</t>
  </si>
  <si>
    <t>z zakr.opieki społ. na utrzym.ośr.pomocy społ.</t>
  </si>
  <si>
    <t>wpł.za udziel.pozwol.na sprzedaż napojów alkoh</t>
  </si>
  <si>
    <t>odpłat.rodziców za pobyt dziecka w przedszkolu</t>
  </si>
  <si>
    <t>odszkodow.z PZU  za samoch. służbow..</t>
  </si>
  <si>
    <t>Sprawozdanie</t>
  </si>
  <si>
    <t xml:space="preserve">do Uchwały Nr LII/389/2002 </t>
  </si>
  <si>
    <t>Rady Gminy Michałowice</t>
  </si>
  <si>
    <t>z dnia 24 kwietnia 2002 r.</t>
  </si>
  <si>
    <t>podatek od czynności cywilnoprawnych</t>
  </si>
  <si>
    <t>dotacja z zakresu eduk.opieki wychowawczej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</si>
</sst>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="90" zoomScaleNormal="90" zoomScaleSheetLayoutView="80" workbookViewId="0" topLeftCell="B1">
      <selection activeCell="C51" sqref="C51"/>
    </sheetView>
  </sheetViews>
  <sheetFormatPr defaultColWidth="9.00390625" defaultRowHeight="12.75"/>
  <cols>
    <col min="1" max="1" width="3.375" style="1" customWidth="1"/>
    <col min="2" max="2" width="14.625" style="1" customWidth="1"/>
    <col min="3" max="3" width="42.25390625" style="1" customWidth="1"/>
    <col min="4" max="4" width="11.125" style="1" customWidth="1"/>
    <col min="5" max="5" width="11.125" style="1" hidden="1" customWidth="1"/>
    <col min="6" max="6" width="10.125" style="1" hidden="1" customWidth="1"/>
    <col min="7" max="7" width="7.375" style="1" hidden="1" customWidth="1"/>
    <col min="8" max="8" width="11.00390625" style="1" customWidth="1"/>
    <col min="9" max="9" width="10.625" style="1" customWidth="1"/>
    <col min="10" max="10" width="8.00390625" style="1" customWidth="1"/>
    <col min="11" max="16384" width="9.125" style="1" customWidth="1"/>
  </cols>
  <sheetData>
    <row r="1" spans="8:10" ht="12.75">
      <c r="H1" s="2" t="s">
        <v>145</v>
      </c>
      <c r="I1" s="2"/>
      <c r="J1" s="2"/>
    </row>
    <row r="2" spans="8:10" ht="12.75">
      <c r="H2" s="2" t="s">
        <v>146</v>
      </c>
      <c r="I2" s="2"/>
      <c r="J2" s="2"/>
    </row>
    <row r="3" spans="8:10" ht="12.75">
      <c r="H3" s="2" t="s">
        <v>147</v>
      </c>
      <c r="I3" s="2"/>
      <c r="J3" s="2"/>
    </row>
    <row r="4" spans="8:10" ht="12.75">
      <c r="H4" s="2" t="s">
        <v>148</v>
      </c>
      <c r="I4" s="2"/>
      <c r="J4" s="2"/>
    </row>
    <row r="5" spans="4:6" ht="12.75">
      <c r="D5" s="2"/>
      <c r="E5" s="2"/>
      <c r="F5" s="2"/>
    </row>
    <row r="6" spans="1:4" ht="15.75">
      <c r="A6" s="3" t="s">
        <v>123</v>
      </c>
      <c r="B6" s="3"/>
      <c r="C6" s="3"/>
      <c r="D6" s="3"/>
    </row>
    <row r="7" spans="1:10" ht="25.5">
      <c r="A7" s="4" t="s">
        <v>0</v>
      </c>
      <c r="B7" s="5" t="s">
        <v>1</v>
      </c>
      <c r="C7" s="4" t="s">
        <v>2</v>
      </c>
      <c r="D7" s="5" t="s">
        <v>122</v>
      </c>
      <c r="E7" s="5" t="s">
        <v>98</v>
      </c>
      <c r="F7" s="5" t="s">
        <v>96</v>
      </c>
      <c r="G7" s="5" t="s">
        <v>97</v>
      </c>
      <c r="H7" s="5" t="s">
        <v>98</v>
      </c>
      <c r="I7" s="5" t="s">
        <v>124</v>
      </c>
      <c r="J7" s="5" t="s">
        <v>97</v>
      </c>
    </row>
    <row r="8" spans="1:10" ht="12.75">
      <c r="A8" s="6">
        <v>1</v>
      </c>
      <c r="B8" s="6">
        <v>2</v>
      </c>
      <c r="C8" s="6">
        <v>3</v>
      </c>
      <c r="D8" s="6">
        <v>5</v>
      </c>
      <c r="E8" s="6">
        <v>6</v>
      </c>
      <c r="F8" s="6">
        <v>7</v>
      </c>
      <c r="G8" s="6">
        <v>8</v>
      </c>
      <c r="H8" s="6">
        <v>6</v>
      </c>
      <c r="I8" s="6">
        <v>7</v>
      </c>
      <c r="J8" s="6">
        <v>8</v>
      </c>
    </row>
    <row r="9" spans="1:10" ht="12.75">
      <c r="A9" s="6" t="s">
        <v>3</v>
      </c>
      <c r="B9" s="7"/>
      <c r="C9" s="8" t="s">
        <v>4</v>
      </c>
      <c r="D9" s="9">
        <f>SUM(D10:D19)</f>
        <v>5737152</v>
      </c>
      <c r="E9" s="9">
        <f>SUM(E10:E19)</f>
        <v>6027152</v>
      </c>
      <c r="F9" s="9">
        <f>SUM(F10:F19)</f>
        <v>2914875</v>
      </c>
      <c r="G9" s="10">
        <f>SUM(F9/E9)</f>
        <v>0.48362394046143187</v>
      </c>
      <c r="H9" s="9">
        <f>SUM(H10:H19)</f>
        <v>5400909</v>
      </c>
      <c r="I9" s="9">
        <f>SUM(I10:I19)</f>
        <v>5673648</v>
      </c>
      <c r="J9" s="10">
        <f>SUM(I9/H9)</f>
        <v>1.0504987216040855</v>
      </c>
    </row>
    <row r="10" spans="1:10" ht="12.75">
      <c r="A10" s="11">
        <v>1</v>
      </c>
      <c r="B10" s="7" t="s">
        <v>5</v>
      </c>
      <c r="C10" s="7" t="s">
        <v>6</v>
      </c>
      <c r="D10" s="12">
        <v>270000</v>
      </c>
      <c r="E10" s="12">
        <v>270000</v>
      </c>
      <c r="F10" s="12">
        <v>120479</v>
      </c>
      <c r="G10" s="13">
        <f aca="true" t="shared" si="0" ref="G10:G86">SUM(F10/E10)</f>
        <v>0.4462185185185185</v>
      </c>
      <c r="H10" s="12">
        <v>270000</v>
      </c>
      <c r="I10" s="12">
        <v>291475</v>
      </c>
      <c r="J10" s="13">
        <f aca="true" t="shared" si="1" ref="J10:J25">SUM(I10/H10)</f>
        <v>1.079537037037037</v>
      </c>
    </row>
    <row r="11" spans="1:10" ht="12.75">
      <c r="A11" s="11">
        <v>2</v>
      </c>
      <c r="B11" s="7" t="s">
        <v>7</v>
      </c>
      <c r="C11" s="7" t="s">
        <v>8</v>
      </c>
      <c r="D11" s="12">
        <v>706152</v>
      </c>
      <c r="E11" s="12">
        <v>996152</v>
      </c>
      <c r="F11" s="12">
        <v>525833</v>
      </c>
      <c r="G11" s="13">
        <f t="shared" si="0"/>
        <v>0.527864221524426</v>
      </c>
      <c r="H11" s="12">
        <v>996152</v>
      </c>
      <c r="I11" s="12">
        <v>1005400</v>
      </c>
      <c r="J11" s="13">
        <f t="shared" si="1"/>
        <v>1.0092837237690633</v>
      </c>
    </row>
    <row r="12" spans="1:10" ht="12.75">
      <c r="A12" s="11">
        <v>3</v>
      </c>
      <c r="B12" s="7" t="s">
        <v>9</v>
      </c>
      <c r="C12" s="7" t="s">
        <v>10</v>
      </c>
      <c r="D12" s="12">
        <v>48000</v>
      </c>
      <c r="E12" s="12">
        <v>48000</v>
      </c>
      <c r="F12" s="12">
        <v>21499</v>
      </c>
      <c r="G12" s="13">
        <f t="shared" si="0"/>
        <v>0.4478958333333333</v>
      </c>
      <c r="H12" s="12">
        <v>48000</v>
      </c>
      <c r="I12" s="12">
        <v>48994</v>
      </c>
      <c r="J12" s="13">
        <f t="shared" si="1"/>
        <v>1.0207083333333333</v>
      </c>
    </row>
    <row r="13" spans="1:10" ht="12.75">
      <c r="A13" s="11">
        <v>4</v>
      </c>
      <c r="B13" s="7" t="s">
        <v>11</v>
      </c>
      <c r="C13" s="7" t="s">
        <v>12</v>
      </c>
      <c r="D13" s="12">
        <v>1500</v>
      </c>
      <c r="E13" s="12">
        <v>1500</v>
      </c>
      <c r="F13" s="12">
        <v>844</v>
      </c>
      <c r="G13" s="13">
        <f t="shared" si="0"/>
        <v>0.5626666666666666</v>
      </c>
      <c r="H13" s="12">
        <v>1500</v>
      </c>
      <c r="I13" s="12">
        <v>1688</v>
      </c>
      <c r="J13" s="13">
        <f t="shared" si="1"/>
        <v>1.1253333333333333</v>
      </c>
    </row>
    <row r="14" spans="1:10" ht="12.75">
      <c r="A14" s="11">
        <v>5</v>
      </c>
      <c r="B14" s="7" t="s">
        <v>13</v>
      </c>
      <c r="C14" s="7" t="s">
        <v>149</v>
      </c>
      <c r="D14" s="12">
        <v>1570000</v>
      </c>
      <c r="E14" s="12">
        <v>1570000</v>
      </c>
      <c r="F14" s="12">
        <v>374152</v>
      </c>
      <c r="G14" s="13">
        <f t="shared" si="0"/>
        <v>0.23831337579617834</v>
      </c>
      <c r="H14" s="12">
        <v>123757</v>
      </c>
      <c r="I14" s="12">
        <v>136985</v>
      </c>
      <c r="J14" s="13">
        <f t="shared" si="1"/>
        <v>1.1068868831662046</v>
      </c>
    </row>
    <row r="15" spans="1:10" ht="12.75">
      <c r="A15" s="11">
        <v>6</v>
      </c>
      <c r="B15" s="7" t="s">
        <v>119</v>
      </c>
      <c r="C15" s="7" t="s">
        <v>149</v>
      </c>
      <c r="D15" s="12">
        <v>0</v>
      </c>
      <c r="E15" s="12">
        <v>0</v>
      </c>
      <c r="F15" s="12">
        <v>32075</v>
      </c>
      <c r="G15" s="13" t="e">
        <f t="shared" si="0"/>
        <v>#DIV/0!</v>
      </c>
      <c r="H15" s="12">
        <v>700000</v>
      </c>
      <c r="I15" s="12">
        <v>873242</v>
      </c>
      <c r="J15" s="13">
        <f t="shared" si="1"/>
        <v>1.2474885714285715</v>
      </c>
    </row>
    <row r="16" spans="1:10" ht="12.75">
      <c r="A16" s="11">
        <v>7</v>
      </c>
      <c r="B16" s="7" t="s">
        <v>14</v>
      </c>
      <c r="C16" s="7" t="s">
        <v>15</v>
      </c>
      <c r="D16" s="12">
        <v>2022500</v>
      </c>
      <c r="E16" s="12">
        <v>2022500</v>
      </c>
      <c r="F16" s="12">
        <v>1176285</v>
      </c>
      <c r="G16" s="13">
        <f t="shared" si="0"/>
        <v>0.5815995055624228</v>
      </c>
      <c r="H16" s="12">
        <v>2022500</v>
      </c>
      <c r="I16" s="12">
        <v>2088527</v>
      </c>
      <c r="J16" s="13">
        <f t="shared" si="1"/>
        <v>1.0326462299134733</v>
      </c>
    </row>
    <row r="17" spans="1:10" ht="12.75">
      <c r="A17" s="11">
        <v>8</v>
      </c>
      <c r="B17" s="7" t="s">
        <v>16</v>
      </c>
      <c r="C17" s="7" t="s">
        <v>17</v>
      </c>
      <c r="D17" s="12">
        <v>520000</v>
      </c>
      <c r="E17" s="12">
        <v>520000</v>
      </c>
      <c r="F17" s="12">
        <v>281985</v>
      </c>
      <c r="G17" s="13">
        <f t="shared" si="0"/>
        <v>0.5422788461538461</v>
      </c>
      <c r="H17" s="12">
        <v>520000</v>
      </c>
      <c r="I17" s="12">
        <v>530541</v>
      </c>
      <c r="J17" s="13">
        <f t="shared" si="1"/>
        <v>1.0202711538461537</v>
      </c>
    </row>
    <row r="18" spans="1:10" ht="12.75">
      <c r="A18" s="11">
        <v>9</v>
      </c>
      <c r="B18" s="7" t="s">
        <v>18</v>
      </c>
      <c r="C18" s="7" t="s">
        <v>19</v>
      </c>
      <c r="D18" s="12">
        <v>214000</v>
      </c>
      <c r="E18" s="12">
        <v>214000</v>
      </c>
      <c r="F18" s="12">
        <v>123760</v>
      </c>
      <c r="G18" s="13">
        <f t="shared" si="0"/>
        <v>0.5783177570093458</v>
      </c>
      <c r="H18" s="12">
        <v>234000</v>
      </c>
      <c r="I18" s="12">
        <v>251739</v>
      </c>
      <c r="J18" s="13">
        <f t="shared" si="1"/>
        <v>1.0758076923076922</v>
      </c>
    </row>
    <row r="19" spans="1:10" ht="12.75">
      <c r="A19" s="11">
        <v>10</v>
      </c>
      <c r="B19" s="7" t="s">
        <v>20</v>
      </c>
      <c r="C19" s="7" t="s">
        <v>21</v>
      </c>
      <c r="D19" s="12">
        <v>385000</v>
      </c>
      <c r="E19" s="12">
        <v>385000</v>
      </c>
      <c r="F19" s="12">
        <v>257963</v>
      </c>
      <c r="G19" s="13">
        <f t="shared" si="0"/>
        <v>0.6700337662337662</v>
      </c>
      <c r="H19" s="12">
        <v>485000</v>
      </c>
      <c r="I19" s="12">
        <v>445057</v>
      </c>
      <c r="J19" s="13">
        <f t="shared" si="1"/>
        <v>0.9176432989690722</v>
      </c>
    </row>
    <row r="20" spans="1:10" ht="25.5">
      <c r="A20" s="4" t="s">
        <v>22</v>
      </c>
      <c r="B20" s="14"/>
      <c r="C20" s="15" t="s">
        <v>23</v>
      </c>
      <c r="D20" s="16">
        <f>SUM(D21:D22)</f>
        <v>12234361</v>
      </c>
      <c r="E20" s="16">
        <f>SUM(E21:E22)</f>
        <v>11362168</v>
      </c>
      <c r="F20" s="16">
        <f>SUM(F21:F22)</f>
        <v>4194543</v>
      </c>
      <c r="G20" s="17">
        <f t="shared" si="0"/>
        <v>0.3691674863459157</v>
      </c>
      <c r="H20" s="16">
        <f>SUM(H21:H22)</f>
        <v>10984161</v>
      </c>
      <c r="I20" s="16">
        <f>SUM(I21:I22)</f>
        <v>10530391</v>
      </c>
      <c r="J20" s="17">
        <f t="shared" si="1"/>
        <v>0.9586886972978638</v>
      </c>
    </row>
    <row r="21" spans="1:10" ht="12.75">
      <c r="A21" s="11">
        <v>1</v>
      </c>
      <c r="B21" s="7" t="s">
        <v>24</v>
      </c>
      <c r="C21" s="7" t="s">
        <v>137</v>
      </c>
      <c r="D21" s="12">
        <v>12069361</v>
      </c>
      <c r="E21" s="12">
        <v>11197168</v>
      </c>
      <c r="F21" s="12">
        <v>4058714</v>
      </c>
      <c r="G21" s="13">
        <f t="shared" si="0"/>
        <v>0.36247683342788106</v>
      </c>
      <c r="H21" s="12">
        <v>10719161</v>
      </c>
      <c r="I21" s="12">
        <v>10209312</v>
      </c>
      <c r="J21" s="13">
        <f t="shared" si="1"/>
        <v>0.9524357363416782</v>
      </c>
    </row>
    <row r="22" spans="1:10" ht="12.75">
      <c r="A22" s="11">
        <v>2</v>
      </c>
      <c r="B22" s="7" t="s">
        <v>25</v>
      </c>
      <c r="C22" s="7" t="s">
        <v>26</v>
      </c>
      <c r="D22" s="12">
        <v>165000</v>
      </c>
      <c r="E22" s="12">
        <v>165000</v>
      </c>
      <c r="F22" s="12">
        <v>135829</v>
      </c>
      <c r="G22" s="13">
        <f t="shared" si="0"/>
        <v>0.8232060606060606</v>
      </c>
      <c r="H22" s="12">
        <v>265000</v>
      </c>
      <c r="I22" s="12">
        <v>321079</v>
      </c>
      <c r="J22" s="13">
        <f t="shared" si="1"/>
        <v>1.2116188679245283</v>
      </c>
    </row>
    <row r="23" spans="1:10" ht="12.75">
      <c r="A23" s="6" t="s">
        <v>27</v>
      </c>
      <c r="B23" s="8"/>
      <c r="C23" s="8" t="s">
        <v>28</v>
      </c>
      <c r="D23" s="9">
        <f>SUM(D24:D27)</f>
        <v>6408144</v>
      </c>
      <c r="E23" s="9">
        <f>SUM(E24:E27)</f>
        <v>6953824</v>
      </c>
      <c r="F23" s="9">
        <f>SUM(F24:F27)</f>
        <v>4290268</v>
      </c>
      <c r="G23" s="10">
        <f t="shared" si="0"/>
        <v>0.6169652841371884</v>
      </c>
      <c r="H23" s="9">
        <f>SUM(H24:H27)</f>
        <v>7070008</v>
      </c>
      <c r="I23" s="9">
        <f>SUM(I24:I27)</f>
        <v>7070008</v>
      </c>
      <c r="J23" s="10">
        <f t="shared" si="1"/>
        <v>1</v>
      </c>
    </row>
    <row r="24" spans="1:10" ht="12.75">
      <c r="A24" s="11">
        <v>1</v>
      </c>
      <c r="B24" s="7" t="s">
        <v>29</v>
      </c>
      <c r="C24" s="7" t="s">
        <v>30</v>
      </c>
      <c r="D24" s="12">
        <v>5479218</v>
      </c>
      <c r="E24" s="12">
        <v>6033550</v>
      </c>
      <c r="F24" s="12">
        <v>3770806</v>
      </c>
      <c r="G24" s="13">
        <f t="shared" si="0"/>
        <v>0.6249730258305641</v>
      </c>
      <c r="H24" s="12">
        <v>6033550</v>
      </c>
      <c r="I24" s="12">
        <v>6033550</v>
      </c>
      <c r="J24" s="13">
        <f t="shared" si="1"/>
        <v>1</v>
      </c>
    </row>
    <row r="25" spans="1:10" ht="12.75">
      <c r="A25" s="18">
        <v>2</v>
      </c>
      <c r="B25" s="19" t="s">
        <v>31</v>
      </c>
      <c r="C25" s="19" t="s">
        <v>32</v>
      </c>
      <c r="D25" s="20">
        <v>101246</v>
      </c>
      <c r="E25" s="20">
        <v>13889</v>
      </c>
      <c r="F25" s="20">
        <v>10641</v>
      </c>
      <c r="G25" s="21">
        <f t="shared" si="0"/>
        <v>0.7661458708330333</v>
      </c>
      <c r="H25" s="20">
        <v>13889</v>
      </c>
      <c r="I25" s="20">
        <v>13889</v>
      </c>
      <c r="J25" s="21">
        <f t="shared" si="1"/>
        <v>1</v>
      </c>
    </row>
    <row r="26" spans="1:10" ht="12.75">
      <c r="A26" s="22"/>
      <c r="B26" s="23"/>
      <c r="C26" s="23" t="s">
        <v>138</v>
      </c>
      <c r="D26" s="23"/>
      <c r="E26" s="24"/>
      <c r="F26" s="24"/>
      <c r="G26" s="25"/>
      <c r="H26" s="24" t="s">
        <v>125</v>
      </c>
      <c r="I26" s="24"/>
      <c r="J26" s="25"/>
    </row>
    <row r="27" spans="1:10" ht="12.75">
      <c r="A27" s="18">
        <v>3</v>
      </c>
      <c r="B27" s="19" t="s">
        <v>33</v>
      </c>
      <c r="C27" s="26" t="s">
        <v>34</v>
      </c>
      <c r="D27" s="20">
        <v>827680</v>
      </c>
      <c r="E27" s="20">
        <v>906385</v>
      </c>
      <c r="F27" s="20">
        <v>508821</v>
      </c>
      <c r="G27" s="21">
        <f t="shared" si="0"/>
        <v>0.5613740297996987</v>
      </c>
      <c r="H27" s="20">
        <v>1022569</v>
      </c>
      <c r="I27" s="20">
        <v>1022569</v>
      </c>
      <c r="J27" s="21">
        <f>SUM(I27/H27)</f>
        <v>1</v>
      </c>
    </row>
    <row r="28" spans="1:10" ht="25.5">
      <c r="A28" s="22"/>
      <c r="B28" s="23"/>
      <c r="C28" s="27" t="s">
        <v>35</v>
      </c>
      <c r="D28" s="23"/>
      <c r="E28" s="24"/>
      <c r="F28" s="24"/>
      <c r="G28" s="25"/>
      <c r="H28" s="24"/>
      <c r="I28" s="24"/>
      <c r="J28" s="25"/>
    </row>
    <row r="29" spans="1:10" ht="25.5">
      <c r="A29" s="4" t="s">
        <v>36</v>
      </c>
      <c r="B29" s="14" t="s">
        <v>37</v>
      </c>
      <c r="C29" s="15" t="s">
        <v>38</v>
      </c>
      <c r="D29" s="16">
        <v>2200000</v>
      </c>
      <c r="E29" s="16">
        <v>2200000</v>
      </c>
      <c r="F29" s="16">
        <v>711553</v>
      </c>
      <c r="G29" s="17">
        <f t="shared" si="0"/>
        <v>0.3234331818181818</v>
      </c>
      <c r="H29" s="16">
        <v>1027700</v>
      </c>
      <c r="I29" s="16">
        <v>1027703</v>
      </c>
      <c r="J29" s="17">
        <f aca="true" t="shared" si="2" ref="J29:J54">SUM(I29/H29)</f>
        <v>1.0000029191398268</v>
      </c>
    </row>
    <row r="30" spans="1:10" ht="12.75">
      <c r="A30" s="6" t="s">
        <v>39</v>
      </c>
      <c r="B30" s="8"/>
      <c r="C30" s="8" t="s">
        <v>40</v>
      </c>
      <c r="D30" s="9">
        <f>SUM(D31+D44)</f>
        <v>483996</v>
      </c>
      <c r="E30" s="9">
        <f>SUM(E31+E44+E46)</f>
        <v>557477</v>
      </c>
      <c r="F30" s="9">
        <f>SUM(F31+F44+F46)</f>
        <v>267111</v>
      </c>
      <c r="G30" s="10">
        <f t="shared" si="0"/>
        <v>0.47914263727472167</v>
      </c>
      <c r="H30" s="9">
        <f>SUM(H31+H44+H46)</f>
        <v>717829</v>
      </c>
      <c r="I30" s="9">
        <f>SUM(I31+I44+I46)</f>
        <v>717827</v>
      </c>
      <c r="J30" s="10">
        <f t="shared" si="2"/>
        <v>0.999997213821119</v>
      </c>
    </row>
    <row r="31" spans="1:10" ht="12.75">
      <c r="A31" s="11"/>
      <c r="B31" s="7"/>
      <c r="C31" s="28" t="s">
        <v>41</v>
      </c>
      <c r="D31" s="29">
        <f>SUM(D32:D43)</f>
        <v>447792</v>
      </c>
      <c r="E31" s="29">
        <f>SUM(E32:E43)</f>
        <v>506324</v>
      </c>
      <c r="F31" s="29">
        <f>SUM(F32:F43)</f>
        <v>248398</v>
      </c>
      <c r="G31" s="30">
        <f t="shared" si="0"/>
        <v>0.4905910049691502</v>
      </c>
      <c r="H31" s="29">
        <f>SUM(H32:H43)</f>
        <v>599618</v>
      </c>
      <c r="I31" s="29">
        <f>SUM(I32:I43)</f>
        <v>599616</v>
      </c>
      <c r="J31" s="30">
        <f t="shared" si="2"/>
        <v>0.9999966645430924</v>
      </c>
    </row>
    <row r="32" spans="1:10" ht="12.75">
      <c r="A32" s="11">
        <v>1</v>
      </c>
      <c r="B32" s="7" t="s">
        <v>42</v>
      </c>
      <c r="C32" s="7" t="s">
        <v>43</v>
      </c>
      <c r="D32" s="12">
        <v>75944</v>
      </c>
      <c r="E32" s="12">
        <v>71691</v>
      </c>
      <c r="F32" s="12">
        <v>35845</v>
      </c>
      <c r="G32" s="13">
        <f t="shared" si="0"/>
        <v>0.49999302562385795</v>
      </c>
      <c r="H32" s="12">
        <v>71691</v>
      </c>
      <c r="I32" s="12">
        <v>71691</v>
      </c>
      <c r="J32" s="13">
        <f t="shared" si="2"/>
        <v>1</v>
      </c>
    </row>
    <row r="33" spans="1:10" ht="12.75">
      <c r="A33" s="11">
        <v>2</v>
      </c>
      <c r="B33" s="7" t="s">
        <v>104</v>
      </c>
      <c r="C33" s="7" t="s">
        <v>139</v>
      </c>
      <c r="D33" s="12">
        <v>0</v>
      </c>
      <c r="E33" s="12">
        <v>3285</v>
      </c>
      <c r="F33" s="12">
        <v>0</v>
      </c>
      <c r="G33" s="13">
        <f t="shared" si="0"/>
        <v>0</v>
      </c>
      <c r="H33" s="12">
        <v>3285</v>
      </c>
      <c r="I33" s="12">
        <v>3285</v>
      </c>
      <c r="J33" s="13">
        <f t="shared" si="2"/>
        <v>1</v>
      </c>
    </row>
    <row r="34" spans="1:10" ht="12.75">
      <c r="A34" s="11">
        <v>3</v>
      </c>
      <c r="B34" s="7" t="s">
        <v>44</v>
      </c>
      <c r="C34" s="7" t="s">
        <v>45</v>
      </c>
      <c r="D34" s="12">
        <v>1848</v>
      </c>
      <c r="E34" s="12">
        <v>1848</v>
      </c>
      <c r="F34" s="12">
        <v>924</v>
      </c>
      <c r="G34" s="13">
        <f t="shared" si="0"/>
        <v>0.5</v>
      </c>
      <c r="H34" s="12">
        <v>1848</v>
      </c>
      <c r="I34" s="12">
        <v>1847</v>
      </c>
      <c r="J34" s="13">
        <f t="shared" si="2"/>
        <v>0.9994588744588745</v>
      </c>
    </row>
    <row r="35" spans="1:10" ht="12.75">
      <c r="A35" s="11">
        <v>4</v>
      </c>
      <c r="B35" s="7" t="s">
        <v>127</v>
      </c>
      <c r="C35" s="7" t="s">
        <v>128</v>
      </c>
      <c r="D35" s="12">
        <v>0</v>
      </c>
      <c r="E35" s="12"/>
      <c r="F35" s="12"/>
      <c r="G35" s="13"/>
      <c r="H35" s="12">
        <v>15946</v>
      </c>
      <c r="I35" s="12">
        <v>15946</v>
      </c>
      <c r="J35" s="13">
        <f t="shared" si="2"/>
        <v>1</v>
      </c>
    </row>
    <row r="36" spans="1:10" ht="12.75">
      <c r="A36" s="11">
        <v>5</v>
      </c>
      <c r="B36" s="7" t="s">
        <v>129</v>
      </c>
      <c r="C36" s="7" t="s">
        <v>130</v>
      </c>
      <c r="D36" s="12">
        <v>0</v>
      </c>
      <c r="E36" s="12"/>
      <c r="F36" s="12"/>
      <c r="G36" s="13"/>
      <c r="H36" s="12">
        <v>2948</v>
      </c>
      <c r="I36" s="12">
        <v>2947</v>
      </c>
      <c r="J36" s="13">
        <f t="shared" si="2"/>
        <v>0.9996607869742198</v>
      </c>
    </row>
    <row r="37" spans="1:10" ht="12.75">
      <c r="A37" s="11">
        <v>6</v>
      </c>
      <c r="B37" s="7" t="s">
        <v>46</v>
      </c>
      <c r="C37" s="7" t="s">
        <v>47</v>
      </c>
      <c r="D37" s="7">
        <v>500</v>
      </c>
      <c r="E37" s="12">
        <v>500</v>
      </c>
      <c r="F37" s="12">
        <v>500</v>
      </c>
      <c r="G37" s="13">
        <f t="shared" si="0"/>
        <v>1</v>
      </c>
      <c r="H37" s="12">
        <v>500</v>
      </c>
      <c r="I37" s="12">
        <v>500</v>
      </c>
      <c r="J37" s="13">
        <f t="shared" si="2"/>
        <v>1</v>
      </c>
    </row>
    <row r="38" spans="1:10" ht="12.75">
      <c r="A38" s="11">
        <v>7</v>
      </c>
      <c r="B38" s="7" t="s">
        <v>48</v>
      </c>
      <c r="C38" s="7" t="s">
        <v>49</v>
      </c>
      <c r="D38" s="7">
        <v>500</v>
      </c>
      <c r="E38" s="12">
        <v>500</v>
      </c>
      <c r="F38" s="12">
        <v>250</v>
      </c>
      <c r="G38" s="13">
        <f t="shared" si="0"/>
        <v>0.5</v>
      </c>
      <c r="H38" s="12">
        <v>500</v>
      </c>
      <c r="I38" s="12">
        <v>500</v>
      </c>
      <c r="J38" s="13">
        <f t="shared" si="2"/>
        <v>1</v>
      </c>
    </row>
    <row r="39" spans="1:10" ht="12.75">
      <c r="A39" s="11">
        <v>8</v>
      </c>
      <c r="B39" s="7" t="s">
        <v>50</v>
      </c>
      <c r="C39" s="7" t="s">
        <v>99</v>
      </c>
      <c r="D39" s="12">
        <v>155000</v>
      </c>
      <c r="E39" s="12">
        <v>198000</v>
      </c>
      <c r="F39" s="12">
        <v>99000</v>
      </c>
      <c r="G39" s="13">
        <f t="shared" si="0"/>
        <v>0.5</v>
      </c>
      <c r="H39" s="12">
        <v>208000</v>
      </c>
      <c r="I39" s="12">
        <v>208000</v>
      </c>
      <c r="J39" s="13">
        <f t="shared" si="2"/>
        <v>1</v>
      </c>
    </row>
    <row r="40" spans="1:10" ht="12.75">
      <c r="A40" s="11">
        <v>9</v>
      </c>
      <c r="B40" s="7" t="s">
        <v>51</v>
      </c>
      <c r="C40" s="7" t="s">
        <v>140</v>
      </c>
      <c r="D40" s="12">
        <v>29000</v>
      </c>
      <c r="E40" s="12">
        <v>34000</v>
      </c>
      <c r="F40" s="12">
        <v>19400</v>
      </c>
      <c r="G40" s="13">
        <f t="shared" si="0"/>
        <v>0.5705882352941176</v>
      </c>
      <c r="H40" s="12">
        <v>42800</v>
      </c>
      <c r="I40" s="12">
        <v>42800</v>
      </c>
      <c r="J40" s="13">
        <f t="shared" si="2"/>
        <v>1</v>
      </c>
    </row>
    <row r="41" spans="1:10" ht="12.75">
      <c r="A41" s="11">
        <v>10</v>
      </c>
      <c r="B41" s="7" t="s">
        <v>52</v>
      </c>
      <c r="C41" s="7" t="s">
        <v>141</v>
      </c>
      <c r="D41" s="12">
        <v>100000</v>
      </c>
      <c r="E41" s="12">
        <v>100000</v>
      </c>
      <c r="F41" s="12">
        <v>53300</v>
      </c>
      <c r="G41" s="13">
        <f t="shared" si="0"/>
        <v>0.533</v>
      </c>
      <c r="H41" s="12">
        <v>100000</v>
      </c>
      <c r="I41" s="12">
        <v>100000</v>
      </c>
      <c r="J41" s="13">
        <f t="shared" si="2"/>
        <v>1</v>
      </c>
    </row>
    <row r="42" spans="1:10" ht="12.75">
      <c r="A42" s="11">
        <v>11</v>
      </c>
      <c r="B42" s="7" t="s">
        <v>53</v>
      </c>
      <c r="C42" s="7" t="s">
        <v>54</v>
      </c>
      <c r="D42" s="12">
        <v>50000</v>
      </c>
      <c r="E42" s="12">
        <v>62500</v>
      </c>
      <c r="F42" s="12">
        <v>39179</v>
      </c>
      <c r="G42" s="13">
        <f t="shared" si="0"/>
        <v>0.626864</v>
      </c>
      <c r="H42" s="12">
        <v>118100</v>
      </c>
      <c r="I42" s="12">
        <v>118100</v>
      </c>
      <c r="J42" s="13">
        <f t="shared" si="2"/>
        <v>1</v>
      </c>
    </row>
    <row r="43" spans="1:10" ht="12.75">
      <c r="A43" s="11">
        <v>12</v>
      </c>
      <c r="B43" s="7" t="s">
        <v>55</v>
      </c>
      <c r="C43" s="7" t="s">
        <v>54</v>
      </c>
      <c r="D43" s="12">
        <v>35000</v>
      </c>
      <c r="E43" s="12">
        <v>34000</v>
      </c>
      <c r="F43" s="12">
        <v>0</v>
      </c>
      <c r="G43" s="13">
        <f t="shared" si="0"/>
        <v>0</v>
      </c>
      <c r="H43" s="12">
        <v>34000</v>
      </c>
      <c r="I43" s="12">
        <v>34000</v>
      </c>
      <c r="J43" s="13">
        <f t="shared" si="2"/>
        <v>1</v>
      </c>
    </row>
    <row r="44" spans="1:10" ht="12.75">
      <c r="A44" s="11"/>
      <c r="B44" s="7"/>
      <c r="C44" s="28" t="s">
        <v>56</v>
      </c>
      <c r="D44" s="29">
        <f>SUM(D45)</f>
        <v>36204</v>
      </c>
      <c r="E44" s="29">
        <f>SUM(E45)</f>
        <v>36204</v>
      </c>
      <c r="F44" s="29">
        <f>SUM(F45)</f>
        <v>15085</v>
      </c>
      <c r="G44" s="13">
        <f t="shared" si="0"/>
        <v>0.4166666666666667</v>
      </c>
      <c r="H44" s="29">
        <f>SUM(H45)</f>
        <v>36204</v>
      </c>
      <c r="I44" s="29">
        <f>SUM(I45)</f>
        <v>36204</v>
      </c>
      <c r="J44" s="13">
        <f t="shared" si="2"/>
        <v>1</v>
      </c>
    </row>
    <row r="45" spans="1:10" ht="12.75">
      <c r="A45" s="11">
        <v>1</v>
      </c>
      <c r="B45" s="7" t="s">
        <v>57</v>
      </c>
      <c r="C45" s="7" t="s">
        <v>58</v>
      </c>
      <c r="D45" s="12">
        <v>36204</v>
      </c>
      <c r="E45" s="12">
        <v>36204</v>
      </c>
      <c r="F45" s="12">
        <v>15085</v>
      </c>
      <c r="G45" s="13">
        <f t="shared" si="0"/>
        <v>0.4166666666666667</v>
      </c>
      <c r="H45" s="12">
        <v>36204</v>
      </c>
      <c r="I45" s="12">
        <v>36204</v>
      </c>
      <c r="J45" s="13">
        <f t="shared" si="2"/>
        <v>1</v>
      </c>
    </row>
    <row r="46" spans="1:10" ht="12.75">
      <c r="A46" s="11"/>
      <c r="B46" s="7"/>
      <c r="C46" s="28" t="s">
        <v>101</v>
      </c>
      <c r="D46" s="29">
        <f>SUM(D48:D50)</f>
        <v>0</v>
      </c>
      <c r="E46" s="29">
        <f>SUM(E48:E50)</f>
        <v>14949</v>
      </c>
      <c r="F46" s="29">
        <f>SUM(F48:F50)</f>
        <v>3628</v>
      </c>
      <c r="G46" s="30">
        <f t="shared" si="0"/>
        <v>0.24269181885075924</v>
      </c>
      <c r="H46" s="29">
        <f>SUM(H47:H52)</f>
        <v>82007</v>
      </c>
      <c r="I46" s="29">
        <f>SUM(I47:I52)</f>
        <v>82007</v>
      </c>
      <c r="J46" s="30">
        <f t="shared" si="2"/>
        <v>1</v>
      </c>
    </row>
    <row r="47" spans="1:10" ht="12.75">
      <c r="A47" s="11">
        <v>1</v>
      </c>
      <c r="B47" s="7" t="s">
        <v>131</v>
      </c>
      <c r="C47" s="7" t="s">
        <v>132</v>
      </c>
      <c r="D47" s="29">
        <v>0</v>
      </c>
      <c r="E47" s="29"/>
      <c r="F47" s="29"/>
      <c r="G47" s="30"/>
      <c r="H47" s="12">
        <v>27100</v>
      </c>
      <c r="I47" s="12">
        <v>27100</v>
      </c>
      <c r="J47" s="13">
        <f t="shared" si="2"/>
        <v>1</v>
      </c>
    </row>
    <row r="48" spans="1:10" ht="12.75">
      <c r="A48" s="11">
        <v>2</v>
      </c>
      <c r="B48" s="7" t="s">
        <v>120</v>
      </c>
      <c r="C48" s="7" t="s">
        <v>121</v>
      </c>
      <c r="D48" s="12">
        <f>SUM(D50)</f>
        <v>0</v>
      </c>
      <c r="E48" s="12">
        <v>11129</v>
      </c>
      <c r="F48" s="12"/>
      <c r="G48" s="13">
        <f t="shared" si="0"/>
        <v>0</v>
      </c>
      <c r="H48" s="12">
        <v>26101</v>
      </c>
      <c r="I48" s="12">
        <v>26101</v>
      </c>
      <c r="J48" s="13">
        <f t="shared" si="2"/>
        <v>1</v>
      </c>
    </row>
    <row r="49" spans="1:10" ht="12.75">
      <c r="A49" s="11">
        <v>3</v>
      </c>
      <c r="B49" s="7" t="s">
        <v>103</v>
      </c>
      <c r="C49" s="7" t="s">
        <v>102</v>
      </c>
      <c r="D49" s="12">
        <v>0</v>
      </c>
      <c r="E49" s="12">
        <v>2088</v>
      </c>
      <c r="F49" s="12">
        <v>2088</v>
      </c>
      <c r="G49" s="13">
        <f t="shared" si="0"/>
        <v>1</v>
      </c>
      <c r="H49" s="12">
        <v>3733</v>
      </c>
      <c r="I49" s="12">
        <v>3733</v>
      </c>
      <c r="J49" s="13">
        <f t="shared" si="2"/>
        <v>1</v>
      </c>
    </row>
    <row r="50" spans="1:10" ht="12.75">
      <c r="A50" s="11">
        <v>4</v>
      </c>
      <c r="B50" s="7" t="s">
        <v>105</v>
      </c>
      <c r="C50" s="7" t="s">
        <v>106</v>
      </c>
      <c r="D50" s="12">
        <v>0</v>
      </c>
      <c r="E50" s="12">
        <v>1732</v>
      </c>
      <c r="F50" s="12">
        <v>1540</v>
      </c>
      <c r="G50" s="13">
        <f t="shared" si="0"/>
        <v>0.8891454965357968</v>
      </c>
      <c r="H50" s="12">
        <v>1732</v>
      </c>
      <c r="I50" s="12">
        <v>1732</v>
      </c>
      <c r="J50" s="13">
        <f t="shared" si="2"/>
        <v>1</v>
      </c>
    </row>
    <row r="51" spans="1:10" ht="12.75">
      <c r="A51" s="11">
        <v>5</v>
      </c>
      <c r="B51" s="7" t="s">
        <v>135</v>
      </c>
      <c r="C51" s="7" t="s">
        <v>150</v>
      </c>
      <c r="D51" s="12">
        <v>0</v>
      </c>
      <c r="E51" s="12"/>
      <c r="F51" s="12"/>
      <c r="G51" s="13"/>
      <c r="H51" s="12">
        <v>21520</v>
      </c>
      <c r="I51" s="12">
        <v>21520</v>
      </c>
      <c r="J51" s="13">
        <f t="shared" si="2"/>
        <v>1</v>
      </c>
    </row>
    <row r="52" spans="1:10" ht="12.75">
      <c r="A52" s="11">
        <v>6</v>
      </c>
      <c r="B52" s="7" t="s">
        <v>136</v>
      </c>
      <c r="C52" s="7" t="s">
        <v>150</v>
      </c>
      <c r="D52" s="12">
        <v>0</v>
      </c>
      <c r="E52" s="12"/>
      <c r="F52" s="12"/>
      <c r="G52" s="13"/>
      <c r="H52" s="12">
        <v>1821</v>
      </c>
      <c r="I52" s="12">
        <v>1821</v>
      </c>
      <c r="J52" s="13">
        <f t="shared" si="2"/>
        <v>1</v>
      </c>
    </row>
    <row r="53" spans="1:10" ht="12.75">
      <c r="A53" s="6" t="s">
        <v>59</v>
      </c>
      <c r="B53" s="8"/>
      <c r="C53" s="8" t="s">
        <v>60</v>
      </c>
      <c r="D53" s="9">
        <f>SUM(D54:D84)</f>
        <v>4526464</v>
      </c>
      <c r="E53" s="9">
        <f>SUM(E54:E85)</f>
        <v>4582664</v>
      </c>
      <c r="F53" s="9">
        <f>SUM(F54:F85)</f>
        <v>2359688</v>
      </c>
      <c r="G53" s="10">
        <f t="shared" si="0"/>
        <v>0.5149162146733864</v>
      </c>
      <c r="H53" s="9">
        <f>SUM(H54:H85)</f>
        <v>4076554</v>
      </c>
      <c r="I53" s="9">
        <f>SUM(I54:I85)</f>
        <v>4124284</v>
      </c>
      <c r="J53" s="10">
        <f t="shared" si="2"/>
        <v>1.0117084184338045</v>
      </c>
    </row>
    <row r="54" spans="1:10" ht="12.75">
      <c r="A54" s="11">
        <v>1</v>
      </c>
      <c r="B54" s="7" t="s">
        <v>61</v>
      </c>
      <c r="C54" s="7" t="s">
        <v>62</v>
      </c>
      <c r="D54" s="12">
        <v>400000</v>
      </c>
      <c r="E54" s="12">
        <v>400000</v>
      </c>
      <c r="F54" s="12">
        <v>206319</v>
      </c>
      <c r="G54" s="13">
        <f t="shared" si="0"/>
        <v>0.5157975</v>
      </c>
      <c r="H54" s="12">
        <v>440000</v>
      </c>
      <c r="I54" s="12">
        <v>447583</v>
      </c>
      <c r="J54" s="13">
        <f t="shared" si="2"/>
        <v>1.017234090909091</v>
      </c>
    </row>
    <row r="55" spans="1:10" ht="12.75">
      <c r="A55" s="11">
        <v>2</v>
      </c>
      <c r="B55" s="7" t="s">
        <v>61</v>
      </c>
      <c r="C55" s="7" t="s">
        <v>67</v>
      </c>
      <c r="D55" s="12">
        <v>280000</v>
      </c>
      <c r="E55" s="12">
        <v>280000</v>
      </c>
      <c r="F55" s="12">
        <v>152595</v>
      </c>
      <c r="G55" s="13">
        <f>SUM(F55/E55)</f>
        <v>0.5449821428571429</v>
      </c>
      <c r="H55" s="12">
        <v>380000</v>
      </c>
      <c r="I55" s="12">
        <v>376576</v>
      </c>
      <c r="J55" s="13">
        <f>SUM(I55/H55)</f>
        <v>0.9909894736842105</v>
      </c>
    </row>
    <row r="56" spans="1:10" ht="12.75">
      <c r="A56" s="11">
        <v>3</v>
      </c>
      <c r="B56" s="7" t="s">
        <v>63</v>
      </c>
      <c r="C56" s="7" t="s">
        <v>64</v>
      </c>
      <c r="D56" s="12">
        <v>40000</v>
      </c>
      <c r="E56" s="12">
        <v>40000</v>
      </c>
      <c r="F56" s="12">
        <v>31313</v>
      </c>
      <c r="G56" s="13">
        <f t="shared" si="0"/>
        <v>0.782825</v>
      </c>
      <c r="H56" s="12">
        <v>40000</v>
      </c>
      <c r="I56" s="12">
        <v>40550</v>
      </c>
      <c r="J56" s="13">
        <f aca="true" t="shared" si="3" ref="J56:J68">SUM(I56/H56)</f>
        <v>1.01375</v>
      </c>
    </row>
    <row r="57" spans="1:10" ht="12.75">
      <c r="A57" s="11">
        <v>4</v>
      </c>
      <c r="B57" s="7" t="s">
        <v>63</v>
      </c>
      <c r="C57" s="7" t="s">
        <v>100</v>
      </c>
      <c r="D57" s="12">
        <v>500000</v>
      </c>
      <c r="E57" s="12">
        <v>500000</v>
      </c>
      <c r="F57" s="12">
        <v>332825</v>
      </c>
      <c r="G57" s="13">
        <f t="shared" si="0"/>
        <v>0.66565</v>
      </c>
      <c r="H57" s="12">
        <v>390000</v>
      </c>
      <c r="I57" s="12">
        <v>397350</v>
      </c>
      <c r="J57" s="13">
        <f t="shared" si="3"/>
        <v>1.018846153846154</v>
      </c>
    </row>
    <row r="58" spans="1:10" ht="12.75">
      <c r="A58" s="11">
        <v>5</v>
      </c>
      <c r="B58" s="7" t="s">
        <v>63</v>
      </c>
      <c r="C58" s="7" t="s">
        <v>65</v>
      </c>
      <c r="D58" s="12">
        <v>40000</v>
      </c>
      <c r="E58" s="12">
        <v>40000</v>
      </c>
      <c r="F58" s="12">
        <v>29875</v>
      </c>
      <c r="G58" s="13">
        <f t="shared" si="0"/>
        <v>0.746875</v>
      </c>
      <c r="H58" s="12">
        <v>40000</v>
      </c>
      <c r="I58" s="12">
        <v>40675</v>
      </c>
      <c r="J58" s="13">
        <f t="shared" si="3"/>
        <v>1.016875</v>
      </c>
    </row>
    <row r="59" spans="1:10" ht="12.75">
      <c r="A59" s="11">
        <v>6</v>
      </c>
      <c r="B59" s="7" t="s">
        <v>63</v>
      </c>
      <c r="C59" s="7" t="s">
        <v>118</v>
      </c>
      <c r="D59" s="12">
        <v>20000</v>
      </c>
      <c r="E59" s="12">
        <v>20000</v>
      </c>
      <c r="F59" s="12">
        <v>6050</v>
      </c>
      <c r="G59" s="13">
        <f t="shared" si="0"/>
        <v>0.3025</v>
      </c>
      <c r="H59" s="12">
        <v>20000</v>
      </c>
      <c r="I59" s="12">
        <v>18850</v>
      </c>
      <c r="J59" s="13">
        <f t="shared" si="3"/>
        <v>0.9425</v>
      </c>
    </row>
    <row r="60" spans="1:10" ht="12.75">
      <c r="A60" s="11">
        <v>7</v>
      </c>
      <c r="B60" s="7" t="s">
        <v>63</v>
      </c>
      <c r="C60" s="7" t="s">
        <v>66</v>
      </c>
      <c r="D60" s="12">
        <v>70000</v>
      </c>
      <c r="E60" s="12">
        <v>70000</v>
      </c>
      <c r="F60" s="12">
        <v>12400</v>
      </c>
      <c r="G60" s="13">
        <f t="shared" si="0"/>
        <v>0.17714285714285713</v>
      </c>
      <c r="H60" s="12">
        <v>22100</v>
      </c>
      <c r="I60" s="12">
        <v>22700</v>
      </c>
      <c r="J60" s="13">
        <f t="shared" si="3"/>
        <v>1.0271493212669682</v>
      </c>
    </row>
    <row r="61" spans="1:10" ht="12.75">
      <c r="A61" s="11">
        <v>8</v>
      </c>
      <c r="B61" s="7" t="s">
        <v>63</v>
      </c>
      <c r="C61" s="7" t="s">
        <v>107</v>
      </c>
      <c r="D61" s="12">
        <v>0</v>
      </c>
      <c r="E61" s="12">
        <v>0</v>
      </c>
      <c r="F61" s="12">
        <v>0</v>
      </c>
      <c r="G61" s="13" t="e">
        <f>SUM(F61/E61)</f>
        <v>#DIV/0!</v>
      </c>
      <c r="H61" s="12">
        <v>1550</v>
      </c>
      <c r="I61" s="12">
        <v>1550</v>
      </c>
      <c r="J61" s="13">
        <f>SUM(I61/H61)</f>
        <v>1</v>
      </c>
    </row>
    <row r="62" spans="1:10" ht="12.75">
      <c r="A62" s="11">
        <v>9</v>
      </c>
      <c r="B62" s="7" t="s">
        <v>63</v>
      </c>
      <c r="C62" s="7" t="s">
        <v>108</v>
      </c>
      <c r="D62" s="12">
        <v>0</v>
      </c>
      <c r="E62" s="12">
        <v>0</v>
      </c>
      <c r="F62" s="12">
        <v>0</v>
      </c>
      <c r="G62" s="13" t="e">
        <f>SUM(F62/E62)</f>
        <v>#DIV/0!</v>
      </c>
      <c r="H62" s="12">
        <v>3100</v>
      </c>
      <c r="I62" s="12">
        <v>3100</v>
      </c>
      <c r="J62" s="13">
        <f>SUM(I62/H62)</f>
        <v>1</v>
      </c>
    </row>
    <row r="63" spans="1:10" ht="12.75">
      <c r="A63" s="11">
        <v>10</v>
      </c>
      <c r="B63" s="7" t="s">
        <v>63</v>
      </c>
      <c r="C63" s="7" t="s">
        <v>68</v>
      </c>
      <c r="D63" s="12">
        <v>760000</v>
      </c>
      <c r="E63" s="12">
        <v>760000</v>
      </c>
      <c r="F63" s="12">
        <v>294950</v>
      </c>
      <c r="G63" s="13">
        <f t="shared" si="0"/>
        <v>0.3880921052631579</v>
      </c>
      <c r="H63" s="12">
        <v>530000</v>
      </c>
      <c r="I63" s="12">
        <v>541850</v>
      </c>
      <c r="J63" s="13">
        <f t="shared" si="3"/>
        <v>1.0223584905660377</v>
      </c>
    </row>
    <row r="64" spans="1:10" ht="12.75">
      <c r="A64" s="11">
        <v>11</v>
      </c>
      <c r="B64" s="7" t="s">
        <v>63</v>
      </c>
      <c r="C64" s="7" t="s">
        <v>69</v>
      </c>
      <c r="D64" s="12">
        <v>678000</v>
      </c>
      <c r="E64" s="12">
        <v>678000</v>
      </c>
      <c r="F64" s="12">
        <v>439725</v>
      </c>
      <c r="G64" s="13">
        <f t="shared" si="0"/>
        <v>0.6485619469026549</v>
      </c>
      <c r="H64" s="12">
        <v>715400</v>
      </c>
      <c r="I64" s="12">
        <v>739717</v>
      </c>
      <c r="J64" s="13">
        <f t="shared" si="3"/>
        <v>1.0339907743919485</v>
      </c>
    </row>
    <row r="65" spans="1:10" ht="12.75">
      <c r="A65" s="11">
        <v>12</v>
      </c>
      <c r="B65" s="7" t="s">
        <v>133</v>
      </c>
      <c r="C65" s="7" t="s">
        <v>134</v>
      </c>
      <c r="D65" s="12">
        <v>0</v>
      </c>
      <c r="E65" s="12"/>
      <c r="F65" s="12"/>
      <c r="G65" s="13"/>
      <c r="H65" s="12">
        <v>3400</v>
      </c>
      <c r="I65" s="12">
        <v>3400</v>
      </c>
      <c r="J65" s="13">
        <f t="shared" si="3"/>
        <v>1</v>
      </c>
    </row>
    <row r="66" spans="1:10" ht="12.75">
      <c r="A66" s="11">
        <v>13</v>
      </c>
      <c r="B66" s="7" t="s">
        <v>70</v>
      </c>
      <c r="C66" s="7" t="s">
        <v>71</v>
      </c>
      <c r="D66" s="12">
        <v>6500</v>
      </c>
      <c r="E66" s="12">
        <v>6500</v>
      </c>
      <c r="F66" s="12">
        <v>2051</v>
      </c>
      <c r="G66" s="13">
        <f t="shared" si="0"/>
        <v>0.31553846153846155</v>
      </c>
      <c r="H66" s="12">
        <v>4500</v>
      </c>
      <c r="I66" s="12">
        <v>3598</v>
      </c>
      <c r="J66" s="13">
        <f t="shared" si="3"/>
        <v>0.7995555555555556</v>
      </c>
    </row>
    <row r="67" spans="1:10" ht="12.75">
      <c r="A67" s="11">
        <v>14</v>
      </c>
      <c r="B67" s="7" t="s">
        <v>72</v>
      </c>
      <c r="C67" s="7" t="s">
        <v>73</v>
      </c>
      <c r="D67" s="12">
        <v>54900</v>
      </c>
      <c r="E67" s="12">
        <v>54900</v>
      </c>
      <c r="F67" s="12">
        <v>22821</v>
      </c>
      <c r="G67" s="13">
        <f t="shared" si="0"/>
        <v>0.4156830601092896</v>
      </c>
      <c r="H67" s="12">
        <v>84141</v>
      </c>
      <c r="I67" s="12">
        <v>101357</v>
      </c>
      <c r="J67" s="13">
        <f t="shared" si="3"/>
        <v>1.204608930248036</v>
      </c>
    </row>
    <row r="68" spans="1:10" ht="12.75">
      <c r="A68" s="11">
        <v>15</v>
      </c>
      <c r="B68" s="7" t="s">
        <v>74</v>
      </c>
      <c r="C68" s="7" t="s">
        <v>75</v>
      </c>
      <c r="D68" s="12">
        <v>169934</v>
      </c>
      <c r="E68" s="12">
        <v>169934</v>
      </c>
      <c r="F68" s="12">
        <v>76456</v>
      </c>
      <c r="G68" s="13">
        <f t="shared" si="0"/>
        <v>0.44991584968281806</v>
      </c>
      <c r="H68" s="12">
        <v>169934</v>
      </c>
      <c r="I68" s="12">
        <v>164450</v>
      </c>
      <c r="J68" s="13">
        <f t="shared" si="3"/>
        <v>0.9677286475925948</v>
      </c>
    </row>
    <row r="69" spans="1:10" ht="12.75">
      <c r="A69" s="11">
        <v>16</v>
      </c>
      <c r="B69" s="7" t="s">
        <v>83</v>
      </c>
      <c r="C69" s="7" t="s">
        <v>84</v>
      </c>
      <c r="D69" s="12">
        <v>250000</v>
      </c>
      <c r="E69" s="12">
        <v>250000</v>
      </c>
      <c r="F69" s="12">
        <v>219141</v>
      </c>
      <c r="G69" s="13">
        <f>SUM(F69/E69)</f>
        <v>0.876564</v>
      </c>
      <c r="H69" s="12">
        <v>380000</v>
      </c>
      <c r="I69" s="12">
        <v>389144</v>
      </c>
      <c r="J69" s="13">
        <f aca="true" t="shared" si="4" ref="J69:J80">SUM(I69/H69)</f>
        <v>1.0240631578947368</v>
      </c>
    </row>
    <row r="70" spans="1:10" ht="12.75">
      <c r="A70" s="11">
        <v>17</v>
      </c>
      <c r="B70" s="7" t="s">
        <v>126</v>
      </c>
      <c r="C70" s="7" t="s">
        <v>144</v>
      </c>
      <c r="D70" s="12">
        <v>0</v>
      </c>
      <c r="E70" s="12"/>
      <c r="F70" s="12"/>
      <c r="G70" s="13"/>
      <c r="H70" s="12">
        <v>0</v>
      </c>
      <c r="I70" s="12">
        <v>5046</v>
      </c>
      <c r="J70" s="13" t="e">
        <f t="shared" si="4"/>
        <v>#DIV/0!</v>
      </c>
    </row>
    <row r="71" spans="1:10" ht="12.75">
      <c r="A71" s="11">
        <v>18</v>
      </c>
      <c r="B71" s="7" t="s">
        <v>78</v>
      </c>
      <c r="C71" s="7" t="s">
        <v>142</v>
      </c>
      <c r="D71" s="12">
        <v>72000</v>
      </c>
      <c r="E71" s="12">
        <v>72000</v>
      </c>
      <c r="F71" s="12">
        <v>65287</v>
      </c>
      <c r="G71" s="13">
        <f t="shared" si="0"/>
        <v>0.9067638888888889</v>
      </c>
      <c r="H71" s="12">
        <v>67400</v>
      </c>
      <c r="I71" s="12">
        <v>67402</v>
      </c>
      <c r="J71" s="13">
        <f t="shared" si="4"/>
        <v>1.0000296735905045</v>
      </c>
    </row>
    <row r="72" spans="1:10" ht="12.75">
      <c r="A72" s="11">
        <v>19</v>
      </c>
      <c r="B72" s="7" t="s">
        <v>115</v>
      </c>
      <c r="C72" s="7" t="s">
        <v>116</v>
      </c>
      <c r="D72" s="12">
        <v>0</v>
      </c>
      <c r="E72" s="12">
        <v>0</v>
      </c>
      <c r="F72" s="12">
        <v>8018</v>
      </c>
      <c r="G72" s="13" t="e">
        <f t="shared" si="0"/>
        <v>#DIV/0!</v>
      </c>
      <c r="H72" s="12">
        <v>15000</v>
      </c>
      <c r="I72" s="12">
        <v>14936</v>
      </c>
      <c r="J72" s="13">
        <f t="shared" si="4"/>
        <v>0.9957333333333334</v>
      </c>
    </row>
    <row r="73" spans="1:10" ht="12.75">
      <c r="A73" s="11">
        <v>20</v>
      </c>
      <c r="B73" s="7" t="s">
        <v>117</v>
      </c>
      <c r="C73" s="7" t="s">
        <v>80</v>
      </c>
      <c r="D73" s="12">
        <v>0</v>
      </c>
      <c r="E73" s="12">
        <v>0</v>
      </c>
      <c r="F73" s="12">
        <v>400</v>
      </c>
      <c r="G73" s="13" t="e">
        <f t="shared" si="0"/>
        <v>#DIV/0!</v>
      </c>
      <c r="H73" s="12">
        <v>1000</v>
      </c>
      <c r="I73" s="12">
        <v>924</v>
      </c>
      <c r="J73" s="13">
        <f t="shared" si="4"/>
        <v>0.924</v>
      </c>
    </row>
    <row r="74" spans="1:10" ht="12.75">
      <c r="A74" s="11">
        <v>21</v>
      </c>
      <c r="B74" s="7" t="s">
        <v>76</v>
      </c>
      <c r="C74" s="7" t="s">
        <v>77</v>
      </c>
      <c r="D74" s="12">
        <v>18000</v>
      </c>
      <c r="E74" s="12">
        <v>58000</v>
      </c>
      <c r="F74" s="12">
        <v>48865</v>
      </c>
      <c r="G74" s="13">
        <f>SUM(F74/E74)</f>
        <v>0.8425</v>
      </c>
      <c r="H74" s="12">
        <v>70000</v>
      </c>
      <c r="I74" s="12">
        <v>73363</v>
      </c>
      <c r="J74" s="13">
        <f t="shared" si="4"/>
        <v>1.048042857142857</v>
      </c>
    </row>
    <row r="75" spans="1:10" ht="12.75">
      <c r="A75" s="11">
        <v>22</v>
      </c>
      <c r="B75" s="7" t="s">
        <v>79</v>
      </c>
      <c r="C75" s="7" t="s">
        <v>80</v>
      </c>
      <c r="D75" s="12">
        <v>165000</v>
      </c>
      <c r="E75" s="12">
        <v>165000</v>
      </c>
      <c r="F75" s="12">
        <v>40946</v>
      </c>
      <c r="G75" s="13">
        <f t="shared" si="0"/>
        <v>0.24815757575757577</v>
      </c>
      <c r="H75" s="12">
        <v>125000</v>
      </c>
      <c r="I75" s="12">
        <v>130808</v>
      </c>
      <c r="J75" s="13">
        <f t="shared" si="4"/>
        <v>1.046464</v>
      </c>
    </row>
    <row r="76" spans="1:10" ht="12.75">
      <c r="A76" s="11">
        <v>23</v>
      </c>
      <c r="B76" s="7" t="s">
        <v>81</v>
      </c>
      <c r="C76" s="7" t="s">
        <v>82</v>
      </c>
      <c r="D76" s="12">
        <v>500000</v>
      </c>
      <c r="E76" s="12">
        <v>500000</v>
      </c>
      <c r="F76" s="12">
        <v>135123</v>
      </c>
      <c r="G76" s="13">
        <f t="shared" si="0"/>
        <v>0.270246</v>
      </c>
      <c r="H76" s="12">
        <v>200000</v>
      </c>
      <c r="I76" s="12">
        <v>163938</v>
      </c>
      <c r="J76" s="13">
        <f t="shared" si="4"/>
        <v>0.81969</v>
      </c>
    </row>
    <row r="77" spans="1:10" ht="12.75">
      <c r="A77" s="11">
        <v>24</v>
      </c>
      <c r="B77" s="7" t="s">
        <v>109</v>
      </c>
      <c r="C77" s="7" t="s">
        <v>110</v>
      </c>
      <c r="D77" s="12">
        <v>0</v>
      </c>
      <c r="E77" s="12">
        <v>0</v>
      </c>
      <c r="F77" s="12">
        <v>1751</v>
      </c>
      <c r="G77" s="13" t="e">
        <f t="shared" si="0"/>
        <v>#DIV/0!</v>
      </c>
      <c r="H77" s="12">
        <v>8000</v>
      </c>
      <c r="I77" s="12">
        <v>9735</v>
      </c>
      <c r="J77" s="13">
        <f t="shared" si="4"/>
        <v>1.216875</v>
      </c>
    </row>
    <row r="78" spans="1:10" ht="12.75">
      <c r="A78" s="11">
        <v>25</v>
      </c>
      <c r="B78" s="7" t="s">
        <v>85</v>
      </c>
      <c r="C78" s="7" t="s">
        <v>86</v>
      </c>
      <c r="D78" s="12">
        <v>101430</v>
      </c>
      <c r="E78" s="12">
        <v>101430</v>
      </c>
      <c r="F78" s="12">
        <v>44815</v>
      </c>
      <c r="G78" s="13">
        <f t="shared" si="0"/>
        <v>0.4418318051858425</v>
      </c>
      <c r="H78" s="12">
        <v>72189</v>
      </c>
      <c r="I78" s="12">
        <v>72189</v>
      </c>
      <c r="J78" s="13">
        <f t="shared" si="4"/>
        <v>1</v>
      </c>
    </row>
    <row r="79" spans="1:10" ht="12.75">
      <c r="A79" s="11">
        <v>26</v>
      </c>
      <c r="B79" s="7" t="s">
        <v>87</v>
      </c>
      <c r="C79" s="7" t="s">
        <v>71</v>
      </c>
      <c r="D79" s="12">
        <v>27000</v>
      </c>
      <c r="E79" s="12">
        <v>27000</v>
      </c>
      <c r="F79" s="12">
        <v>10049</v>
      </c>
      <c r="G79" s="13">
        <f t="shared" si="0"/>
        <v>0.3721851851851852</v>
      </c>
      <c r="H79" s="12">
        <v>20000</v>
      </c>
      <c r="I79" s="12">
        <v>20776</v>
      </c>
      <c r="J79" s="13">
        <f t="shared" si="4"/>
        <v>1.0388</v>
      </c>
    </row>
    <row r="80" spans="1:10" ht="12.75">
      <c r="A80" s="11">
        <v>27</v>
      </c>
      <c r="B80" s="7" t="s">
        <v>113</v>
      </c>
      <c r="C80" s="7" t="s">
        <v>114</v>
      </c>
      <c r="D80" s="12">
        <v>0</v>
      </c>
      <c r="E80" s="12">
        <v>0</v>
      </c>
      <c r="F80" s="12">
        <v>235</v>
      </c>
      <c r="G80" s="13" t="e">
        <f>SUM(F80/E80)</f>
        <v>#DIV/0!</v>
      </c>
      <c r="H80" s="12">
        <v>400</v>
      </c>
      <c r="I80" s="12">
        <v>474</v>
      </c>
      <c r="J80" s="13">
        <f t="shared" si="4"/>
        <v>1.185</v>
      </c>
    </row>
    <row r="81" spans="1:10" ht="12.75">
      <c r="A81" s="11">
        <v>28</v>
      </c>
      <c r="B81" s="7" t="s">
        <v>88</v>
      </c>
      <c r="C81" s="7" t="s">
        <v>143</v>
      </c>
      <c r="D81" s="12">
        <v>48100</v>
      </c>
      <c r="E81" s="12">
        <v>48100</v>
      </c>
      <c r="F81" s="12">
        <v>23760</v>
      </c>
      <c r="G81" s="13">
        <f t="shared" si="0"/>
        <v>0.493970893970894</v>
      </c>
      <c r="H81" s="12">
        <v>21242</v>
      </c>
      <c r="I81" s="12">
        <v>21234</v>
      </c>
      <c r="J81" s="13">
        <f aca="true" t="shared" si="5" ref="J81:J86">SUM(I81/H81)</f>
        <v>0.9996233876282836</v>
      </c>
    </row>
    <row r="82" spans="1:10" ht="12.75">
      <c r="A82" s="11">
        <v>29</v>
      </c>
      <c r="B82" s="7" t="s">
        <v>89</v>
      </c>
      <c r="C82" s="7" t="s">
        <v>143</v>
      </c>
      <c r="D82" s="12">
        <v>175100</v>
      </c>
      <c r="E82" s="12">
        <v>175100</v>
      </c>
      <c r="F82" s="12">
        <v>106680</v>
      </c>
      <c r="G82" s="13">
        <f t="shared" si="0"/>
        <v>0.6092518560822388</v>
      </c>
      <c r="H82" s="12">
        <v>201358</v>
      </c>
      <c r="I82" s="12">
        <v>200406</v>
      </c>
      <c r="J82" s="13">
        <f t="shared" si="5"/>
        <v>0.9952721024245373</v>
      </c>
    </row>
    <row r="83" spans="1:10" ht="12.75">
      <c r="A83" s="11">
        <v>30</v>
      </c>
      <c r="B83" s="7" t="s">
        <v>90</v>
      </c>
      <c r="C83" s="7" t="s">
        <v>91</v>
      </c>
      <c r="D83" s="7">
        <v>500</v>
      </c>
      <c r="E83" s="12">
        <v>500</v>
      </c>
      <c r="F83" s="12">
        <v>180</v>
      </c>
      <c r="G83" s="13">
        <f t="shared" si="0"/>
        <v>0.36</v>
      </c>
      <c r="H83" s="12">
        <v>500</v>
      </c>
      <c r="I83" s="12">
        <v>354</v>
      </c>
      <c r="J83" s="13">
        <f t="shared" si="5"/>
        <v>0.708</v>
      </c>
    </row>
    <row r="84" spans="1:10" ht="12.75">
      <c r="A84" s="11">
        <v>31</v>
      </c>
      <c r="B84" s="7" t="s">
        <v>92</v>
      </c>
      <c r="C84" s="7" t="s">
        <v>93</v>
      </c>
      <c r="D84" s="12">
        <v>150000</v>
      </c>
      <c r="E84" s="12">
        <v>150000</v>
      </c>
      <c r="F84" s="12">
        <v>30718</v>
      </c>
      <c r="G84" s="13">
        <f t="shared" si="0"/>
        <v>0.20478666666666667</v>
      </c>
      <c r="H84" s="12">
        <v>33000</v>
      </c>
      <c r="I84" s="12">
        <v>32908</v>
      </c>
      <c r="J84" s="13">
        <f t="shared" si="5"/>
        <v>0.9972121212121212</v>
      </c>
    </row>
    <row r="85" spans="1:10" ht="12.75">
      <c r="A85" s="11">
        <v>32</v>
      </c>
      <c r="B85" s="7" t="s">
        <v>111</v>
      </c>
      <c r="C85" s="7" t="s">
        <v>112</v>
      </c>
      <c r="D85" s="12">
        <v>0</v>
      </c>
      <c r="E85" s="12">
        <v>16200</v>
      </c>
      <c r="F85" s="12">
        <v>16340</v>
      </c>
      <c r="G85" s="13">
        <f t="shared" si="0"/>
        <v>1.008641975308642</v>
      </c>
      <c r="H85" s="12">
        <v>17340</v>
      </c>
      <c r="I85" s="12">
        <v>17341</v>
      </c>
      <c r="J85" s="13">
        <f t="shared" si="5"/>
        <v>1.0000576701268742</v>
      </c>
    </row>
    <row r="86" spans="1:10" ht="12.75">
      <c r="A86" s="6" t="s">
        <v>94</v>
      </c>
      <c r="B86" s="8"/>
      <c r="C86" s="8" t="s">
        <v>95</v>
      </c>
      <c r="D86" s="9">
        <f>SUM(D9+D20+D23+D29+D30+D53)</f>
        <v>31590117</v>
      </c>
      <c r="E86" s="9">
        <f>SUM(E9+E20+E23+E29+E30+E53)</f>
        <v>31683285</v>
      </c>
      <c r="F86" s="9">
        <f>SUM(F9+F20+F23+F29+F30+F53)</f>
        <v>14738038</v>
      </c>
      <c r="G86" s="10">
        <f t="shared" si="0"/>
        <v>0.4651676112499067</v>
      </c>
      <c r="H86" s="9">
        <f>SUM(H9+H20+H23+H29+H30+H53)</f>
        <v>29277161</v>
      </c>
      <c r="I86" s="9">
        <f>SUM(I9+I20+I23+I29+I30+I53)</f>
        <v>29143861</v>
      </c>
      <c r="J86" s="10">
        <f t="shared" si="5"/>
        <v>0.9954469629073666</v>
      </c>
    </row>
  </sheetData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2001-01-12T12:48:03Z</cp:lastPrinted>
  <dcterms:created xsi:type="dcterms:W3CDTF">2001-07-31T09:12:07Z</dcterms:created>
  <dcterms:modified xsi:type="dcterms:W3CDTF">2009-05-06T09:39:35Z</dcterms:modified>
  <cp:category/>
  <cp:version/>
  <cp:contentType/>
  <cp:contentStatus/>
</cp:coreProperties>
</file>