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9720" windowHeight="6600" activeTab="0"/>
  </bookViews>
  <sheets>
    <sheet name="wykon.03 prok 04" sheetId="1" r:id="rId1"/>
  </sheets>
  <definedNames>
    <definedName name="_xlnm.Print_Titles" localSheetId="0">'wykon.03 prok 04'!$7:$10</definedName>
  </definedNames>
  <calcPr fullCalcOnLoad="1"/>
</workbook>
</file>

<file path=xl/sharedStrings.xml><?xml version="1.0" encoding="utf-8"?>
<sst xmlns="http://schemas.openxmlformats.org/spreadsheetml/2006/main" count="216" uniqueCount="143">
  <si>
    <t>podatek od nieruchomości od osób fizycznych</t>
  </si>
  <si>
    <t>podatek rolny od osób fizycznych</t>
  </si>
  <si>
    <t>podatek od środków transportowych od osób fizycznych</t>
  </si>
  <si>
    <t>wpływy z opłaty targowej</t>
  </si>
  <si>
    <t>podatek leśny od osób fizycznych</t>
  </si>
  <si>
    <t>Lp.</t>
  </si>
  <si>
    <t>dochody jst związane z realizacją zadań z zakresu adm.rządowej oraz innych zadań zleconych ustawami (wydawanie dowodów osobistych)</t>
  </si>
  <si>
    <t>odsetki za nieterminowe wpłaty z tytułu podatków i opłat</t>
  </si>
  <si>
    <t>pozostałe odsetki-odsetki od środków na rach.bankowych</t>
  </si>
  <si>
    <t xml:space="preserve">podatek od czynności cywilnoprawnych  od osób prawnych  </t>
  </si>
  <si>
    <t xml:space="preserve">podatek od nieruchomości od osób prawnych </t>
  </si>
  <si>
    <t xml:space="preserve">podatek od środków transportowych od osób prawnych </t>
  </si>
  <si>
    <t>podatek rolny od osób  prawnych</t>
  </si>
  <si>
    <t>podatek leśny od osób  prawnych</t>
  </si>
  <si>
    <t>wpływy z opłaty skarbowej</t>
  </si>
  <si>
    <t>Ogółem</t>
  </si>
  <si>
    <t>w tym:</t>
  </si>
  <si>
    <t xml:space="preserve">bieżące </t>
  </si>
  <si>
    <t>majątkowe</t>
  </si>
  <si>
    <t>Dział</t>
  </si>
  <si>
    <t>Rozdział</t>
  </si>
  <si>
    <t>Dział 010 Rolnictwo i łowiectwo</t>
  </si>
  <si>
    <t>Dział 700 Gospodarka mieszkaniowa</t>
  </si>
  <si>
    <t>Dział 750 Administracja publiczna</t>
  </si>
  <si>
    <t>010</t>
  </si>
  <si>
    <t>01010</t>
  </si>
  <si>
    <t>0830</t>
  </si>
  <si>
    <t>0470</t>
  </si>
  <si>
    <t>0490</t>
  </si>
  <si>
    <t>0750</t>
  </si>
  <si>
    <t>0760</t>
  </si>
  <si>
    <t>0970</t>
  </si>
  <si>
    <t>0350</t>
  </si>
  <si>
    <t>0310</t>
  </si>
  <si>
    <t>0320</t>
  </si>
  <si>
    <t>0330</t>
  </si>
  <si>
    <t>0340</t>
  </si>
  <si>
    <t>0500</t>
  </si>
  <si>
    <t>0360</t>
  </si>
  <si>
    <t>0910</t>
  </si>
  <si>
    <t>0430</t>
  </si>
  <si>
    <t>0410</t>
  </si>
  <si>
    <t>0480</t>
  </si>
  <si>
    <t>0010</t>
  </si>
  <si>
    <t>0020</t>
  </si>
  <si>
    <t>0920</t>
  </si>
  <si>
    <t>2310</t>
  </si>
  <si>
    <t>2030</t>
  </si>
  <si>
    <t>2010</t>
  </si>
  <si>
    <t>Dział 801 Oświata i wychowanie</t>
  </si>
  <si>
    <t>pozostałe odsetki - odsetki od środków na rachunkach bankowych</t>
  </si>
  <si>
    <t>Dział 754 Bezpieczeństwo publiczne i ochrona przeciwpożarowa</t>
  </si>
  <si>
    <t>Dział 756 Dochody od osób prawnych,od osób fizycznych i od innych jednostek nieposiadających osobowości prawnej oraz wydatki związane z ich poborem</t>
  </si>
  <si>
    <t>Dział 758 Różne rozliczenia</t>
  </si>
  <si>
    <t>Dział 921 Kultura i ochrona dziedzictwa narodowego</t>
  </si>
  <si>
    <t>wpływy z różnych dochodów (wpływy z tyt. wynagrodzenia dla płatnika z tyt. wykonywania zadań określonych przepisami prawa)</t>
  </si>
  <si>
    <t>subwencja ogólna z budżetu państwa-część oświatowa dla jednostek samorządu terytorialnego</t>
  </si>
  <si>
    <t>Dział 852 Pomoc społeczna</t>
  </si>
  <si>
    <t>§</t>
  </si>
  <si>
    <t>0690</t>
  </si>
  <si>
    <t>odsetki za nieterminowe wpłaty z tytułu czynsze mieszkaniowe</t>
  </si>
  <si>
    <t>Dział 854 Edukacyjna opieka wychowawcza</t>
  </si>
  <si>
    <t>wpływy z tytułu przekształcenia prawa użytkowania wieczystego przysługującego osobom fizycznym w prawo własności</t>
  </si>
  <si>
    <t>wpływy z opłaty za zarząd, użytkowanie i użytkowanie wieczyste nieruchomości</t>
  </si>
  <si>
    <t xml:space="preserve">podatek od spadków i darowizn </t>
  </si>
  <si>
    <t xml:space="preserve">podatek od czynności cywilnoprawnych </t>
  </si>
  <si>
    <t>dotacje celowe otrzymane z budżetu państwa na realizację zadań bieżących z zakresu administracji rządowej oraz innych zadań zleconych gminie (związkom gmin) ustawami</t>
  </si>
  <si>
    <t>dotacje celowe otrzymane z budżetu państwa na realizację zadań bieżących z zakresu administracji rządowej oraz innych zadań zleconych gminie (związkom gmin) ustawami (aktualizacja stałego rejestru wyborców)</t>
  </si>
  <si>
    <t>dotacje celowe otrzymane z budżetu państwa na realizację zadań bieżących z zakresu administracji rządowej oraz innych zadań zleconych gminie (związkom gmin) ustawami (obrony cywilnej)</t>
  </si>
  <si>
    <t>dotacje celowe otrzymane z budżetu państwa na realizację zadań bieżących z zakresu administracji rządowej  oraz innych zadań zleconych gminie (związkom gmin) ustawami (pomocy społecznej - świadczenia rodzinne)</t>
  </si>
  <si>
    <t>dotacje celowe otrzymane z budżetu państwa na realizację zadań bieżących z zakresu administracji rządowej  oraz innych zadań zleconych gminie (związkom gmin) ustawami (pomocy społecznej -  zasiłki i pomoc w naturze)</t>
  </si>
  <si>
    <t>dotacje celowe otrzymane z budżetu państwa na realizację  własnych zadań bieżących gmin - z zakresu pomocy społecznej- zasiłki i pomoc w naturze</t>
  </si>
  <si>
    <t>dotacje celowe otrzymane z budżetu państwa na realizację własnych zadań bieżących gmin - z zakresu pomocy społecznej- działalność ośrodka pomocy społecznej</t>
  </si>
  <si>
    <t xml:space="preserve">dotacje celowe otrzymane z budżetu państwa na realizację  własnych zadań bieżących gmin - z zakresu pomocy społecznej- dożywianie </t>
  </si>
  <si>
    <t>wpływy z usług (odpłatność za udział w imprezach kulturalnych)</t>
  </si>
  <si>
    <t>podatek od działalności gospodarczej osoby fizyczne, opłacany w formie karty podatkowej</t>
  </si>
  <si>
    <t xml:space="preserve">wpływy z innych lokalnych opłat pobieranych przez jst na podstawie odrębnych ustaw (z tytułu  opłaty adiacenckiej związanej  z podziałem nieruchomości i wzrostu wartości nieruch spowodowanej budową urz. infrastr.techn. - sieć wodoc. i kanal.)  </t>
  </si>
  <si>
    <t>wpływy z usług  (czynsze mieszkaniowe)</t>
  </si>
  <si>
    <t>wpływy z usług   (za pobór wody)</t>
  </si>
  <si>
    <t>wpływy z usług   (za zrzut ścieków)</t>
  </si>
  <si>
    <t>wpływy z różnych opłat  (wpłaty za duplikaty legitymacji i świadectw szkolnych)</t>
  </si>
  <si>
    <t>wpływy z usług  (opłata stała za przedszkole)</t>
  </si>
  <si>
    <t>dotacje celowe otrzymane z gminy na zadania bieżące realiz na podstawie porozumień między jst  ( refundacja kosztów przez inne gminy za pobyt dzieci w przedszk. na terenie naszej gminy)</t>
  </si>
  <si>
    <t>wpływy z różnych opłat  (duplikaty legitymacji i świadectw)</t>
  </si>
  <si>
    <t>wpływy z różnych opłat (duplikaty legitymacji i świadectw)</t>
  </si>
  <si>
    <t>01095</t>
  </si>
  <si>
    <t>dotacje celowe otrzymane z budżetu państwa na realizację zadań bieżących z zakresu administracji rządowej -  zwrot podatku akcyzowego zawartego w cenie paliwa napędowego wykorzystywanego do produkcji rolnej</t>
  </si>
  <si>
    <t>z zakresu administracji rządowej - wybory do parlamentu europejskiego</t>
  </si>
  <si>
    <t xml:space="preserve">Dział 751 Urzędy naczelnych organów władzy państwowej,kontroli i ochrony prawa </t>
  </si>
  <si>
    <t>dotacje celowe z zakresu edukacji opieki wychowawczej -z przeznaczeniem na dofinansowanie świadczeń pomocy materialnej dla uczniów o charakterze socjalnym</t>
  </si>
  <si>
    <t>podatek dochodowy od osób prawnych - udział we wpływach (CIT)</t>
  </si>
  <si>
    <t>podatek dochodowy od osób fizycznych - udział we wpływach (PIT)</t>
  </si>
  <si>
    <t xml:space="preserve"> </t>
  </si>
  <si>
    <t xml:space="preserve">środki na dofinansowanie własnych inwestycji gmin, pozyskane z innych źródeł - udział mieszkańców na budowę kanalizacji sanitarnej  zach cz gminy </t>
  </si>
  <si>
    <t xml:space="preserve">środki na dofinansowanie własnych inwestycji gmin, pozyskane z innych źródeł - udział mieszkańców na budowę kanalizacji sanitarnej  środkowa cz gminy </t>
  </si>
  <si>
    <t>środki na dofinansowanie własnych inwestycji gmin, pozyskane z innych źródeł - udział mieszkańców na budowę wodociągu na terenie gminy</t>
  </si>
  <si>
    <t>0870</t>
  </si>
  <si>
    <t>odsetki od nieterminowych wpłat z tytułu zajęcia pasa drogowego</t>
  </si>
  <si>
    <t xml:space="preserve">dotacje celowe z zakresu administracji rządowej -wydawanie przez gminy decyzji w sprawie świadczeniobiorców innych niż ubezpieczenia spełniającymi kryterium dochodowe </t>
  </si>
  <si>
    <t>Dział 851 Ochrona zdrowia</t>
  </si>
  <si>
    <t xml:space="preserve">wpływy ze  sprzedaży składników majątkowych </t>
  </si>
  <si>
    <t xml:space="preserve">środki na dofinansowanie własnych inwestycji gmin, pozyskane z innych źródeł - udział mieszkańców na budowę kanalizacji sanitarnej  wsch. cz. gminy </t>
  </si>
  <si>
    <t>dochody jednostek samorządu terytorialnego związane z realizacja zadań z zakresu administracji rządowej oraz innych zadań ustawami -2% dochodów od wpłaconego zwrotu podatku akcyzowego zawartego w cenie oleju napędowego wykorzystywanego do produkcji rolnej</t>
  </si>
  <si>
    <t>odsetki za nieterminowe wpłaty z tytułu podatków i opłat -z karty podatkowej</t>
  </si>
  <si>
    <t>Wykonanie za I półrocze 2009 roku</t>
  </si>
  <si>
    <t>wpływy z różnych dochodów (zwrot środków z wydatków niewygasajacych)</t>
  </si>
  <si>
    <t>Wykonanie  dochodów bieżących  za I półrocze 2009 roku</t>
  </si>
  <si>
    <t>Wykonanie dochodów majątkowych za I półrocze 2009 roku</t>
  </si>
  <si>
    <t>wpływy z usług  (odpłatność za usługi opiekuńcze)</t>
  </si>
  <si>
    <t>Plan dochodów na 2009 rok po zmianach</t>
  </si>
  <si>
    <t>% wzrostu</t>
  </si>
  <si>
    <t xml:space="preserve">dochody z najmu i dzierżawy składników majątkowych skarbu państwa, jst lub innych jednostek zaliczonych do sektora finansów publicznych oraz innych umów o podobnym charakterze </t>
  </si>
  <si>
    <t>wpływy z innych lokalnych opłat pobieranych przez jst na podstawie odrębnych ustaw  (opłaty za zajęcie pasa drogowego)</t>
  </si>
  <si>
    <t>dotacje celowe otrzymane z budżetu państwa na realizację własnych zadań bieżących  gmin (pomocy społecznej- składki na ubezp.zdrowotne)</t>
  </si>
  <si>
    <t>Dział 926 Kultura fizyczna i sport</t>
  </si>
  <si>
    <t>z tego:</t>
  </si>
  <si>
    <t>Dochody ogółem, w tym:</t>
  </si>
  <si>
    <t>Źródła dochodów</t>
  </si>
  <si>
    <t xml:space="preserve">dochody jst związane z realizacją zadań z zakresu adm.rządowej oraz innych zadań zleconych ustawami </t>
  </si>
  <si>
    <t>dotacje celowe otrzymane z budżetu państwa na realizację  własnych zadań bieżących gmin - z zakresu pomocy społecznej- zasiłki stałe</t>
  </si>
  <si>
    <t xml:space="preserve">dotacje celowe otrzymane z budżetu państwa na realizację  własnych zadań bieżących gmin - z zakresu pomocy społecznej- dofinansowanie dożywiania  </t>
  </si>
  <si>
    <t>Dział 900 Gospodarka komunalna i ochrona środowiska</t>
  </si>
  <si>
    <t>odsetki za nieterminowe wpłaty z tytułu zajęcia pasa drogowego</t>
  </si>
  <si>
    <t>wpływy z tytułu zwrotów wypłaconych świadczeń z funduszu alimentacyjnego</t>
  </si>
  <si>
    <t>wpływy z opłat za wydawanie zezwoleń na sprzedaż napojów alkoholowych</t>
  </si>
  <si>
    <t xml:space="preserve">Planowane  dochody na 2011 rok                          </t>
  </si>
  <si>
    <t>Planowane dochody budżetu na 2011 rok</t>
  </si>
  <si>
    <t>Tabela nr 1</t>
  </si>
  <si>
    <t xml:space="preserve">do Uchwały Budżetowej </t>
  </si>
  <si>
    <t xml:space="preserve">Nr </t>
  </si>
  <si>
    <t xml:space="preserve">z dnia   </t>
  </si>
  <si>
    <t>dotacje celowe otrzymane z budżetu państwa na realizację zadań bieżących z zakresu administracji rządowej oraz innych zadań zleconych gminie (związkom gmin) ustawami  (pomocy społecznej - składki na ubezp.zdrowotne)</t>
  </si>
  <si>
    <t>wpływy z różnych dochodów - odpłatność za dom pomocy społecznej</t>
  </si>
  <si>
    <t>(w złotych)</t>
  </si>
  <si>
    <t xml:space="preserve">dotacje celowe otrzymane z budżetu państwa na zadania bieżące realizowane przez gminę na podstawie porozumień z organami administracji rządowej </t>
  </si>
  <si>
    <t>Dział 710 Działalność usługowa</t>
  </si>
  <si>
    <t>pozostałe odsetki  (od nieterminowych wpłat za ścieki)</t>
  </si>
  <si>
    <t>pozostałe odsetki (od  nieterminowych wpłat z tytułu czynszów mieszkaniowych)</t>
  </si>
  <si>
    <t>pozostałe odsetki (od nieterminowych wpłat z tytułu dzierżaw, opłat za wieczyste użytkowanie)</t>
  </si>
  <si>
    <t>dotacje celowe otrzymane z gminy na zadania bieżące realiz na podstawie porozumień między jst  (refundacja kosztów przez inne gminy za pobyt dzieci w przedszk.  na terenie naszej gminy)</t>
  </si>
  <si>
    <t>środki na dofinansowanie własnych inwestycji gmin (związków gmin), powiatów (związków powiatów), samorządów województw pozyskane z innych źródeł 
(środki pochodzące z Norweskiego Mechanizmu Finansowego, Mechanizmu Finansowanego EOG oraz Szwajcarsko - Polskiego Programu Współpracy)</t>
  </si>
  <si>
    <t>wpływy z różnych opłat - zwroty kosztów upomnień wyegzekwowanych przez komornika skarbowego</t>
  </si>
  <si>
    <t>wpływy z różnych opłat (opłaty za usuwanie drzew i krzewów oraz składowania odpadów oraz pozostałych rodzajów gospodarczego korzystania ze środowiska i dokonywania w nim zmian)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</si>
</sst>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"/>
    <numFmt numFmtId="170" formatCode="[$-415]d\ mmmm\ yyyy"/>
  </numFmts>
  <fonts count="1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name val="Arial CE"/>
      <family val="2"/>
    </font>
    <font>
      <sz val="9"/>
      <name val="Arial CE"/>
      <family val="0"/>
    </font>
    <font>
      <b/>
      <i/>
      <sz val="9"/>
      <name val="Times New Roman"/>
      <family val="1"/>
    </font>
    <font>
      <b/>
      <i/>
      <sz val="9"/>
      <name val="Arial CE"/>
      <family val="0"/>
    </font>
    <font>
      <i/>
      <sz val="9"/>
      <name val="Times New Roman"/>
      <family val="1"/>
    </font>
    <font>
      <i/>
      <sz val="9"/>
      <name val="Arial CE"/>
      <family val="0"/>
    </font>
    <font>
      <b/>
      <sz val="12"/>
      <name val="Times New Roman"/>
      <family val="1"/>
    </font>
    <font>
      <sz val="12"/>
      <name val="Arial CE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justify"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left" wrapText="1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vertical="top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justify" vertical="top" wrapText="1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49" fontId="4" fillId="0" borderId="6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/>
    </xf>
    <xf numFmtId="3" fontId="4" fillId="0" borderId="2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3" fontId="4" fillId="0" borderId="6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3" fontId="7" fillId="0" borderId="2" xfId="0" applyNumberFormat="1" applyFont="1" applyBorder="1" applyAlignment="1">
      <alignment horizontal="center"/>
    </xf>
    <xf numFmtId="3" fontId="9" fillId="0" borderId="2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7" fillId="0" borderId="6" xfId="0" applyNumberFormat="1" applyFont="1" applyBorder="1" applyAlignment="1">
      <alignment horizontal="center"/>
    </xf>
    <xf numFmtId="3" fontId="9" fillId="0" borderId="6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3" fontId="4" fillId="0" borderId="2" xfId="0" applyNumberFormat="1" applyFont="1" applyBorder="1" applyAlignment="1">
      <alignment horizontal="right"/>
    </xf>
    <xf numFmtId="49" fontId="3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4" fontId="9" fillId="0" borderId="2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left"/>
    </xf>
    <xf numFmtId="4" fontId="7" fillId="0" borderId="2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right" vertical="center"/>
    </xf>
    <xf numFmtId="4" fontId="4" fillId="0" borderId="2" xfId="0" applyNumberFormat="1" applyFont="1" applyBorder="1" applyAlignment="1">
      <alignment horizontal="right" vertical="center"/>
    </xf>
    <xf numFmtId="0" fontId="3" fillId="0" borderId="9" xfId="0" applyFont="1" applyBorder="1" applyAlignment="1">
      <alignment horizontal="left" wrapText="1"/>
    </xf>
    <xf numFmtId="4" fontId="4" fillId="0" borderId="2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4" fontId="4" fillId="0" borderId="4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4" fontId="7" fillId="0" borderId="4" xfId="0" applyNumberFormat="1" applyFont="1" applyBorder="1" applyAlignment="1">
      <alignment horizontal="center" vertical="center"/>
    </xf>
    <xf numFmtId="4" fontId="7" fillId="0" borderId="2" xfId="0" applyNumberFormat="1" applyFont="1" applyBorder="1" applyAlignment="1">
      <alignment horizontal="right" vertical="center"/>
    </xf>
    <xf numFmtId="4" fontId="9" fillId="0" borderId="2" xfId="0" applyNumberFormat="1" applyFont="1" applyBorder="1" applyAlignment="1">
      <alignment horizontal="right" vertical="center"/>
    </xf>
    <xf numFmtId="4" fontId="3" fillId="0" borderId="0" xfId="0" applyNumberFormat="1" applyFont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9" fillId="0" borderId="6" xfId="0" applyNumberFormat="1" applyFont="1" applyBorder="1" applyAlignment="1">
      <alignment horizontal="center" vertical="center"/>
    </xf>
    <xf numFmtId="4" fontId="7" fillId="0" borderId="6" xfId="0" applyNumberFormat="1" applyFont="1" applyBorder="1" applyAlignment="1">
      <alignment horizontal="center" vertical="center"/>
    </xf>
    <xf numFmtId="4" fontId="7" fillId="0" borderId="6" xfId="0" applyNumberFormat="1" applyFont="1" applyBorder="1" applyAlignment="1">
      <alignment horizontal="right" vertical="center"/>
    </xf>
    <xf numFmtId="4" fontId="9" fillId="0" borderId="4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4" fillId="0" borderId="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2" xfId="0" applyFont="1" applyBorder="1" applyAlignment="1">
      <alignment/>
    </xf>
    <xf numFmtId="0" fontId="6" fillId="0" borderId="6" xfId="0" applyFont="1" applyBorder="1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11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/>
    </xf>
    <xf numFmtId="0" fontId="7" fillId="0" borderId="4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7" fillId="0" borderId="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wrapText="1"/>
    </xf>
    <xf numFmtId="0" fontId="7" fillId="0" borderId="8" xfId="0" applyFont="1" applyBorder="1" applyAlignment="1">
      <alignment horizontal="left" wrapText="1"/>
    </xf>
    <xf numFmtId="0" fontId="8" fillId="0" borderId="8" xfId="0" applyFont="1" applyBorder="1" applyAlignment="1">
      <alignment horizontal="left" wrapText="1"/>
    </xf>
    <xf numFmtId="0" fontId="8" fillId="0" borderId="3" xfId="0" applyFont="1" applyBorder="1" applyAlignment="1">
      <alignment horizontal="left" wrapText="1"/>
    </xf>
    <xf numFmtId="0" fontId="7" fillId="0" borderId="3" xfId="0" applyFont="1" applyBorder="1" applyAlignment="1">
      <alignment horizontal="left"/>
    </xf>
    <xf numFmtId="0" fontId="4" fillId="0" borderId="4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7" fillId="0" borderId="3" xfId="0" applyFont="1" applyBorder="1" applyAlignment="1">
      <alignment horizontal="left" wrapText="1"/>
    </xf>
    <xf numFmtId="0" fontId="6" fillId="0" borderId="1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94"/>
  <sheetViews>
    <sheetView tabSelected="1" workbookViewId="0" topLeftCell="A113">
      <selection activeCell="Q128" sqref="Q128"/>
    </sheetView>
  </sheetViews>
  <sheetFormatPr defaultColWidth="9.00390625" defaultRowHeight="12.75"/>
  <cols>
    <col min="1" max="1" width="3.625" style="1" customWidth="1"/>
    <col min="2" max="2" width="5.125" style="1" bestFit="1" customWidth="1"/>
    <col min="3" max="3" width="10.25390625" style="1" hidden="1" customWidth="1"/>
    <col min="4" max="4" width="5.75390625" style="1" hidden="1" customWidth="1"/>
    <col min="5" max="5" width="43.00390625" style="1" customWidth="1"/>
    <col min="6" max="6" width="9.00390625" style="1" hidden="1" customWidth="1"/>
    <col min="7" max="7" width="8.75390625" style="1" hidden="1" customWidth="1"/>
    <col min="8" max="8" width="8.375" style="1" hidden="1" customWidth="1"/>
    <col min="9" max="10" width="11.00390625" style="1" hidden="1" customWidth="1"/>
    <col min="11" max="11" width="10.75390625" style="1" hidden="1" customWidth="1"/>
    <col min="12" max="12" width="1.25" style="1" hidden="1" customWidth="1"/>
    <col min="13" max="13" width="13.375" style="27" customWidth="1"/>
    <col min="14" max="14" width="11.375" style="1" bestFit="1" customWidth="1"/>
    <col min="15" max="15" width="13.00390625" style="1" customWidth="1"/>
    <col min="16" max="16" width="9.25390625" style="1" bestFit="1" customWidth="1"/>
    <col min="17" max="19" width="9.125" style="1" customWidth="1"/>
    <col min="20" max="20" width="10.875" style="1" bestFit="1" customWidth="1"/>
    <col min="21" max="16384" width="9.125" style="1" customWidth="1"/>
  </cols>
  <sheetData>
    <row r="1" spans="5:14" ht="12" customHeight="1">
      <c r="E1" s="2"/>
      <c r="F1" s="2"/>
      <c r="N1" s="2" t="s">
        <v>127</v>
      </c>
    </row>
    <row r="2" spans="5:14" ht="12" customHeight="1">
      <c r="E2" s="2"/>
      <c r="F2" s="2"/>
      <c r="N2" s="2" t="s">
        <v>128</v>
      </c>
    </row>
    <row r="3" spans="5:14" ht="12" customHeight="1">
      <c r="E3" s="2"/>
      <c r="F3" s="2"/>
      <c r="N3" s="2" t="s">
        <v>129</v>
      </c>
    </row>
    <row r="4" spans="5:14" ht="12" customHeight="1">
      <c r="E4" s="2"/>
      <c r="F4" s="2"/>
      <c r="N4" s="2" t="s">
        <v>130</v>
      </c>
    </row>
    <row r="5" spans="1:14" ht="21.75" customHeight="1">
      <c r="A5" s="94" t="s">
        <v>126</v>
      </c>
      <c r="B5" s="95"/>
      <c r="C5" s="95"/>
      <c r="D5" s="95"/>
      <c r="E5" s="95"/>
      <c r="F5" s="96"/>
      <c r="G5" s="96"/>
      <c r="H5" s="96"/>
      <c r="I5" s="96"/>
      <c r="J5" s="96"/>
      <c r="K5" s="96"/>
      <c r="L5" s="96"/>
      <c r="M5" s="96"/>
      <c r="N5" s="96"/>
    </row>
    <row r="6" spans="1:15" ht="11.25" customHeight="1">
      <c r="A6" s="3"/>
      <c r="B6" s="3"/>
      <c r="C6" s="3"/>
      <c r="D6" s="4"/>
      <c r="E6" s="4"/>
      <c r="G6" s="1" t="s">
        <v>92</v>
      </c>
      <c r="I6" s="5"/>
      <c r="J6" s="5"/>
      <c r="K6" s="5"/>
      <c r="L6" s="6"/>
      <c r="O6" s="35" t="s">
        <v>133</v>
      </c>
    </row>
    <row r="7" spans="1:15" ht="21.75" customHeight="1">
      <c r="A7" s="80" t="s">
        <v>5</v>
      </c>
      <c r="B7" s="80" t="s">
        <v>19</v>
      </c>
      <c r="C7" s="80" t="s">
        <v>20</v>
      </c>
      <c r="D7" s="83" t="s">
        <v>58</v>
      </c>
      <c r="E7" s="80" t="s">
        <v>117</v>
      </c>
      <c r="F7" s="86" t="s">
        <v>109</v>
      </c>
      <c r="G7" s="87"/>
      <c r="H7" s="88"/>
      <c r="I7" s="77" t="s">
        <v>104</v>
      </c>
      <c r="J7" s="101" t="s">
        <v>106</v>
      </c>
      <c r="K7" s="101" t="s">
        <v>107</v>
      </c>
      <c r="L7" s="77" t="s">
        <v>110</v>
      </c>
      <c r="M7" s="86" t="s">
        <v>125</v>
      </c>
      <c r="N7" s="87"/>
      <c r="O7" s="88"/>
    </row>
    <row r="8" spans="1:15" ht="12.75" customHeight="1">
      <c r="A8" s="85"/>
      <c r="B8" s="81"/>
      <c r="C8" s="81"/>
      <c r="D8" s="84"/>
      <c r="E8" s="85"/>
      <c r="F8" s="77" t="s">
        <v>15</v>
      </c>
      <c r="G8" s="116" t="s">
        <v>16</v>
      </c>
      <c r="H8" s="117"/>
      <c r="I8" s="78"/>
      <c r="J8" s="102"/>
      <c r="K8" s="102"/>
      <c r="L8" s="92"/>
      <c r="M8" s="77" t="s">
        <v>15</v>
      </c>
      <c r="N8" s="90" t="s">
        <v>115</v>
      </c>
      <c r="O8" s="91"/>
    </row>
    <row r="9" spans="1:15" ht="12.75" customHeight="1">
      <c r="A9" s="82"/>
      <c r="B9" s="82"/>
      <c r="C9" s="82"/>
      <c r="D9" s="82"/>
      <c r="E9" s="82"/>
      <c r="F9" s="115"/>
      <c r="G9" s="8" t="s">
        <v>17</v>
      </c>
      <c r="H9" s="8" t="s">
        <v>18</v>
      </c>
      <c r="I9" s="79"/>
      <c r="J9" s="103"/>
      <c r="K9" s="104"/>
      <c r="L9" s="93"/>
      <c r="M9" s="89"/>
      <c r="N9" s="8" t="s">
        <v>17</v>
      </c>
      <c r="O9" s="8" t="s">
        <v>18</v>
      </c>
    </row>
    <row r="10" spans="1:15" ht="12">
      <c r="A10" s="9">
        <v>1</v>
      </c>
      <c r="B10" s="9">
        <v>2</v>
      </c>
      <c r="C10" s="9">
        <v>3</v>
      </c>
      <c r="D10" s="10">
        <v>4</v>
      </c>
      <c r="E10" s="10">
        <v>3</v>
      </c>
      <c r="F10" s="9">
        <v>6</v>
      </c>
      <c r="G10" s="9">
        <v>7</v>
      </c>
      <c r="H10" s="9">
        <v>8</v>
      </c>
      <c r="I10" s="9">
        <v>12</v>
      </c>
      <c r="J10" s="42">
        <v>13</v>
      </c>
      <c r="K10" s="42">
        <v>14</v>
      </c>
      <c r="L10" s="49">
        <v>15</v>
      </c>
      <c r="M10" s="9">
        <v>7</v>
      </c>
      <c r="N10" s="9">
        <v>8</v>
      </c>
      <c r="O10" s="9">
        <v>9</v>
      </c>
    </row>
    <row r="11" spans="1:15" ht="17.25" customHeight="1">
      <c r="A11" s="11">
        <v>1</v>
      </c>
      <c r="B11" s="12" t="s">
        <v>24</v>
      </c>
      <c r="C11" s="13" t="s">
        <v>25</v>
      </c>
      <c r="D11" s="13" t="s">
        <v>26</v>
      </c>
      <c r="E11" s="14" t="s">
        <v>78</v>
      </c>
      <c r="F11" s="38">
        <f aca="true" t="shared" si="0" ref="F11:F18">SUM(G11+H11)</f>
        <v>1323000</v>
      </c>
      <c r="G11" s="39">
        <v>1323000</v>
      </c>
      <c r="H11" s="9">
        <v>0</v>
      </c>
      <c r="I11" s="60">
        <v>517613.03</v>
      </c>
      <c r="J11" s="60">
        <v>517613.03</v>
      </c>
      <c r="K11" s="60"/>
      <c r="L11" s="61" t="e">
        <f>SUM(#REF!/F11)*100</f>
        <v>#REF!</v>
      </c>
      <c r="M11" s="59">
        <f aca="true" t="shared" si="1" ref="M11:M19">SUM(N11+O11)</f>
        <v>1773000</v>
      </c>
      <c r="N11" s="60">
        <v>1773000</v>
      </c>
      <c r="O11" s="60">
        <v>0</v>
      </c>
    </row>
    <row r="12" spans="1:15" ht="15.75" customHeight="1">
      <c r="A12" s="11">
        <v>2</v>
      </c>
      <c r="B12" s="12" t="s">
        <v>24</v>
      </c>
      <c r="C12" s="13" t="s">
        <v>25</v>
      </c>
      <c r="D12" s="13" t="s">
        <v>26</v>
      </c>
      <c r="E12" s="14" t="s">
        <v>79</v>
      </c>
      <c r="F12" s="38">
        <f t="shared" si="0"/>
        <v>1724000</v>
      </c>
      <c r="G12" s="39">
        <v>1724000</v>
      </c>
      <c r="H12" s="9">
        <v>0</v>
      </c>
      <c r="I12" s="60">
        <v>650358.56</v>
      </c>
      <c r="J12" s="60">
        <v>650358.56</v>
      </c>
      <c r="K12" s="60"/>
      <c r="L12" s="61" t="e">
        <f>SUM(#REF!/F12)*100</f>
        <v>#REF!</v>
      </c>
      <c r="M12" s="59">
        <f t="shared" si="1"/>
        <v>2521000</v>
      </c>
      <c r="N12" s="60">
        <v>2521000</v>
      </c>
      <c r="O12" s="60">
        <v>0</v>
      </c>
    </row>
    <row r="13" spans="1:15" ht="48" customHeight="1" hidden="1">
      <c r="A13" s="11">
        <v>3</v>
      </c>
      <c r="B13" s="12" t="s">
        <v>24</v>
      </c>
      <c r="C13" s="13" t="s">
        <v>25</v>
      </c>
      <c r="D13" s="11">
        <v>6290</v>
      </c>
      <c r="E13" s="14" t="s">
        <v>101</v>
      </c>
      <c r="F13" s="38">
        <f t="shared" si="0"/>
        <v>23930</v>
      </c>
      <c r="G13" s="39">
        <v>0</v>
      </c>
      <c r="H13" s="39">
        <v>23930</v>
      </c>
      <c r="I13" s="60">
        <v>24422.23</v>
      </c>
      <c r="J13" s="60"/>
      <c r="K13" s="60">
        <v>24422.23</v>
      </c>
      <c r="L13" s="61" t="e">
        <f>SUM(#REF!/F13)*100</f>
        <v>#REF!</v>
      </c>
      <c r="M13" s="59">
        <f t="shared" si="1"/>
        <v>0</v>
      </c>
      <c r="N13" s="60"/>
      <c r="O13" s="60">
        <v>0</v>
      </c>
    </row>
    <row r="14" spans="1:15" s="37" customFormat="1" ht="48" customHeight="1" hidden="1">
      <c r="A14" s="11">
        <v>4</v>
      </c>
      <c r="B14" s="12" t="s">
        <v>24</v>
      </c>
      <c r="C14" s="13" t="s">
        <v>25</v>
      </c>
      <c r="D14" s="11">
        <v>6290</v>
      </c>
      <c r="E14" s="14" t="s">
        <v>93</v>
      </c>
      <c r="F14" s="38">
        <f t="shared" si="0"/>
        <v>231770</v>
      </c>
      <c r="G14" s="39">
        <v>0</v>
      </c>
      <c r="H14" s="39">
        <v>231770</v>
      </c>
      <c r="I14" s="60">
        <v>271865.87</v>
      </c>
      <c r="J14" s="60"/>
      <c r="K14" s="60">
        <v>271865.87</v>
      </c>
      <c r="L14" s="61" t="e">
        <f>SUM(#REF!/F14)*100</f>
        <v>#REF!</v>
      </c>
      <c r="M14" s="59">
        <f t="shared" si="1"/>
        <v>0</v>
      </c>
      <c r="N14" s="60"/>
      <c r="O14" s="60">
        <v>0</v>
      </c>
    </row>
    <row r="15" spans="1:15" ht="46.5" customHeight="1" hidden="1">
      <c r="A15" s="22">
        <v>5</v>
      </c>
      <c r="B15" s="36" t="s">
        <v>24</v>
      </c>
      <c r="C15" s="24" t="s">
        <v>25</v>
      </c>
      <c r="D15" s="22">
        <v>6290</v>
      </c>
      <c r="E15" s="25" t="s">
        <v>94</v>
      </c>
      <c r="F15" s="40">
        <f t="shared" si="0"/>
        <v>77900</v>
      </c>
      <c r="G15" s="39">
        <v>0</v>
      </c>
      <c r="H15" s="41">
        <v>77900</v>
      </c>
      <c r="I15" s="62">
        <v>103540.06</v>
      </c>
      <c r="J15" s="62"/>
      <c r="K15" s="62">
        <v>103540.06</v>
      </c>
      <c r="L15" s="61" t="e">
        <f>SUM(#REF!/F15)*100</f>
        <v>#REF!</v>
      </c>
      <c r="M15" s="59">
        <f t="shared" si="1"/>
        <v>0</v>
      </c>
      <c r="N15" s="60"/>
      <c r="O15" s="60">
        <v>0</v>
      </c>
    </row>
    <row r="16" spans="1:15" ht="50.25" customHeight="1" hidden="1">
      <c r="A16" s="11">
        <v>6</v>
      </c>
      <c r="B16" s="12" t="s">
        <v>24</v>
      </c>
      <c r="C16" s="13" t="s">
        <v>25</v>
      </c>
      <c r="D16" s="11">
        <v>6290</v>
      </c>
      <c r="E16" s="14" t="s">
        <v>95</v>
      </c>
      <c r="F16" s="38">
        <f t="shared" si="0"/>
        <v>16400</v>
      </c>
      <c r="G16" s="39">
        <v>0</v>
      </c>
      <c r="H16" s="39">
        <v>16400</v>
      </c>
      <c r="I16" s="60">
        <v>19870.03</v>
      </c>
      <c r="J16" s="60"/>
      <c r="K16" s="60">
        <v>19870.03</v>
      </c>
      <c r="L16" s="61" t="e">
        <f>SUM(#REF!/F16)*100</f>
        <v>#REF!</v>
      </c>
      <c r="M16" s="59">
        <f t="shared" si="1"/>
        <v>0</v>
      </c>
      <c r="N16" s="60"/>
      <c r="O16" s="60">
        <v>0</v>
      </c>
    </row>
    <row r="17" spans="1:15" ht="72.75" customHeight="1" hidden="1">
      <c r="A17" s="11">
        <v>7</v>
      </c>
      <c r="B17" s="12" t="s">
        <v>24</v>
      </c>
      <c r="C17" s="13" t="s">
        <v>85</v>
      </c>
      <c r="D17" s="11">
        <v>2010</v>
      </c>
      <c r="E17" s="14" t="s">
        <v>86</v>
      </c>
      <c r="F17" s="38">
        <f t="shared" si="0"/>
        <v>3398</v>
      </c>
      <c r="G17" s="39">
        <v>3398</v>
      </c>
      <c r="H17" s="9"/>
      <c r="I17" s="60">
        <v>3397.83</v>
      </c>
      <c r="J17" s="60">
        <v>3397.83</v>
      </c>
      <c r="K17" s="60"/>
      <c r="L17" s="61" t="e">
        <f>SUM(#REF!/F17)*100</f>
        <v>#REF!</v>
      </c>
      <c r="M17" s="59">
        <f t="shared" si="1"/>
        <v>0</v>
      </c>
      <c r="N17" s="60"/>
      <c r="O17" s="60">
        <v>0</v>
      </c>
    </row>
    <row r="18" spans="1:15" ht="87" customHeight="1" hidden="1">
      <c r="A18" s="18">
        <v>8</v>
      </c>
      <c r="B18" s="12" t="s">
        <v>24</v>
      </c>
      <c r="C18" s="13" t="s">
        <v>85</v>
      </c>
      <c r="D18" s="11">
        <v>2360</v>
      </c>
      <c r="E18" s="14" t="s">
        <v>102</v>
      </c>
      <c r="F18" s="38">
        <f t="shared" si="0"/>
        <v>0</v>
      </c>
      <c r="G18" s="39">
        <v>0</v>
      </c>
      <c r="H18" s="9">
        <v>0</v>
      </c>
      <c r="I18" s="60">
        <v>66.62</v>
      </c>
      <c r="J18" s="60">
        <v>66.62</v>
      </c>
      <c r="K18" s="60"/>
      <c r="L18" s="61" t="e">
        <f>SUM(#REF!/F18)*100</f>
        <v>#REF!</v>
      </c>
      <c r="M18" s="59">
        <f t="shared" si="1"/>
        <v>0</v>
      </c>
      <c r="N18" s="60"/>
      <c r="O18" s="60">
        <v>0</v>
      </c>
    </row>
    <row r="19" spans="1:15" ht="12.75" customHeight="1">
      <c r="A19" s="11">
        <v>3</v>
      </c>
      <c r="B19" s="12" t="s">
        <v>24</v>
      </c>
      <c r="C19" s="13"/>
      <c r="D19" s="11"/>
      <c r="E19" s="14" t="s">
        <v>136</v>
      </c>
      <c r="F19" s="38"/>
      <c r="G19" s="39"/>
      <c r="H19" s="9"/>
      <c r="I19" s="60"/>
      <c r="J19" s="60"/>
      <c r="K19" s="60"/>
      <c r="L19" s="61"/>
      <c r="M19" s="59">
        <f t="shared" si="1"/>
        <v>5000</v>
      </c>
      <c r="N19" s="60">
        <v>5000</v>
      </c>
      <c r="O19" s="60">
        <v>0</v>
      </c>
    </row>
    <row r="20" spans="1:16" s="34" customFormat="1" ht="15.75" customHeight="1">
      <c r="A20" s="97" t="s">
        <v>21</v>
      </c>
      <c r="B20" s="100"/>
      <c r="C20" s="100"/>
      <c r="D20" s="98"/>
      <c r="E20" s="99"/>
      <c r="F20" s="43">
        <f>SUM(H20+G20)</f>
        <v>3400398</v>
      </c>
      <c r="G20" s="43">
        <f>SUM(G11:G17)</f>
        <v>3050398</v>
      </c>
      <c r="H20" s="43">
        <f>SUM(H13:H16)</f>
        <v>350000</v>
      </c>
      <c r="I20" s="55">
        <f>SUM(J20+K20)</f>
        <v>1591134.2300000002</v>
      </c>
      <c r="J20" s="55">
        <f>SUM(J11:J18)</f>
        <v>1171436.0400000003</v>
      </c>
      <c r="K20" s="55">
        <f>SUM(K13:K18)</f>
        <v>419698.18999999994</v>
      </c>
      <c r="L20" s="61" t="e">
        <f>SUM(#REF!/F20)*100</f>
        <v>#REF!</v>
      </c>
      <c r="M20" s="55">
        <f>SUM(O20+N20)</f>
        <v>4299000</v>
      </c>
      <c r="N20" s="55">
        <f>SUM(N11:N19)</f>
        <v>4299000</v>
      </c>
      <c r="O20" s="55">
        <f>SUM(O11:O19)</f>
        <v>0</v>
      </c>
      <c r="P20" s="74"/>
    </row>
    <row r="21" spans="1:15" ht="15" customHeight="1">
      <c r="A21" s="11">
        <v>1</v>
      </c>
      <c r="B21" s="15">
        <v>700</v>
      </c>
      <c r="C21" s="11">
        <v>70004</v>
      </c>
      <c r="D21" s="13" t="s">
        <v>26</v>
      </c>
      <c r="E21" s="16" t="s">
        <v>77</v>
      </c>
      <c r="F21" s="38">
        <f aca="true" t="shared" si="2" ref="F21:F27">SUM(G21+H21)</f>
        <v>6000</v>
      </c>
      <c r="G21" s="9">
        <v>6000</v>
      </c>
      <c r="H21" s="9"/>
      <c r="I21" s="60">
        <v>5237.89</v>
      </c>
      <c r="J21" s="60">
        <v>5237.89</v>
      </c>
      <c r="K21" s="60"/>
      <c r="L21" s="61" t="e">
        <f>SUM(#REF!/F21)*100</f>
        <v>#REF!</v>
      </c>
      <c r="M21" s="59">
        <f aca="true" t="shared" si="3" ref="M21:M27">SUM(N21+O21)</f>
        <v>15000</v>
      </c>
      <c r="N21" s="60">
        <v>15000</v>
      </c>
      <c r="O21" s="60">
        <v>0</v>
      </c>
    </row>
    <row r="22" spans="1:15" ht="24">
      <c r="A22" s="11">
        <v>2</v>
      </c>
      <c r="B22" s="15">
        <v>700</v>
      </c>
      <c r="C22" s="11">
        <v>70004</v>
      </c>
      <c r="D22" s="13" t="s">
        <v>39</v>
      </c>
      <c r="E22" s="16" t="s">
        <v>137</v>
      </c>
      <c r="F22" s="38">
        <f t="shared" si="2"/>
        <v>0</v>
      </c>
      <c r="G22" s="9">
        <v>0</v>
      </c>
      <c r="H22" s="9">
        <v>0</v>
      </c>
      <c r="I22" s="60">
        <v>257.25</v>
      </c>
      <c r="J22" s="60">
        <v>257.25</v>
      </c>
      <c r="K22" s="60"/>
      <c r="L22" s="61" t="e">
        <f>SUM(#REF!/F22)*100</f>
        <v>#REF!</v>
      </c>
      <c r="M22" s="59">
        <f t="shared" si="3"/>
        <v>500</v>
      </c>
      <c r="N22" s="60">
        <v>500</v>
      </c>
      <c r="O22" s="60">
        <v>0</v>
      </c>
    </row>
    <row r="23" spans="1:15" ht="24">
      <c r="A23" s="11">
        <v>3</v>
      </c>
      <c r="B23" s="15">
        <v>700</v>
      </c>
      <c r="C23" s="11">
        <v>70005</v>
      </c>
      <c r="D23" s="13" t="s">
        <v>27</v>
      </c>
      <c r="E23" s="16" t="s">
        <v>63</v>
      </c>
      <c r="F23" s="38">
        <f t="shared" si="2"/>
        <v>209697</v>
      </c>
      <c r="G23" s="39">
        <v>209697</v>
      </c>
      <c r="H23" s="9">
        <v>0</v>
      </c>
      <c r="I23" s="60">
        <v>146853.71</v>
      </c>
      <c r="J23" s="60">
        <v>146853.71</v>
      </c>
      <c r="K23" s="60"/>
      <c r="L23" s="61" t="e">
        <f>SUM(#REF!/F23)*100</f>
        <v>#REF!</v>
      </c>
      <c r="M23" s="59">
        <f t="shared" si="3"/>
        <v>168000</v>
      </c>
      <c r="N23" s="60">
        <v>168000</v>
      </c>
      <c r="O23" s="60">
        <v>0</v>
      </c>
    </row>
    <row r="24" spans="1:15" ht="48.75" customHeight="1">
      <c r="A24" s="11">
        <v>4</v>
      </c>
      <c r="B24" s="15">
        <v>700</v>
      </c>
      <c r="C24" s="11">
        <v>70005</v>
      </c>
      <c r="D24" s="13" t="s">
        <v>29</v>
      </c>
      <c r="E24" s="16" t="s">
        <v>111</v>
      </c>
      <c r="F24" s="38">
        <f t="shared" si="2"/>
        <v>479557</v>
      </c>
      <c r="G24" s="39">
        <v>479557</v>
      </c>
      <c r="H24" s="9">
        <v>0</v>
      </c>
      <c r="I24" s="60">
        <v>271047.73</v>
      </c>
      <c r="J24" s="60">
        <v>271047.73</v>
      </c>
      <c r="K24" s="60"/>
      <c r="L24" s="61" t="e">
        <f>SUM(#REF!/F24)*100</f>
        <v>#REF!</v>
      </c>
      <c r="M24" s="59">
        <f t="shared" si="3"/>
        <v>504000</v>
      </c>
      <c r="N24" s="60">
        <v>504000</v>
      </c>
      <c r="O24" s="60">
        <v>0</v>
      </c>
    </row>
    <row r="25" spans="1:15" ht="36">
      <c r="A25" s="11">
        <v>5</v>
      </c>
      <c r="B25" s="15">
        <v>700</v>
      </c>
      <c r="C25" s="11">
        <v>70005</v>
      </c>
      <c r="D25" s="13" t="s">
        <v>30</v>
      </c>
      <c r="E25" s="16" t="s">
        <v>62</v>
      </c>
      <c r="F25" s="38">
        <f t="shared" si="2"/>
        <v>374180</v>
      </c>
      <c r="G25" s="39"/>
      <c r="H25" s="39">
        <v>374180</v>
      </c>
      <c r="I25" s="60">
        <v>373207.61</v>
      </c>
      <c r="J25" s="60"/>
      <c r="K25" s="60">
        <v>373207.61</v>
      </c>
      <c r="L25" s="61" t="e">
        <f>SUM(#REF!/F25)*100</f>
        <v>#REF!</v>
      </c>
      <c r="M25" s="59">
        <f t="shared" si="3"/>
        <v>20000</v>
      </c>
      <c r="N25" s="60">
        <v>0</v>
      </c>
      <c r="O25" s="60">
        <v>20000</v>
      </c>
    </row>
    <row r="26" spans="1:15" ht="34.5" customHeight="1" hidden="1">
      <c r="A26" s="11">
        <v>7</v>
      </c>
      <c r="B26" s="15">
        <v>700</v>
      </c>
      <c r="C26" s="11">
        <v>70005</v>
      </c>
      <c r="D26" s="13" t="s">
        <v>96</v>
      </c>
      <c r="E26" s="30" t="s">
        <v>100</v>
      </c>
      <c r="F26" s="38">
        <f t="shared" si="2"/>
        <v>26900</v>
      </c>
      <c r="G26" s="39">
        <v>0</v>
      </c>
      <c r="H26" s="39">
        <v>26900</v>
      </c>
      <c r="I26" s="60">
        <v>22019</v>
      </c>
      <c r="J26" s="60"/>
      <c r="K26" s="60">
        <v>22019</v>
      </c>
      <c r="L26" s="61" t="e">
        <f>SUM(#REF!/F26)*100</f>
        <v>#REF!</v>
      </c>
      <c r="M26" s="59">
        <f t="shared" si="3"/>
        <v>0</v>
      </c>
      <c r="N26" s="60"/>
      <c r="O26" s="60"/>
    </row>
    <row r="27" spans="1:15" ht="24">
      <c r="A27" s="11">
        <v>6</v>
      </c>
      <c r="B27" s="15">
        <v>700</v>
      </c>
      <c r="C27" s="11">
        <v>70005</v>
      </c>
      <c r="D27" s="13" t="s">
        <v>39</v>
      </c>
      <c r="E27" s="30" t="s">
        <v>138</v>
      </c>
      <c r="F27" s="38">
        <f t="shared" si="2"/>
        <v>2745</v>
      </c>
      <c r="G27" s="39">
        <v>2745</v>
      </c>
      <c r="H27" s="39">
        <v>0</v>
      </c>
      <c r="I27" s="60">
        <v>4136.71</v>
      </c>
      <c r="J27" s="60">
        <v>4136.71</v>
      </c>
      <c r="K27" s="60"/>
      <c r="L27" s="61" t="e">
        <f>SUM(#REF!/F27)*100</f>
        <v>#REF!</v>
      </c>
      <c r="M27" s="59">
        <f t="shared" si="3"/>
        <v>4500</v>
      </c>
      <c r="N27" s="60">
        <v>4500</v>
      </c>
      <c r="O27" s="60">
        <v>0</v>
      </c>
    </row>
    <row r="28" spans="1:16" s="35" customFormat="1" ht="12">
      <c r="A28" s="97" t="s">
        <v>22</v>
      </c>
      <c r="B28" s="100"/>
      <c r="C28" s="100"/>
      <c r="D28" s="98"/>
      <c r="E28" s="99"/>
      <c r="F28" s="43">
        <f>SUM(F21:F27)</f>
        <v>1099079</v>
      </c>
      <c r="G28" s="44">
        <f>SUM(G21:G27)</f>
        <v>697999</v>
      </c>
      <c r="H28" s="44">
        <f>SUM(H25:H27)</f>
        <v>401080</v>
      </c>
      <c r="I28" s="55">
        <f>SUM(K28+J28)</f>
        <v>822759.8999999999</v>
      </c>
      <c r="J28" s="55">
        <f>SUM(J21:J27)</f>
        <v>427533.29</v>
      </c>
      <c r="K28" s="55">
        <f>SUM(K25:K27)</f>
        <v>395226.61</v>
      </c>
      <c r="L28" s="61" t="e">
        <f>SUM(#REF!/F28)*100</f>
        <v>#REF!</v>
      </c>
      <c r="M28" s="55">
        <f>SUM(M21:M27)</f>
        <v>712000</v>
      </c>
      <c r="N28" s="55">
        <f>SUM(N21:N27)</f>
        <v>692000</v>
      </c>
      <c r="O28" s="55">
        <f>SUM(O25:O27)</f>
        <v>20000</v>
      </c>
      <c r="P28" s="75"/>
    </row>
    <row r="29" spans="1:15" ht="53.25" customHeight="1" hidden="1">
      <c r="A29" s="11">
        <v>1</v>
      </c>
      <c r="B29" s="15">
        <v>750</v>
      </c>
      <c r="C29" s="11">
        <v>75011</v>
      </c>
      <c r="D29" s="11">
        <v>2360</v>
      </c>
      <c r="E29" s="14" t="s">
        <v>6</v>
      </c>
      <c r="F29" s="38">
        <f>SUM(G29+H29)</f>
        <v>2438</v>
      </c>
      <c r="G29" s="39">
        <v>2438</v>
      </c>
      <c r="H29" s="9">
        <v>0</v>
      </c>
      <c r="I29" s="60">
        <v>731</v>
      </c>
      <c r="J29" s="60">
        <v>731</v>
      </c>
      <c r="K29" s="60"/>
      <c r="L29" s="61" t="e">
        <f>SUM(#REF!/F29)*100</f>
        <v>#REF!</v>
      </c>
      <c r="M29" s="59">
        <f aca="true" t="shared" si="4" ref="M29:M34">SUM(N29+O29)</f>
        <v>0</v>
      </c>
      <c r="N29" s="60"/>
      <c r="O29" s="60">
        <v>0</v>
      </c>
    </row>
    <row r="30" spans="1:15" ht="39" customHeight="1">
      <c r="A30" s="11">
        <v>1</v>
      </c>
      <c r="B30" s="15">
        <v>710</v>
      </c>
      <c r="C30" s="11"/>
      <c r="D30" s="11"/>
      <c r="E30" s="14" t="s">
        <v>134</v>
      </c>
      <c r="F30" s="38"/>
      <c r="G30" s="39"/>
      <c r="H30" s="9"/>
      <c r="I30" s="60"/>
      <c r="J30" s="60"/>
      <c r="K30" s="60"/>
      <c r="L30" s="61"/>
      <c r="M30" s="59">
        <f>SUM(N30+O30)</f>
        <v>5000</v>
      </c>
      <c r="N30" s="60">
        <v>5000</v>
      </c>
      <c r="O30" s="60">
        <v>0</v>
      </c>
    </row>
    <row r="31" spans="1:16" ht="15" customHeight="1">
      <c r="A31" s="97" t="s">
        <v>135</v>
      </c>
      <c r="B31" s="100"/>
      <c r="C31" s="100"/>
      <c r="D31" s="98"/>
      <c r="E31" s="99"/>
      <c r="F31" s="38"/>
      <c r="G31" s="39"/>
      <c r="H31" s="9"/>
      <c r="I31" s="60"/>
      <c r="J31" s="60"/>
      <c r="K31" s="60"/>
      <c r="L31" s="61"/>
      <c r="M31" s="59">
        <f>SUM(N31+O31)</f>
        <v>5000</v>
      </c>
      <c r="N31" s="60">
        <v>5000</v>
      </c>
      <c r="O31" s="60">
        <v>0</v>
      </c>
      <c r="P31" s="76"/>
    </row>
    <row r="32" spans="1:15" ht="36">
      <c r="A32" s="11">
        <v>1</v>
      </c>
      <c r="B32" s="15">
        <v>750</v>
      </c>
      <c r="C32" s="11">
        <v>75011</v>
      </c>
      <c r="D32" s="11">
        <v>2010</v>
      </c>
      <c r="E32" s="14" t="s">
        <v>66</v>
      </c>
      <c r="F32" s="38">
        <f>SUM(G32+H32)</f>
        <v>81312</v>
      </c>
      <c r="G32" s="39">
        <v>81312</v>
      </c>
      <c r="H32" s="39">
        <v>0</v>
      </c>
      <c r="I32" s="60">
        <v>41281</v>
      </c>
      <c r="J32" s="60">
        <v>41281</v>
      </c>
      <c r="K32" s="60"/>
      <c r="L32" s="61" t="e">
        <f>SUM(#REF!/F32)*100</f>
        <v>#REF!</v>
      </c>
      <c r="M32" s="59">
        <f t="shared" si="4"/>
        <v>81312</v>
      </c>
      <c r="N32" s="60">
        <v>81312</v>
      </c>
      <c r="O32" s="60">
        <v>0</v>
      </c>
    </row>
    <row r="33" spans="1:15" ht="24">
      <c r="A33" s="11">
        <v>2</v>
      </c>
      <c r="B33" s="15">
        <v>750</v>
      </c>
      <c r="C33" s="11"/>
      <c r="D33" s="13"/>
      <c r="E33" s="14" t="s">
        <v>118</v>
      </c>
      <c r="F33" s="38"/>
      <c r="G33" s="39"/>
      <c r="H33" s="39"/>
      <c r="I33" s="60"/>
      <c r="J33" s="60"/>
      <c r="K33" s="60"/>
      <c r="L33" s="61"/>
      <c r="M33" s="59">
        <f t="shared" si="4"/>
        <v>29</v>
      </c>
      <c r="N33" s="60">
        <v>29</v>
      </c>
      <c r="O33" s="60">
        <v>0</v>
      </c>
    </row>
    <row r="34" spans="1:15" ht="36">
      <c r="A34" s="11">
        <v>3</v>
      </c>
      <c r="B34" s="15">
        <v>750</v>
      </c>
      <c r="C34" s="11">
        <v>75023</v>
      </c>
      <c r="D34" s="13" t="s">
        <v>31</v>
      </c>
      <c r="E34" s="14" t="s">
        <v>55</v>
      </c>
      <c r="F34" s="38">
        <f>SUM(G34+H34)</f>
        <v>2000</v>
      </c>
      <c r="G34" s="39">
        <v>2000</v>
      </c>
      <c r="H34" s="9"/>
      <c r="I34" s="60">
        <v>522</v>
      </c>
      <c r="J34" s="60">
        <v>522</v>
      </c>
      <c r="K34" s="60"/>
      <c r="L34" s="61" t="e">
        <f>SUM(#REF!/F34)*100</f>
        <v>#REF!</v>
      </c>
      <c r="M34" s="59">
        <f t="shared" si="4"/>
        <v>1200</v>
      </c>
      <c r="N34" s="60">
        <v>1200</v>
      </c>
      <c r="O34" s="60">
        <v>0</v>
      </c>
    </row>
    <row r="35" spans="1:16" s="35" customFormat="1" ht="17.25" customHeight="1">
      <c r="A35" s="97" t="s">
        <v>23</v>
      </c>
      <c r="B35" s="100"/>
      <c r="C35" s="100"/>
      <c r="D35" s="100"/>
      <c r="E35" s="109"/>
      <c r="F35" s="43">
        <f>SUM(F29:F34)</f>
        <v>85750</v>
      </c>
      <c r="G35" s="43">
        <f>SUM(G29:G34)</f>
        <v>85750</v>
      </c>
      <c r="H35" s="43">
        <f>SUM(H29:H34)</f>
        <v>0</v>
      </c>
      <c r="I35" s="55">
        <f>SUM(I29:I34)</f>
        <v>42534</v>
      </c>
      <c r="J35" s="55">
        <f>SUM(J29:J34)</f>
        <v>42534</v>
      </c>
      <c r="K35" s="64">
        <v>0</v>
      </c>
      <c r="L35" s="63" t="e">
        <f>SUM(#REF!/F35)*100</f>
        <v>#REF!</v>
      </c>
      <c r="M35" s="55">
        <f>SUM(M32:M34)</f>
        <v>82541</v>
      </c>
      <c r="N35" s="55">
        <f>SUM(N32:N34)</f>
        <v>82541</v>
      </c>
      <c r="O35" s="55">
        <f>SUM(O29:O34)</f>
        <v>0</v>
      </c>
      <c r="P35" s="75"/>
    </row>
    <row r="36" spans="1:15" ht="48">
      <c r="A36" s="11">
        <v>1</v>
      </c>
      <c r="B36" s="15">
        <v>751</v>
      </c>
      <c r="C36" s="11">
        <v>75101</v>
      </c>
      <c r="D36" s="11">
        <v>2010</v>
      </c>
      <c r="E36" s="14" t="s">
        <v>67</v>
      </c>
      <c r="F36" s="38">
        <f>SUM(G36+H36)</f>
        <v>2509</v>
      </c>
      <c r="G36" s="39">
        <v>2509</v>
      </c>
      <c r="H36" s="39">
        <v>0</v>
      </c>
      <c r="I36" s="60">
        <v>1249</v>
      </c>
      <c r="J36" s="60">
        <v>1249</v>
      </c>
      <c r="K36" s="60"/>
      <c r="L36" s="61" t="e">
        <f>SUM(#REF!/F36)*100</f>
        <v>#REF!</v>
      </c>
      <c r="M36" s="59">
        <f>SUM(N36+O36)</f>
        <v>2609</v>
      </c>
      <c r="N36" s="60">
        <v>2609</v>
      </c>
      <c r="O36" s="60">
        <v>0</v>
      </c>
    </row>
    <row r="37" spans="1:15" ht="30" customHeight="1" hidden="1">
      <c r="A37" s="11">
        <v>2</v>
      </c>
      <c r="B37" s="15">
        <v>751</v>
      </c>
      <c r="C37" s="11">
        <v>75113</v>
      </c>
      <c r="D37" s="11">
        <v>2010</v>
      </c>
      <c r="E37" s="17" t="s">
        <v>87</v>
      </c>
      <c r="F37" s="38">
        <f>SUM(G37+H37)</f>
        <v>19092</v>
      </c>
      <c r="G37" s="39">
        <v>19092</v>
      </c>
      <c r="H37" s="39">
        <v>0</v>
      </c>
      <c r="I37" s="60">
        <v>19092</v>
      </c>
      <c r="J37" s="60">
        <v>19092</v>
      </c>
      <c r="K37" s="60"/>
      <c r="L37" s="61" t="e">
        <f>SUM(#REF!/F37)*100</f>
        <v>#REF!</v>
      </c>
      <c r="M37" s="59">
        <f>SUM(N37+O37)</f>
        <v>0</v>
      </c>
      <c r="N37" s="60"/>
      <c r="O37" s="60"/>
    </row>
    <row r="38" spans="1:16" s="35" customFormat="1" ht="23.25" customHeight="1">
      <c r="A38" s="105" t="s">
        <v>88</v>
      </c>
      <c r="B38" s="106"/>
      <c r="C38" s="106"/>
      <c r="D38" s="106"/>
      <c r="E38" s="114"/>
      <c r="F38" s="43">
        <f>SUM(F36:F37)</f>
        <v>21601</v>
      </c>
      <c r="G38" s="43">
        <f>SUM(G36:G37)</f>
        <v>21601</v>
      </c>
      <c r="H38" s="43">
        <f>SUM(H36)</f>
        <v>0</v>
      </c>
      <c r="I38" s="55">
        <f>SUM(I36:I37)</f>
        <v>20341</v>
      </c>
      <c r="J38" s="55">
        <f>SUM(J36:J37)</f>
        <v>20341</v>
      </c>
      <c r="K38" s="64">
        <v>0</v>
      </c>
      <c r="L38" s="63" t="e">
        <f>SUM(#REF!/F38)*100</f>
        <v>#REF!</v>
      </c>
      <c r="M38" s="55">
        <f>SUM(O38+N38)</f>
        <v>2609</v>
      </c>
      <c r="N38" s="55">
        <f>SUM(N36:N37)</f>
        <v>2609</v>
      </c>
      <c r="O38" s="55">
        <f>SUM(O36)</f>
        <v>0</v>
      </c>
      <c r="P38" s="75"/>
    </row>
    <row r="39" spans="1:15" ht="48">
      <c r="A39" s="11">
        <v>1</v>
      </c>
      <c r="B39" s="15">
        <v>754</v>
      </c>
      <c r="C39" s="11">
        <v>75414</v>
      </c>
      <c r="D39" s="11">
        <v>2010</v>
      </c>
      <c r="E39" s="14" t="s">
        <v>68</v>
      </c>
      <c r="F39" s="38">
        <f>SUM(G39+H39)</f>
        <v>400</v>
      </c>
      <c r="G39" s="39">
        <v>400</v>
      </c>
      <c r="H39" s="39">
        <v>0</v>
      </c>
      <c r="I39" s="60">
        <v>360</v>
      </c>
      <c r="J39" s="60">
        <v>360</v>
      </c>
      <c r="K39" s="60"/>
      <c r="L39" s="61" t="e">
        <f>SUM(#REF!/F39)*100</f>
        <v>#REF!</v>
      </c>
      <c r="M39" s="59">
        <f>SUM(N39+O39)</f>
        <v>200</v>
      </c>
      <c r="N39" s="60">
        <v>200</v>
      </c>
      <c r="O39" s="60">
        <v>0</v>
      </c>
    </row>
    <row r="40" spans="1:16" s="35" customFormat="1" ht="18.75" customHeight="1">
      <c r="A40" s="97" t="s">
        <v>51</v>
      </c>
      <c r="B40" s="100"/>
      <c r="C40" s="100"/>
      <c r="D40" s="98"/>
      <c r="E40" s="99"/>
      <c r="F40" s="43">
        <f>SUM(F39)</f>
        <v>400</v>
      </c>
      <c r="G40" s="44">
        <f>SUM(G39)</f>
        <v>400</v>
      </c>
      <c r="H40" s="43">
        <f>SUM(H39)</f>
        <v>0</v>
      </c>
      <c r="I40" s="55">
        <f>SUM(I39)</f>
        <v>360</v>
      </c>
      <c r="J40" s="55">
        <f>SUM(J39)</f>
        <v>360</v>
      </c>
      <c r="K40" s="64">
        <v>0</v>
      </c>
      <c r="L40" s="61" t="e">
        <f>SUM(#REF!/F40)*100</f>
        <v>#REF!</v>
      </c>
      <c r="M40" s="55">
        <f>SUM(M39)</f>
        <v>200</v>
      </c>
      <c r="N40" s="53">
        <f>SUM(N39)</f>
        <v>200</v>
      </c>
      <c r="O40" s="55">
        <f>SUM(O39)</f>
        <v>0</v>
      </c>
      <c r="P40" s="75"/>
    </row>
    <row r="41" spans="1:15" ht="24">
      <c r="A41" s="11">
        <v>1</v>
      </c>
      <c r="B41" s="15">
        <v>756</v>
      </c>
      <c r="C41" s="11">
        <v>75601</v>
      </c>
      <c r="D41" s="13" t="s">
        <v>32</v>
      </c>
      <c r="E41" s="16" t="s">
        <v>75</v>
      </c>
      <c r="F41" s="38">
        <f aca="true" t="shared" si="5" ref="F41:F48">SUM(G41+H41)</f>
        <v>100000</v>
      </c>
      <c r="G41" s="39">
        <v>100000</v>
      </c>
      <c r="H41" s="38">
        <v>0</v>
      </c>
      <c r="I41" s="60">
        <v>71825.44</v>
      </c>
      <c r="J41" s="60">
        <v>71825.44</v>
      </c>
      <c r="K41" s="60"/>
      <c r="L41" s="61" t="e">
        <f>SUM(#REF!/F41)*100</f>
        <v>#REF!</v>
      </c>
      <c r="M41" s="59">
        <f>SUM(N41+O41)</f>
        <v>90000</v>
      </c>
      <c r="N41" s="60">
        <v>90000</v>
      </c>
      <c r="O41" s="60">
        <v>0</v>
      </c>
    </row>
    <row r="42" spans="1:15" ht="26.25" customHeight="1" hidden="1">
      <c r="A42" s="11">
        <v>2</v>
      </c>
      <c r="B42" s="15">
        <v>756</v>
      </c>
      <c r="C42" s="11">
        <v>75601</v>
      </c>
      <c r="D42" s="13" t="s">
        <v>39</v>
      </c>
      <c r="E42" s="16" t="s">
        <v>103</v>
      </c>
      <c r="F42" s="38">
        <f t="shared" si="5"/>
        <v>0</v>
      </c>
      <c r="G42" s="39">
        <v>0</v>
      </c>
      <c r="H42" s="39">
        <v>0</v>
      </c>
      <c r="I42" s="60">
        <v>5951.54</v>
      </c>
      <c r="J42" s="60">
        <v>5951.54</v>
      </c>
      <c r="K42" s="60"/>
      <c r="L42" s="61" t="e">
        <f>SUM(#REF!/F42)*100</f>
        <v>#REF!</v>
      </c>
      <c r="M42" s="59">
        <f>SUM(N42+O42)</f>
        <v>0</v>
      </c>
      <c r="N42" s="60"/>
      <c r="O42" s="66">
        <v>0</v>
      </c>
    </row>
    <row r="43" spans="1:15" ht="24">
      <c r="A43" s="11">
        <v>3</v>
      </c>
      <c r="B43" s="15">
        <v>756</v>
      </c>
      <c r="C43" s="11"/>
      <c r="D43" s="13"/>
      <c r="E43" s="16" t="s">
        <v>103</v>
      </c>
      <c r="F43" s="38"/>
      <c r="G43" s="39"/>
      <c r="H43" s="39"/>
      <c r="I43" s="60"/>
      <c r="J43" s="60"/>
      <c r="K43" s="60"/>
      <c r="L43" s="61"/>
      <c r="M43" s="59">
        <f>SUM(N43+O43)</f>
        <v>2000</v>
      </c>
      <c r="N43" s="60">
        <v>2000</v>
      </c>
      <c r="O43" s="60">
        <v>0</v>
      </c>
    </row>
    <row r="44" spans="1:15" ht="17.25" customHeight="1">
      <c r="A44" s="11">
        <v>4</v>
      </c>
      <c r="B44" s="15">
        <v>756</v>
      </c>
      <c r="C44" s="11">
        <v>75615</v>
      </c>
      <c r="D44" s="13" t="s">
        <v>33</v>
      </c>
      <c r="E44" s="16" t="s">
        <v>10</v>
      </c>
      <c r="F44" s="38">
        <f t="shared" si="5"/>
        <v>4008146</v>
      </c>
      <c r="G44" s="39">
        <f>4016946-8800</f>
        <v>4008146</v>
      </c>
      <c r="H44" s="39">
        <v>0</v>
      </c>
      <c r="I44" s="60">
        <v>2948855.6</v>
      </c>
      <c r="J44" s="60">
        <v>2948855.6</v>
      </c>
      <c r="K44" s="60"/>
      <c r="L44" s="61" t="e">
        <f>SUM(#REF!/F44)*100</f>
        <v>#REF!</v>
      </c>
      <c r="M44" s="59">
        <f aca="true" t="shared" si="6" ref="M44:M64">SUM(N44+O44)</f>
        <v>6460000</v>
      </c>
      <c r="N44" s="60">
        <v>6460000</v>
      </c>
      <c r="O44" s="60">
        <v>0</v>
      </c>
    </row>
    <row r="45" spans="1:15" ht="20.25" customHeight="1">
      <c r="A45" s="11">
        <v>5</v>
      </c>
      <c r="B45" s="15">
        <v>756</v>
      </c>
      <c r="C45" s="11">
        <v>75615</v>
      </c>
      <c r="D45" s="13" t="s">
        <v>34</v>
      </c>
      <c r="E45" s="16" t="s">
        <v>12</v>
      </c>
      <c r="F45" s="38">
        <f t="shared" si="5"/>
        <v>40000</v>
      </c>
      <c r="G45" s="39">
        <v>40000</v>
      </c>
      <c r="H45" s="39">
        <v>0</v>
      </c>
      <c r="I45" s="60">
        <v>28781.05</v>
      </c>
      <c r="J45" s="60">
        <v>28781.05</v>
      </c>
      <c r="K45" s="60"/>
      <c r="L45" s="61" t="e">
        <f>SUM(#REF!/F45)*100</f>
        <v>#REF!</v>
      </c>
      <c r="M45" s="59">
        <f t="shared" si="6"/>
        <v>25000</v>
      </c>
      <c r="N45" s="60">
        <v>25000</v>
      </c>
      <c r="O45" s="60">
        <v>0</v>
      </c>
    </row>
    <row r="46" spans="1:15" ht="17.25" customHeight="1">
      <c r="A46" s="11">
        <v>6</v>
      </c>
      <c r="B46" s="15">
        <v>756</v>
      </c>
      <c r="C46" s="11">
        <v>75615</v>
      </c>
      <c r="D46" s="13" t="s">
        <v>35</v>
      </c>
      <c r="E46" s="16" t="s">
        <v>13</v>
      </c>
      <c r="F46" s="38">
        <f t="shared" si="5"/>
        <v>3640</v>
      </c>
      <c r="G46" s="39">
        <v>3640</v>
      </c>
      <c r="H46" s="39">
        <v>0</v>
      </c>
      <c r="I46" s="60">
        <v>1783.5</v>
      </c>
      <c r="J46" s="60">
        <v>1783.5</v>
      </c>
      <c r="K46" s="60"/>
      <c r="L46" s="61" t="e">
        <f>SUM(#REF!/F46)*100</f>
        <v>#REF!</v>
      </c>
      <c r="M46" s="59">
        <f t="shared" si="6"/>
        <v>3000</v>
      </c>
      <c r="N46" s="60">
        <v>3000</v>
      </c>
      <c r="O46" s="60">
        <v>0</v>
      </c>
    </row>
    <row r="47" spans="1:15" ht="16.5" customHeight="1">
      <c r="A47" s="11">
        <v>7</v>
      </c>
      <c r="B47" s="15">
        <v>756</v>
      </c>
      <c r="C47" s="11">
        <v>75615</v>
      </c>
      <c r="D47" s="13" t="s">
        <v>36</v>
      </c>
      <c r="E47" s="16" t="s">
        <v>11</v>
      </c>
      <c r="F47" s="38">
        <f t="shared" si="5"/>
        <v>123000</v>
      </c>
      <c r="G47" s="39">
        <v>123000</v>
      </c>
      <c r="H47" s="39">
        <v>0</v>
      </c>
      <c r="I47" s="60">
        <v>75300</v>
      </c>
      <c r="J47" s="60">
        <v>75300</v>
      </c>
      <c r="K47" s="60"/>
      <c r="L47" s="61" t="e">
        <f>SUM(#REF!/F47)*100</f>
        <v>#REF!</v>
      </c>
      <c r="M47" s="59">
        <f t="shared" si="6"/>
        <v>110000</v>
      </c>
      <c r="N47" s="60">
        <v>110000</v>
      </c>
      <c r="O47" s="60">
        <v>0</v>
      </c>
    </row>
    <row r="48" spans="1:15" ht="14.25" customHeight="1">
      <c r="A48" s="11">
        <v>8</v>
      </c>
      <c r="B48" s="15">
        <v>756</v>
      </c>
      <c r="C48" s="11">
        <v>75615</v>
      </c>
      <c r="D48" s="13" t="s">
        <v>37</v>
      </c>
      <c r="E48" s="16" t="s">
        <v>9</v>
      </c>
      <c r="F48" s="38">
        <f t="shared" si="5"/>
        <v>300000</v>
      </c>
      <c r="G48" s="39">
        <v>300000</v>
      </c>
      <c r="H48" s="39">
        <v>0</v>
      </c>
      <c r="I48" s="60">
        <v>79165.55</v>
      </c>
      <c r="J48" s="60">
        <v>79165.55</v>
      </c>
      <c r="K48" s="60"/>
      <c r="L48" s="61" t="e">
        <f>SUM(#REF!/F48)*100</f>
        <v>#REF!</v>
      </c>
      <c r="M48" s="59">
        <f t="shared" si="6"/>
        <v>100000</v>
      </c>
      <c r="N48" s="60">
        <v>100000</v>
      </c>
      <c r="O48" s="60">
        <v>0</v>
      </c>
    </row>
    <row r="49" spans="1:15" ht="15" customHeight="1">
      <c r="A49" s="11">
        <v>9</v>
      </c>
      <c r="B49" s="15">
        <v>756</v>
      </c>
      <c r="C49" s="11">
        <v>75616</v>
      </c>
      <c r="D49" s="13" t="s">
        <v>33</v>
      </c>
      <c r="E49" s="16" t="s">
        <v>0</v>
      </c>
      <c r="F49" s="39">
        <v>2980000</v>
      </c>
      <c r="G49" s="39">
        <v>2980000</v>
      </c>
      <c r="H49" s="39">
        <v>0</v>
      </c>
      <c r="I49" s="60">
        <v>2146406.23</v>
      </c>
      <c r="J49" s="60">
        <v>2146406.23</v>
      </c>
      <c r="K49" s="60"/>
      <c r="L49" s="61" t="e">
        <f>SUM(#REF!/F49)*100</f>
        <v>#REF!</v>
      </c>
      <c r="M49" s="59">
        <f t="shared" si="6"/>
        <v>4230000</v>
      </c>
      <c r="N49" s="60">
        <v>4230000</v>
      </c>
      <c r="O49" s="60">
        <v>0</v>
      </c>
    </row>
    <row r="50" spans="1:15" ht="18.75" customHeight="1">
      <c r="A50" s="11">
        <v>10</v>
      </c>
      <c r="B50" s="15">
        <v>756</v>
      </c>
      <c r="C50" s="11">
        <v>75616</v>
      </c>
      <c r="D50" s="13" t="s">
        <v>34</v>
      </c>
      <c r="E50" s="16" t="s">
        <v>1</v>
      </c>
      <c r="F50" s="38">
        <f aca="true" t="shared" si="7" ref="F50:F64">SUM(G50+H50)</f>
        <v>380000</v>
      </c>
      <c r="G50" s="39">
        <v>380000</v>
      </c>
      <c r="H50" s="39">
        <v>0</v>
      </c>
      <c r="I50" s="60">
        <v>145760.42</v>
      </c>
      <c r="J50" s="60">
        <v>145760.42</v>
      </c>
      <c r="K50" s="60"/>
      <c r="L50" s="61" t="e">
        <f>SUM(#REF!/F50)*100</f>
        <v>#REF!</v>
      </c>
      <c r="M50" s="59">
        <f t="shared" si="6"/>
        <v>210000</v>
      </c>
      <c r="N50" s="60">
        <v>210000</v>
      </c>
      <c r="O50" s="60">
        <v>0</v>
      </c>
    </row>
    <row r="51" spans="1:15" ht="15.75" customHeight="1">
      <c r="A51" s="11">
        <v>11</v>
      </c>
      <c r="B51" s="15">
        <v>756</v>
      </c>
      <c r="C51" s="11">
        <v>75616</v>
      </c>
      <c r="D51" s="13" t="s">
        <v>35</v>
      </c>
      <c r="E51" s="16" t="s">
        <v>4</v>
      </c>
      <c r="F51" s="38">
        <f t="shared" si="7"/>
        <v>1200</v>
      </c>
      <c r="G51" s="39">
        <v>1200</v>
      </c>
      <c r="H51" s="39">
        <v>0</v>
      </c>
      <c r="I51" s="60">
        <v>1251.11</v>
      </c>
      <c r="J51" s="60">
        <v>1251.11</v>
      </c>
      <c r="K51" s="60"/>
      <c r="L51" s="61" t="e">
        <f>SUM(#REF!/F51)*100</f>
        <v>#REF!</v>
      </c>
      <c r="M51" s="59">
        <f t="shared" si="6"/>
        <v>1200</v>
      </c>
      <c r="N51" s="60">
        <v>1200</v>
      </c>
      <c r="O51" s="60">
        <v>0</v>
      </c>
    </row>
    <row r="52" spans="1:15" ht="16.5" customHeight="1">
      <c r="A52" s="11">
        <v>12</v>
      </c>
      <c r="B52" s="15">
        <v>756</v>
      </c>
      <c r="C52" s="11">
        <v>75616</v>
      </c>
      <c r="D52" s="13" t="s">
        <v>36</v>
      </c>
      <c r="E52" s="16" t="s">
        <v>2</v>
      </c>
      <c r="F52" s="38">
        <f t="shared" si="7"/>
        <v>191670</v>
      </c>
      <c r="G52" s="39">
        <v>191670</v>
      </c>
      <c r="H52" s="39">
        <v>0</v>
      </c>
      <c r="I52" s="60">
        <v>139744.25</v>
      </c>
      <c r="J52" s="60">
        <v>139744.25</v>
      </c>
      <c r="K52" s="60"/>
      <c r="L52" s="61" t="e">
        <f>SUM(#REF!/F52)*100</f>
        <v>#REF!</v>
      </c>
      <c r="M52" s="59">
        <f t="shared" si="6"/>
        <v>160000</v>
      </c>
      <c r="N52" s="60">
        <v>160000</v>
      </c>
      <c r="O52" s="60">
        <v>0</v>
      </c>
    </row>
    <row r="53" spans="1:15" ht="15" customHeight="1">
      <c r="A53" s="11">
        <v>13</v>
      </c>
      <c r="B53" s="15">
        <v>756</v>
      </c>
      <c r="C53" s="11">
        <v>75616</v>
      </c>
      <c r="D53" s="13" t="s">
        <v>38</v>
      </c>
      <c r="E53" s="16" t="s">
        <v>64</v>
      </c>
      <c r="F53" s="38">
        <f t="shared" si="7"/>
        <v>150000</v>
      </c>
      <c r="G53" s="39">
        <v>150000</v>
      </c>
      <c r="H53" s="39">
        <v>0</v>
      </c>
      <c r="I53" s="60">
        <v>340751.85</v>
      </c>
      <c r="J53" s="60">
        <v>340751.85</v>
      </c>
      <c r="K53" s="60"/>
      <c r="L53" s="61" t="e">
        <f>SUM(#REF!/F53)*100</f>
        <v>#REF!</v>
      </c>
      <c r="M53" s="59">
        <f t="shared" si="6"/>
        <v>120000</v>
      </c>
      <c r="N53" s="60">
        <v>120000</v>
      </c>
      <c r="O53" s="60">
        <v>0</v>
      </c>
    </row>
    <row r="54" spans="1:15" ht="17.25" customHeight="1">
      <c r="A54" s="11">
        <v>14</v>
      </c>
      <c r="B54" s="15">
        <v>756</v>
      </c>
      <c r="C54" s="11">
        <v>75616</v>
      </c>
      <c r="D54" s="13" t="s">
        <v>37</v>
      </c>
      <c r="E54" s="16" t="s">
        <v>65</v>
      </c>
      <c r="F54" s="38">
        <f t="shared" si="7"/>
        <v>3126000</v>
      </c>
      <c r="G54" s="39">
        <v>3126000</v>
      </c>
      <c r="H54" s="39">
        <v>0</v>
      </c>
      <c r="I54" s="60">
        <v>1463218.57</v>
      </c>
      <c r="J54" s="60">
        <v>1463218.57</v>
      </c>
      <c r="K54" s="60"/>
      <c r="L54" s="61" t="e">
        <f>SUM(#REF!/F54)*100</f>
        <v>#REF!</v>
      </c>
      <c r="M54" s="59">
        <f t="shared" si="6"/>
        <v>1000000</v>
      </c>
      <c r="N54" s="60">
        <v>1000000</v>
      </c>
      <c r="O54" s="60">
        <v>0</v>
      </c>
    </row>
    <row r="55" spans="1:15" ht="16.5" customHeight="1">
      <c r="A55" s="11">
        <v>15</v>
      </c>
      <c r="B55" s="15">
        <v>756</v>
      </c>
      <c r="C55" s="11">
        <v>75616</v>
      </c>
      <c r="D55" s="13" t="s">
        <v>39</v>
      </c>
      <c r="E55" s="16" t="s">
        <v>7</v>
      </c>
      <c r="F55" s="38">
        <f t="shared" si="7"/>
        <v>81000</v>
      </c>
      <c r="G55" s="39">
        <v>81000</v>
      </c>
      <c r="H55" s="39">
        <v>0</v>
      </c>
      <c r="I55" s="60">
        <v>68898.62</v>
      </c>
      <c r="J55" s="60">
        <v>68898.62</v>
      </c>
      <c r="K55" s="60"/>
      <c r="L55" s="61" t="e">
        <f>SUM(#REF!/F55)*100</f>
        <v>#REF!</v>
      </c>
      <c r="M55" s="59">
        <f t="shared" si="6"/>
        <v>120000.79</v>
      </c>
      <c r="N55" s="60">
        <v>120000.79</v>
      </c>
      <c r="O55" s="60">
        <v>0</v>
      </c>
    </row>
    <row r="56" spans="1:15" ht="15.75" customHeight="1">
      <c r="A56" s="11">
        <v>16</v>
      </c>
      <c r="B56" s="15">
        <v>756</v>
      </c>
      <c r="C56" s="11">
        <v>75616</v>
      </c>
      <c r="D56" s="13" t="s">
        <v>40</v>
      </c>
      <c r="E56" s="16" t="s">
        <v>3</v>
      </c>
      <c r="F56" s="38">
        <f t="shared" si="7"/>
        <v>1000</v>
      </c>
      <c r="G56" s="39">
        <v>1000</v>
      </c>
      <c r="H56" s="39">
        <v>0</v>
      </c>
      <c r="I56" s="60">
        <v>0</v>
      </c>
      <c r="J56" s="60">
        <v>0</v>
      </c>
      <c r="K56" s="60"/>
      <c r="L56" s="61" t="e">
        <f>SUM(#REF!/F56)*100</f>
        <v>#REF!</v>
      </c>
      <c r="M56" s="59">
        <f t="shared" si="6"/>
        <v>1000</v>
      </c>
      <c r="N56" s="60">
        <v>1000</v>
      </c>
      <c r="O56" s="60">
        <v>0</v>
      </c>
    </row>
    <row r="57" spans="1:15" ht="16.5" customHeight="1">
      <c r="A57" s="11">
        <v>17</v>
      </c>
      <c r="B57" s="15">
        <v>756</v>
      </c>
      <c r="C57" s="11">
        <v>75618</v>
      </c>
      <c r="D57" s="13" t="s">
        <v>41</v>
      </c>
      <c r="E57" s="16" t="s">
        <v>14</v>
      </c>
      <c r="F57" s="38">
        <f t="shared" si="7"/>
        <v>65000</v>
      </c>
      <c r="G57" s="39">
        <v>65000</v>
      </c>
      <c r="H57" s="39">
        <v>0</v>
      </c>
      <c r="I57" s="60">
        <v>27204</v>
      </c>
      <c r="J57" s="60">
        <v>27204</v>
      </c>
      <c r="K57" s="60"/>
      <c r="L57" s="61" t="e">
        <f>SUM(#REF!/F57)*100</f>
        <v>#REF!</v>
      </c>
      <c r="M57" s="59">
        <f t="shared" si="6"/>
        <v>50000</v>
      </c>
      <c r="N57" s="60">
        <v>50000</v>
      </c>
      <c r="O57" s="60">
        <v>0</v>
      </c>
    </row>
    <row r="58" spans="1:15" ht="24">
      <c r="A58" s="11">
        <v>18</v>
      </c>
      <c r="B58" s="15">
        <v>756</v>
      </c>
      <c r="C58" s="11">
        <v>75618</v>
      </c>
      <c r="D58" s="13" t="s">
        <v>42</v>
      </c>
      <c r="E58" s="16" t="s">
        <v>124</v>
      </c>
      <c r="F58" s="38">
        <f t="shared" si="7"/>
        <v>169000</v>
      </c>
      <c r="G58" s="39">
        <v>169000</v>
      </c>
      <c r="H58" s="39">
        <v>0</v>
      </c>
      <c r="I58" s="60">
        <v>141196.17</v>
      </c>
      <c r="J58" s="60">
        <v>141196.17</v>
      </c>
      <c r="K58" s="60"/>
      <c r="L58" s="61" t="e">
        <f>SUM(#REF!/F58)*100</f>
        <v>#REF!</v>
      </c>
      <c r="M58" s="59">
        <f t="shared" si="6"/>
        <v>180000</v>
      </c>
      <c r="N58" s="60">
        <v>180000</v>
      </c>
      <c r="O58" s="60">
        <v>0</v>
      </c>
    </row>
    <row r="59" spans="1:15" ht="36">
      <c r="A59" s="11">
        <v>19</v>
      </c>
      <c r="B59" s="15">
        <v>756</v>
      </c>
      <c r="C59" s="11">
        <v>75618</v>
      </c>
      <c r="D59" s="13" t="s">
        <v>28</v>
      </c>
      <c r="E59" s="16" t="s">
        <v>112</v>
      </c>
      <c r="F59" s="38">
        <f t="shared" si="7"/>
        <v>160000</v>
      </c>
      <c r="G59" s="39">
        <v>160000</v>
      </c>
      <c r="H59" s="39">
        <v>0</v>
      </c>
      <c r="I59" s="60">
        <v>169632.44</v>
      </c>
      <c r="J59" s="60">
        <v>169632.44</v>
      </c>
      <c r="K59" s="60"/>
      <c r="L59" s="61" t="e">
        <f>SUM(#REF!/F59)*100</f>
        <v>#REF!</v>
      </c>
      <c r="M59" s="59">
        <f t="shared" si="6"/>
        <v>200000</v>
      </c>
      <c r="N59" s="60">
        <v>200000</v>
      </c>
      <c r="O59" s="60">
        <v>0</v>
      </c>
    </row>
    <row r="60" spans="1:15" ht="24">
      <c r="A60" s="11">
        <v>20</v>
      </c>
      <c r="B60" s="15">
        <v>756</v>
      </c>
      <c r="C60" s="11"/>
      <c r="D60" s="13"/>
      <c r="E60" s="16" t="s">
        <v>122</v>
      </c>
      <c r="F60" s="38"/>
      <c r="G60" s="39"/>
      <c r="H60" s="39"/>
      <c r="I60" s="60"/>
      <c r="J60" s="60"/>
      <c r="K60" s="60"/>
      <c r="L60" s="61"/>
      <c r="M60" s="59">
        <f t="shared" si="6"/>
        <v>150</v>
      </c>
      <c r="N60" s="60">
        <v>150</v>
      </c>
      <c r="O60" s="60">
        <v>0</v>
      </c>
    </row>
    <row r="61" spans="1:20" ht="62.25" customHeight="1">
      <c r="A61" s="11">
        <v>21</v>
      </c>
      <c r="B61" s="15">
        <v>756</v>
      </c>
      <c r="C61" s="11">
        <v>75618</v>
      </c>
      <c r="D61" s="13" t="s">
        <v>28</v>
      </c>
      <c r="E61" s="16" t="s">
        <v>76</v>
      </c>
      <c r="F61" s="38">
        <f t="shared" si="7"/>
        <v>295000</v>
      </c>
      <c r="G61" s="39">
        <v>295000</v>
      </c>
      <c r="H61" s="39">
        <v>0</v>
      </c>
      <c r="I61" s="60">
        <v>3043.85</v>
      </c>
      <c r="J61" s="60">
        <v>3043.85</v>
      </c>
      <c r="K61" s="60"/>
      <c r="L61" s="61" t="e">
        <f>SUM(#REF!/F61)*100</f>
        <v>#REF!</v>
      </c>
      <c r="M61" s="59">
        <f t="shared" si="6"/>
        <v>108850</v>
      </c>
      <c r="N61" s="60">
        <v>108850</v>
      </c>
      <c r="O61" s="60">
        <v>0</v>
      </c>
      <c r="T61" s="73"/>
    </row>
    <row r="62" spans="1:15" ht="30.75" customHeight="1" hidden="1">
      <c r="A62" s="11">
        <v>22</v>
      </c>
      <c r="B62" s="15">
        <v>756</v>
      </c>
      <c r="C62" s="11">
        <v>75618</v>
      </c>
      <c r="D62" s="13" t="s">
        <v>39</v>
      </c>
      <c r="E62" s="16" t="s">
        <v>97</v>
      </c>
      <c r="F62" s="38">
        <f t="shared" si="7"/>
        <v>19200</v>
      </c>
      <c r="G62" s="39">
        <v>19200</v>
      </c>
      <c r="H62" s="39">
        <v>0</v>
      </c>
      <c r="I62" s="60">
        <v>20993.81</v>
      </c>
      <c r="J62" s="60">
        <v>20993.81</v>
      </c>
      <c r="K62" s="60"/>
      <c r="L62" s="61" t="e">
        <f>SUM(#REF!/F62)*100</f>
        <v>#REF!</v>
      </c>
      <c r="M62" s="59">
        <f t="shared" si="6"/>
        <v>0</v>
      </c>
      <c r="N62" s="60"/>
      <c r="O62" s="60">
        <v>0</v>
      </c>
    </row>
    <row r="63" spans="1:15" ht="27.75" customHeight="1">
      <c r="A63" s="11">
        <v>23</v>
      </c>
      <c r="B63" s="15">
        <v>756</v>
      </c>
      <c r="C63" s="11">
        <v>75621</v>
      </c>
      <c r="D63" s="13" t="s">
        <v>43</v>
      </c>
      <c r="E63" s="16" t="s">
        <v>91</v>
      </c>
      <c r="F63" s="38">
        <f t="shared" si="7"/>
        <v>39062865</v>
      </c>
      <c r="G63" s="39">
        <v>39062865</v>
      </c>
      <c r="H63" s="39">
        <v>0</v>
      </c>
      <c r="I63" s="60">
        <v>15761034</v>
      </c>
      <c r="J63" s="60">
        <v>15761034</v>
      </c>
      <c r="K63" s="60"/>
      <c r="L63" s="61" t="e">
        <f>SUM(#REF!/F63)*100</f>
        <v>#REF!</v>
      </c>
      <c r="M63" s="59">
        <f t="shared" si="6"/>
        <v>35406728</v>
      </c>
      <c r="N63" s="60">
        <v>35406728</v>
      </c>
      <c r="O63" s="60">
        <v>0</v>
      </c>
    </row>
    <row r="64" spans="1:15" ht="26.25" customHeight="1">
      <c r="A64" s="11">
        <v>24</v>
      </c>
      <c r="B64" s="15">
        <v>756</v>
      </c>
      <c r="C64" s="11">
        <v>75621</v>
      </c>
      <c r="D64" s="13" t="s">
        <v>44</v>
      </c>
      <c r="E64" s="16" t="s">
        <v>90</v>
      </c>
      <c r="F64" s="38">
        <f t="shared" si="7"/>
        <v>1410000</v>
      </c>
      <c r="G64" s="39">
        <v>1410000</v>
      </c>
      <c r="H64" s="39">
        <v>0</v>
      </c>
      <c r="I64" s="60">
        <v>1313720.66</v>
      </c>
      <c r="J64" s="60">
        <v>1313720.66</v>
      </c>
      <c r="K64" s="60"/>
      <c r="L64" s="61" t="e">
        <f>SUM(#REF!/F64)*100</f>
        <v>#REF!</v>
      </c>
      <c r="M64" s="59">
        <f t="shared" si="6"/>
        <v>950000</v>
      </c>
      <c r="N64" s="60">
        <v>950000</v>
      </c>
      <c r="O64" s="60">
        <v>0</v>
      </c>
    </row>
    <row r="65" spans="1:16" s="35" customFormat="1" ht="36" customHeight="1">
      <c r="A65" s="105" t="s">
        <v>52</v>
      </c>
      <c r="B65" s="106"/>
      <c r="C65" s="106"/>
      <c r="D65" s="107"/>
      <c r="E65" s="108"/>
      <c r="F65" s="43">
        <f>SUM(F41:F64)</f>
        <v>52666721</v>
      </c>
      <c r="G65" s="44">
        <f>SUM(G41:G64)</f>
        <v>52666721</v>
      </c>
      <c r="H65" s="44">
        <f>SUM(H41:H64)</f>
        <v>0</v>
      </c>
      <c r="I65" s="53">
        <f>SUM(I41:I64)</f>
        <v>24954518.66</v>
      </c>
      <c r="J65" s="53">
        <f>SUM(J41:J64)</f>
        <v>24954518.66</v>
      </c>
      <c r="K65" s="65">
        <v>0</v>
      </c>
      <c r="L65" s="61" t="e">
        <f>SUM(#REF!/F65)*100</f>
        <v>#REF!</v>
      </c>
      <c r="M65" s="55">
        <f>SUM(M41:M64)</f>
        <v>49527928.79</v>
      </c>
      <c r="N65" s="53">
        <f>SUM(N41:N64)</f>
        <v>49527928.79</v>
      </c>
      <c r="O65" s="53">
        <f>SUM(O41:O64)</f>
        <v>0</v>
      </c>
      <c r="P65" s="75"/>
    </row>
    <row r="66" spans="1:15" ht="27" customHeight="1">
      <c r="A66" s="11">
        <v>1</v>
      </c>
      <c r="B66" s="15">
        <v>758</v>
      </c>
      <c r="C66" s="11">
        <v>75801</v>
      </c>
      <c r="D66" s="11">
        <v>2920</v>
      </c>
      <c r="E66" s="14" t="s">
        <v>56</v>
      </c>
      <c r="F66" s="38">
        <f>SUM(G66+H66)</f>
        <v>11450698</v>
      </c>
      <c r="G66" s="39">
        <v>11450698</v>
      </c>
      <c r="H66" s="39">
        <v>0</v>
      </c>
      <c r="I66" s="60">
        <v>7046584</v>
      </c>
      <c r="J66" s="60">
        <v>7046584</v>
      </c>
      <c r="K66" s="56"/>
      <c r="L66" s="61" t="e">
        <f>SUM(#REF!/F66)*100</f>
        <v>#REF!</v>
      </c>
      <c r="M66" s="59">
        <f>SUM(N66+O66)</f>
        <v>14143876</v>
      </c>
      <c r="N66" s="60">
        <v>14143876</v>
      </c>
      <c r="O66" s="60">
        <v>0</v>
      </c>
    </row>
    <row r="67" spans="1:15" ht="24">
      <c r="A67" s="20">
        <v>2</v>
      </c>
      <c r="B67" s="7">
        <v>758</v>
      </c>
      <c r="C67" s="20">
        <v>75814</v>
      </c>
      <c r="D67" s="31" t="s">
        <v>45</v>
      </c>
      <c r="E67" s="32" t="s">
        <v>50</v>
      </c>
      <c r="F67" s="45">
        <f>SUM(G67+H67)</f>
        <v>350000</v>
      </c>
      <c r="G67" s="46">
        <v>350000</v>
      </c>
      <c r="H67" s="39">
        <v>0</v>
      </c>
      <c r="I67" s="68">
        <v>269501.63</v>
      </c>
      <c r="J67" s="68">
        <v>269501.63</v>
      </c>
      <c r="K67" s="68"/>
      <c r="L67" s="61" t="e">
        <f>SUM(#REF!/F67)*100</f>
        <v>#REF!</v>
      </c>
      <c r="M67" s="67">
        <f>SUM(N67+O67)</f>
        <v>250000</v>
      </c>
      <c r="N67" s="68">
        <v>250000</v>
      </c>
      <c r="O67" s="60">
        <v>0</v>
      </c>
    </row>
    <row r="68" spans="1:55" s="33" customFormat="1" ht="26.25" customHeight="1" hidden="1">
      <c r="A68" s="11">
        <v>3</v>
      </c>
      <c r="B68" s="15">
        <v>758</v>
      </c>
      <c r="C68" s="11">
        <v>75814</v>
      </c>
      <c r="D68" s="13" t="s">
        <v>31</v>
      </c>
      <c r="E68" s="14" t="s">
        <v>105</v>
      </c>
      <c r="F68" s="38">
        <f>SUM(G68+H68)</f>
        <v>1845407</v>
      </c>
      <c r="G68" s="39">
        <v>1845407</v>
      </c>
      <c r="H68" s="39">
        <v>0</v>
      </c>
      <c r="I68" s="60">
        <v>1253000</v>
      </c>
      <c r="J68" s="60">
        <v>1253000</v>
      </c>
      <c r="K68" s="60"/>
      <c r="L68" s="61" t="e">
        <f>SUM(#REF!/F68)*100</f>
        <v>#REF!</v>
      </c>
      <c r="M68" s="59">
        <f>SUM(N68+O68)</f>
        <v>0</v>
      </c>
      <c r="N68" s="60"/>
      <c r="O68" s="60">
        <v>0</v>
      </c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</row>
    <row r="69" spans="1:16" s="35" customFormat="1" ht="15.75" customHeight="1">
      <c r="A69" s="97" t="s">
        <v>53</v>
      </c>
      <c r="B69" s="100"/>
      <c r="C69" s="100"/>
      <c r="D69" s="98"/>
      <c r="E69" s="99"/>
      <c r="F69" s="47">
        <f>SUM(F66:F68)</f>
        <v>13646105</v>
      </c>
      <c r="G69" s="48">
        <f>SUM(G66:G68)</f>
        <v>13646105</v>
      </c>
      <c r="H69" s="48">
        <f>SUM(H66:H67)</f>
        <v>0</v>
      </c>
      <c r="I69" s="70">
        <f>SUM(I66:I68)</f>
        <v>8569085.629999999</v>
      </c>
      <c r="J69" s="70">
        <f>SUM(J66:J68)</f>
        <v>8569085.629999999</v>
      </c>
      <c r="K69" s="71">
        <v>0</v>
      </c>
      <c r="L69" s="61" t="e">
        <f>SUM(#REF!/F69)*100</f>
        <v>#REF!</v>
      </c>
      <c r="M69" s="55">
        <f>SUM(M66:M68)</f>
        <v>14393876</v>
      </c>
      <c r="N69" s="53">
        <f>SUM(N66:N68)</f>
        <v>14393876</v>
      </c>
      <c r="O69" s="69">
        <f>SUM(O66:O67)</f>
        <v>0</v>
      </c>
      <c r="P69" s="75"/>
    </row>
    <row r="70" spans="1:15" ht="24">
      <c r="A70" s="18">
        <v>1</v>
      </c>
      <c r="B70" s="15">
        <v>801</v>
      </c>
      <c r="C70" s="11">
        <v>80101</v>
      </c>
      <c r="D70" s="13" t="s">
        <v>59</v>
      </c>
      <c r="E70" s="19" t="s">
        <v>80</v>
      </c>
      <c r="F70" s="43">
        <f>SUM(G70)</f>
        <v>780</v>
      </c>
      <c r="G70" s="44">
        <v>780</v>
      </c>
      <c r="H70" s="44">
        <v>0</v>
      </c>
      <c r="I70" s="60">
        <v>373</v>
      </c>
      <c r="J70" s="60">
        <v>373</v>
      </c>
      <c r="K70" s="60"/>
      <c r="L70" s="61" t="e">
        <f>SUM(#REF!/F70)*100</f>
        <v>#REF!</v>
      </c>
      <c r="M70" s="59">
        <f>SUM(N70)</f>
        <v>740</v>
      </c>
      <c r="N70" s="60">
        <v>740</v>
      </c>
      <c r="O70" s="60">
        <v>0</v>
      </c>
    </row>
    <row r="71" spans="1:15" ht="16.5" customHeight="1">
      <c r="A71" s="18">
        <v>2</v>
      </c>
      <c r="B71" s="15">
        <v>801</v>
      </c>
      <c r="C71" s="11">
        <v>80101</v>
      </c>
      <c r="D71" s="13" t="s">
        <v>45</v>
      </c>
      <c r="E71" s="14" t="s">
        <v>8</v>
      </c>
      <c r="F71" s="38">
        <f>SUM(G71+H71)</f>
        <v>300</v>
      </c>
      <c r="G71" s="39">
        <v>300</v>
      </c>
      <c r="H71" s="44">
        <v>0</v>
      </c>
      <c r="I71" s="60">
        <v>180.95</v>
      </c>
      <c r="J71" s="60">
        <v>180.95</v>
      </c>
      <c r="K71" s="60"/>
      <c r="L71" s="61" t="e">
        <f>SUM(#REF!/F71)*100</f>
        <v>#REF!</v>
      </c>
      <c r="M71" s="59">
        <f>SUM(N71+O71)</f>
        <v>9200</v>
      </c>
      <c r="N71" s="60">
        <v>9200</v>
      </c>
      <c r="O71" s="53">
        <v>0</v>
      </c>
    </row>
    <row r="72" spans="1:15" ht="15.75" customHeight="1">
      <c r="A72" s="18">
        <v>3</v>
      </c>
      <c r="B72" s="15">
        <v>801</v>
      </c>
      <c r="C72" s="11">
        <v>80101</v>
      </c>
      <c r="D72" s="13" t="s">
        <v>26</v>
      </c>
      <c r="E72" s="14" t="s">
        <v>77</v>
      </c>
      <c r="F72" s="38">
        <f>SUM(G72+H72)</f>
        <v>17000</v>
      </c>
      <c r="G72" s="39">
        <v>17000</v>
      </c>
      <c r="H72" s="44">
        <v>0</v>
      </c>
      <c r="I72" s="60">
        <v>6268.07</v>
      </c>
      <c r="J72" s="60">
        <v>6268.07</v>
      </c>
      <c r="K72" s="60"/>
      <c r="L72" s="61" t="e">
        <f>SUM(#REF!/F72)*100</f>
        <v>#REF!</v>
      </c>
      <c r="M72" s="59">
        <f>SUM(N72+O72)</f>
        <v>20000</v>
      </c>
      <c r="N72" s="60">
        <v>20000</v>
      </c>
      <c r="O72" s="53">
        <v>0</v>
      </c>
    </row>
    <row r="73" spans="1:15" ht="24">
      <c r="A73" s="18">
        <v>4</v>
      </c>
      <c r="B73" s="15">
        <v>801</v>
      </c>
      <c r="C73" s="11">
        <v>80101</v>
      </c>
      <c r="D73" s="13" t="s">
        <v>39</v>
      </c>
      <c r="E73" s="14" t="s">
        <v>60</v>
      </c>
      <c r="F73" s="38">
        <f>SUM(G73+H73)</f>
        <v>0</v>
      </c>
      <c r="G73" s="39">
        <v>0</v>
      </c>
      <c r="H73" s="44">
        <v>0</v>
      </c>
      <c r="I73" s="60">
        <v>12.33</v>
      </c>
      <c r="J73" s="60">
        <v>12.33</v>
      </c>
      <c r="K73" s="60"/>
      <c r="L73" s="61" t="e">
        <f>SUM(#REF!/F73)*100</f>
        <v>#REF!</v>
      </c>
      <c r="M73" s="59">
        <f>SUM(N73+O73)</f>
        <v>100</v>
      </c>
      <c r="N73" s="60">
        <v>100</v>
      </c>
      <c r="O73" s="53">
        <v>0</v>
      </c>
    </row>
    <row r="74" spans="1:15" ht="36">
      <c r="A74" s="18">
        <v>5</v>
      </c>
      <c r="B74" s="15">
        <v>801</v>
      </c>
      <c r="C74" s="11">
        <v>80101</v>
      </c>
      <c r="D74" s="13" t="s">
        <v>31</v>
      </c>
      <c r="E74" s="14" t="s">
        <v>55</v>
      </c>
      <c r="F74" s="38">
        <f aca="true" t="shared" si="8" ref="F74:F88">SUM(G74+H74)</f>
        <v>3861</v>
      </c>
      <c r="G74" s="39">
        <v>3861</v>
      </c>
      <c r="H74" s="44">
        <v>0</v>
      </c>
      <c r="I74" s="60">
        <v>2950.34</v>
      </c>
      <c r="J74" s="60">
        <v>2950.34</v>
      </c>
      <c r="K74" s="60"/>
      <c r="L74" s="61" t="e">
        <f>SUM(#REF!/F74)*100</f>
        <v>#REF!</v>
      </c>
      <c r="M74" s="59">
        <f aca="true" t="shared" si="9" ref="M74:M88">SUM(N74+O74)</f>
        <v>1915</v>
      </c>
      <c r="N74" s="60">
        <v>1915</v>
      </c>
      <c r="O74" s="53">
        <v>0</v>
      </c>
    </row>
    <row r="75" spans="1:15" ht="16.5" customHeight="1">
      <c r="A75" s="18">
        <v>6</v>
      </c>
      <c r="B75" s="15">
        <v>801</v>
      </c>
      <c r="C75" s="11">
        <v>80104</v>
      </c>
      <c r="D75" s="13" t="s">
        <v>26</v>
      </c>
      <c r="E75" s="14" t="s">
        <v>81</v>
      </c>
      <c r="F75" s="38">
        <f t="shared" si="8"/>
        <v>285120</v>
      </c>
      <c r="G75" s="39">
        <v>285120</v>
      </c>
      <c r="H75" s="44">
        <v>0</v>
      </c>
      <c r="I75" s="60">
        <v>172524.1</v>
      </c>
      <c r="J75" s="60">
        <v>172524.1</v>
      </c>
      <c r="K75" s="60"/>
      <c r="L75" s="61" t="e">
        <f>SUM(#REF!/F75)*100</f>
        <v>#REF!</v>
      </c>
      <c r="M75" s="59">
        <f t="shared" si="9"/>
        <v>271920</v>
      </c>
      <c r="N75" s="60">
        <v>271920</v>
      </c>
      <c r="O75" s="53">
        <v>0</v>
      </c>
    </row>
    <row r="76" spans="1:15" ht="16.5" customHeight="1">
      <c r="A76" s="18">
        <v>7</v>
      </c>
      <c r="B76" s="15">
        <v>801</v>
      </c>
      <c r="C76" s="11">
        <v>80104</v>
      </c>
      <c r="D76" s="13" t="s">
        <v>45</v>
      </c>
      <c r="E76" s="14" t="s">
        <v>8</v>
      </c>
      <c r="F76" s="38">
        <f t="shared" si="8"/>
        <v>70</v>
      </c>
      <c r="G76" s="39">
        <v>70</v>
      </c>
      <c r="H76" s="44">
        <v>0</v>
      </c>
      <c r="I76" s="60">
        <v>19.67</v>
      </c>
      <c r="J76" s="60">
        <v>19.67</v>
      </c>
      <c r="K76" s="60"/>
      <c r="L76" s="61" t="e">
        <f>SUM(#REF!/F76)*100</f>
        <v>#REF!</v>
      </c>
      <c r="M76" s="59">
        <f t="shared" si="9"/>
        <v>2400</v>
      </c>
      <c r="N76" s="60">
        <v>2400</v>
      </c>
      <c r="O76" s="53">
        <v>0</v>
      </c>
    </row>
    <row r="77" spans="1:15" ht="18" customHeight="1">
      <c r="A77" s="18">
        <v>8</v>
      </c>
      <c r="B77" s="15">
        <v>801</v>
      </c>
      <c r="C77" s="11">
        <v>80104</v>
      </c>
      <c r="D77" s="13" t="s">
        <v>39</v>
      </c>
      <c r="E77" s="14" t="s">
        <v>8</v>
      </c>
      <c r="F77" s="38">
        <f t="shared" si="8"/>
        <v>180</v>
      </c>
      <c r="G77" s="39">
        <v>180</v>
      </c>
      <c r="H77" s="44">
        <v>0</v>
      </c>
      <c r="I77" s="60">
        <v>121.35</v>
      </c>
      <c r="J77" s="60">
        <v>121.35</v>
      </c>
      <c r="K77" s="60"/>
      <c r="L77" s="61" t="e">
        <f>SUM(#REF!/F77)*100</f>
        <v>#REF!</v>
      </c>
      <c r="M77" s="59">
        <f t="shared" si="9"/>
        <v>170</v>
      </c>
      <c r="N77" s="60">
        <v>170</v>
      </c>
      <c r="O77" s="53">
        <v>0</v>
      </c>
    </row>
    <row r="78" spans="1:15" ht="36">
      <c r="A78" s="18">
        <v>9</v>
      </c>
      <c r="B78" s="15">
        <v>801</v>
      </c>
      <c r="C78" s="11">
        <v>80104</v>
      </c>
      <c r="D78" s="13" t="s">
        <v>31</v>
      </c>
      <c r="E78" s="14" t="s">
        <v>55</v>
      </c>
      <c r="F78" s="38">
        <f t="shared" si="8"/>
        <v>240</v>
      </c>
      <c r="G78" s="39">
        <v>240</v>
      </c>
      <c r="H78" s="44">
        <v>0</v>
      </c>
      <c r="I78" s="60">
        <v>120.02</v>
      </c>
      <c r="J78" s="60">
        <v>120.02</v>
      </c>
      <c r="K78" s="60"/>
      <c r="L78" s="61" t="e">
        <f>SUM(#REF!/F78)*100</f>
        <v>#REF!</v>
      </c>
      <c r="M78" s="59">
        <f t="shared" si="9"/>
        <v>300</v>
      </c>
      <c r="N78" s="60">
        <v>300</v>
      </c>
      <c r="O78" s="53">
        <v>0</v>
      </c>
    </row>
    <row r="79" spans="1:15" ht="48">
      <c r="A79" s="18">
        <v>10</v>
      </c>
      <c r="B79" s="15">
        <v>801</v>
      </c>
      <c r="C79" s="11">
        <v>80104</v>
      </c>
      <c r="D79" s="13" t="s">
        <v>46</v>
      </c>
      <c r="E79" s="14" t="s">
        <v>139</v>
      </c>
      <c r="F79" s="38">
        <f t="shared" si="8"/>
        <v>331036</v>
      </c>
      <c r="G79" s="39">
        <v>331036</v>
      </c>
      <c r="H79" s="44">
        <v>0</v>
      </c>
      <c r="I79" s="60">
        <v>181066.77</v>
      </c>
      <c r="J79" s="60">
        <v>181066.77</v>
      </c>
      <c r="K79" s="60"/>
      <c r="L79" s="61" t="e">
        <f>SUM(#REF!/F79)*100</f>
        <v>#REF!</v>
      </c>
      <c r="M79" s="59">
        <f t="shared" si="9"/>
        <v>728000</v>
      </c>
      <c r="N79" s="60">
        <v>728000</v>
      </c>
      <c r="O79" s="53">
        <v>0</v>
      </c>
    </row>
    <row r="80" spans="1:15" ht="48">
      <c r="A80" s="18">
        <v>11</v>
      </c>
      <c r="B80" s="15">
        <v>801</v>
      </c>
      <c r="C80" s="11"/>
      <c r="D80" s="13"/>
      <c r="E80" s="14" t="s">
        <v>82</v>
      </c>
      <c r="F80" s="38"/>
      <c r="G80" s="39"/>
      <c r="H80" s="44"/>
      <c r="I80" s="60"/>
      <c r="J80" s="60"/>
      <c r="K80" s="60"/>
      <c r="L80" s="61"/>
      <c r="M80" s="59">
        <f t="shared" si="9"/>
        <v>162000</v>
      </c>
      <c r="N80" s="60">
        <v>162000</v>
      </c>
      <c r="O80" s="53">
        <v>0</v>
      </c>
    </row>
    <row r="81" spans="1:15" ht="24">
      <c r="A81" s="18">
        <v>12</v>
      </c>
      <c r="B81" s="15">
        <v>801</v>
      </c>
      <c r="C81" s="11">
        <v>80110</v>
      </c>
      <c r="D81" s="13" t="s">
        <v>59</v>
      </c>
      <c r="E81" s="14" t="s">
        <v>83</v>
      </c>
      <c r="F81" s="38">
        <f t="shared" si="8"/>
        <v>530</v>
      </c>
      <c r="G81" s="39">
        <v>530</v>
      </c>
      <c r="H81" s="44">
        <v>0</v>
      </c>
      <c r="I81" s="60">
        <v>306</v>
      </c>
      <c r="J81" s="60">
        <v>306</v>
      </c>
      <c r="K81" s="60"/>
      <c r="L81" s="61" t="e">
        <f>SUM(#REF!/F81)*100</f>
        <v>#REF!</v>
      </c>
      <c r="M81" s="59">
        <f t="shared" si="9"/>
        <v>580</v>
      </c>
      <c r="N81" s="60">
        <v>580</v>
      </c>
      <c r="O81" s="53">
        <v>0</v>
      </c>
    </row>
    <row r="82" spans="1:15" ht="16.5" customHeight="1">
      <c r="A82" s="18">
        <v>13</v>
      </c>
      <c r="B82" s="15">
        <v>801</v>
      </c>
      <c r="C82" s="11"/>
      <c r="D82" s="13"/>
      <c r="E82" s="14" t="s">
        <v>8</v>
      </c>
      <c r="F82" s="38"/>
      <c r="G82" s="39"/>
      <c r="H82" s="44"/>
      <c r="I82" s="60"/>
      <c r="J82" s="60"/>
      <c r="K82" s="60"/>
      <c r="L82" s="61"/>
      <c r="M82" s="59">
        <f t="shared" si="9"/>
        <v>6100</v>
      </c>
      <c r="N82" s="60">
        <v>6100</v>
      </c>
      <c r="O82" s="53">
        <v>0</v>
      </c>
    </row>
    <row r="83" spans="1:15" ht="36">
      <c r="A83" s="18">
        <v>14</v>
      </c>
      <c r="B83" s="15">
        <v>801</v>
      </c>
      <c r="C83" s="11">
        <v>80110</v>
      </c>
      <c r="D83" s="13" t="s">
        <v>31</v>
      </c>
      <c r="E83" s="14" t="s">
        <v>55</v>
      </c>
      <c r="F83" s="38">
        <f t="shared" si="8"/>
        <v>710</v>
      </c>
      <c r="G83" s="39">
        <v>710</v>
      </c>
      <c r="H83" s="44">
        <v>0</v>
      </c>
      <c r="I83" s="60">
        <v>400.38</v>
      </c>
      <c r="J83" s="60">
        <v>400.38</v>
      </c>
      <c r="K83" s="60"/>
      <c r="L83" s="61" t="e">
        <f>SUM(#REF!/F83)*100</f>
        <v>#REF!</v>
      </c>
      <c r="M83" s="59">
        <f t="shared" si="9"/>
        <v>970</v>
      </c>
      <c r="N83" s="60">
        <v>970</v>
      </c>
      <c r="O83" s="53">
        <v>0</v>
      </c>
    </row>
    <row r="84" spans="1:15" ht="14.25" customHeight="1">
      <c r="A84" s="18">
        <v>15</v>
      </c>
      <c r="B84" s="15">
        <v>801</v>
      </c>
      <c r="C84" s="11">
        <v>80110</v>
      </c>
      <c r="D84" s="13" t="s">
        <v>45</v>
      </c>
      <c r="E84" s="14" t="s">
        <v>8</v>
      </c>
      <c r="F84" s="38">
        <v>0</v>
      </c>
      <c r="G84" s="39">
        <v>0</v>
      </c>
      <c r="H84" s="44">
        <v>0</v>
      </c>
      <c r="I84" s="60"/>
      <c r="J84" s="60"/>
      <c r="K84" s="60"/>
      <c r="L84" s="61" t="e">
        <f>SUM(#REF!/F84)*100</f>
        <v>#REF!</v>
      </c>
      <c r="M84" s="59">
        <f t="shared" si="9"/>
        <v>1800</v>
      </c>
      <c r="N84" s="60">
        <v>1800</v>
      </c>
      <c r="O84" s="53">
        <v>0</v>
      </c>
    </row>
    <row r="85" spans="1:15" ht="18.75" customHeight="1">
      <c r="A85" s="18">
        <v>16</v>
      </c>
      <c r="B85" s="15">
        <v>801</v>
      </c>
      <c r="C85" s="11">
        <v>80114</v>
      </c>
      <c r="D85" s="13" t="s">
        <v>45</v>
      </c>
      <c r="E85" s="14" t="s">
        <v>8</v>
      </c>
      <c r="F85" s="38">
        <f t="shared" si="8"/>
        <v>80</v>
      </c>
      <c r="G85" s="39">
        <v>80</v>
      </c>
      <c r="H85" s="44">
        <v>0</v>
      </c>
      <c r="I85" s="60">
        <v>20.34</v>
      </c>
      <c r="J85" s="60">
        <v>20.34</v>
      </c>
      <c r="K85" s="60"/>
      <c r="L85" s="61" t="e">
        <f>SUM(#REF!/F85)*100</f>
        <v>#REF!</v>
      </c>
      <c r="M85" s="59">
        <f t="shared" si="9"/>
        <v>2000</v>
      </c>
      <c r="N85" s="60">
        <v>2000</v>
      </c>
      <c r="O85" s="53">
        <v>0</v>
      </c>
    </row>
    <row r="86" spans="1:15" ht="17.25" customHeight="1">
      <c r="A86" s="18">
        <v>17</v>
      </c>
      <c r="B86" s="15">
        <v>801</v>
      </c>
      <c r="C86" s="11">
        <v>80120</v>
      </c>
      <c r="D86" s="13" t="s">
        <v>59</v>
      </c>
      <c r="E86" s="14" t="s">
        <v>84</v>
      </c>
      <c r="F86" s="38">
        <f t="shared" si="8"/>
        <v>350</v>
      </c>
      <c r="G86" s="39">
        <v>350</v>
      </c>
      <c r="H86" s="44">
        <v>0</v>
      </c>
      <c r="I86" s="60">
        <v>222</v>
      </c>
      <c r="J86" s="60">
        <v>222</v>
      </c>
      <c r="K86" s="60"/>
      <c r="L86" s="61" t="e">
        <f>SUM(#REF!/F86)*100</f>
        <v>#REF!</v>
      </c>
      <c r="M86" s="59">
        <f t="shared" si="9"/>
        <v>350</v>
      </c>
      <c r="N86" s="60">
        <v>350</v>
      </c>
      <c r="O86" s="53">
        <v>0</v>
      </c>
    </row>
    <row r="87" spans="1:15" ht="36">
      <c r="A87" s="18">
        <v>18</v>
      </c>
      <c r="B87" s="15">
        <v>801</v>
      </c>
      <c r="C87" s="11"/>
      <c r="D87" s="13"/>
      <c r="E87" s="14" t="s">
        <v>55</v>
      </c>
      <c r="F87" s="38"/>
      <c r="G87" s="39"/>
      <c r="H87" s="44"/>
      <c r="I87" s="60"/>
      <c r="J87" s="60"/>
      <c r="K87" s="60"/>
      <c r="L87" s="61"/>
      <c r="M87" s="59">
        <f t="shared" si="9"/>
        <v>500</v>
      </c>
      <c r="N87" s="60">
        <v>500</v>
      </c>
      <c r="O87" s="53">
        <v>0</v>
      </c>
    </row>
    <row r="88" spans="1:15" ht="36">
      <c r="A88" s="18">
        <v>19</v>
      </c>
      <c r="B88" s="15">
        <v>801</v>
      </c>
      <c r="C88" s="11">
        <v>80120</v>
      </c>
      <c r="D88" s="13" t="s">
        <v>31</v>
      </c>
      <c r="E88" s="14" t="s">
        <v>55</v>
      </c>
      <c r="F88" s="38">
        <f t="shared" si="8"/>
        <v>350</v>
      </c>
      <c r="G88" s="39">
        <v>350</v>
      </c>
      <c r="H88" s="44">
        <v>0</v>
      </c>
      <c r="I88" s="60">
        <v>171.71</v>
      </c>
      <c r="J88" s="60">
        <v>171.71</v>
      </c>
      <c r="K88" s="60"/>
      <c r="L88" s="61" t="e">
        <f>SUM(#REF!/F88)*100</f>
        <v>#REF!</v>
      </c>
      <c r="M88" s="59">
        <f t="shared" si="9"/>
        <v>188</v>
      </c>
      <c r="N88" s="60">
        <v>188</v>
      </c>
      <c r="O88" s="53">
        <v>0</v>
      </c>
    </row>
    <row r="89" spans="1:16" s="35" customFormat="1" ht="15" customHeight="1">
      <c r="A89" s="97" t="s">
        <v>49</v>
      </c>
      <c r="B89" s="100"/>
      <c r="C89" s="100"/>
      <c r="D89" s="98"/>
      <c r="E89" s="99"/>
      <c r="F89" s="43">
        <f>SUM(F70:F88)</f>
        <v>640607</v>
      </c>
      <c r="G89" s="44">
        <f>SUM(G70:G88)</f>
        <v>640607</v>
      </c>
      <c r="H89" s="43">
        <f>SUM(H71:H88)</f>
        <v>0</v>
      </c>
      <c r="I89" s="55">
        <f>SUM(I70:I88)</f>
        <v>364757.03</v>
      </c>
      <c r="J89" s="55">
        <f>SUM(J70:J88)</f>
        <v>364757.03</v>
      </c>
      <c r="K89" s="64">
        <v>0</v>
      </c>
      <c r="L89" s="61" t="e">
        <f>SUM(#REF!/F89)*100</f>
        <v>#REF!</v>
      </c>
      <c r="M89" s="55">
        <f>SUM(M70:M88)</f>
        <v>1209233</v>
      </c>
      <c r="N89" s="53">
        <f>SUM(N70:N88)</f>
        <v>1209233</v>
      </c>
      <c r="O89" s="55">
        <f>SUM(O71:O88)</f>
        <v>0</v>
      </c>
      <c r="P89" s="75"/>
    </row>
    <row r="90" spans="1:15" ht="56.25" customHeight="1" hidden="1">
      <c r="A90" s="11">
        <v>1</v>
      </c>
      <c r="B90" s="15">
        <v>851</v>
      </c>
      <c r="C90" s="11">
        <v>85195</v>
      </c>
      <c r="D90" s="13" t="s">
        <v>48</v>
      </c>
      <c r="E90" s="16" t="s">
        <v>98</v>
      </c>
      <c r="F90" s="38">
        <f aca="true" t="shared" si="10" ref="F90:F106">SUM(G90+H90)</f>
        <v>120</v>
      </c>
      <c r="G90" s="39">
        <v>120</v>
      </c>
      <c r="H90" s="44">
        <v>0</v>
      </c>
      <c r="I90" s="60">
        <v>120</v>
      </c>
      <c r="J90" s="60">
        <v>120</v>
      </c>
      <c r="K90" s="60"/>
      <c r="L90" s="61" t="e">
        <f>SUM(#REF!/F90)*100</f>
        <v>#REF!</v>
      </c>
      <c r="M90" s="59">
        <f aca="true" t="shared" si="11" ref="M90:M96">SUM(N90+O90)</f>
        <v>0</v>
      </c>
      <c r="N90" s="60">
        <v>0</v>
      </c>
      <c r="O90" s="53">
        <v>0</v>
      </c>
    </row>
    <row r="91" spans="1:15" s="35" customFormat="1" ht="16.5" customHeight="1" hidden="1">
      <c r="A91" s="97" t="s">
        <v>99</v>
      </c>
      <c r="B91" s="100"/>
      <c r="C91" s="100"/>
      <c r="D91" s="98"/>
      <c r="E91" s="99"/>
      <c r="F91" s="43">
        <f t="shared" si="10"/>
        <v>120</v>
      </c>
      <c r="G91" s="44">
        <f>SUM(G90)</f>
        <v>120</v>
      </c>
      <c r="H91" s="43">
        <v>0</v>
      </c>
      <c r="I91" s="55">
        <f>SUM(I90)</f>
        <v>120</v>
      </c>
      <c r="J91" s="55">
        <f>SUM(J90)</f>
        <v>120</v>
      </c>
      <c r="K91" s="55"/>
      <c r="L91" s="61" t="e">
        <f>SUM(#REF!/F91)*100</f>
        <v>#REF!</v>
      </c>
      <c r="M91" s="55">
        <f t="shared" si="11"/>
        <v>0</v>
      </c>
      <c r="N91" s="53">
        <f>SUM(N90)</f>
        <v>0</v>
      </c>
      <c r="O91" s="55">
        <v>0</v>
      </c>
    </row>
    <row r="92" spans="1:15" ht="18.75" customHeight="1">
      <c r="A92" s="18">
        <v>1</v>
      </c>
      <c r="B92" s="15">
        <v>852</v>
      </c>
      <c r="C92" s="11">
        <v>85212</v>
      </c>
      <c r="D92" s="13" t="s">
        <v>45</v>
      </c>
      <c r="E92" s="14" t="s">
        <v>8</v>
      </c>
      <c r="F92" s="38">
        <f t="shared" si="10"/>
        <v>2</v>
      </c>
      <c r="G92" s="44">
        <v>2</v>
      </c>
      <c r="H92" s="44">
        <v>0</v>
      </c>
      <c r="I92" s="60">
        <v>0.09</v>
      </c>
      <c r="J92" s="60">
        <v>0.09</v>
      </c>
      <c r="K92" s="60"/>
      <c r="L92" s="61" t="e">
        <f>SUM(#REF!/F92)*100</f>
        <v>#REF!</v>
      </c>
      <c r="M92" s="59">
        <f t="shared" si="11"/>
        <v>30</v>
      </c>
      <c r="N92" s="53">
        <v>30</v>
      </c>
      <c r="O92" s="53">
        <v>0</v>
      </c>
    </row>
    <row r="93" spans="1:15" ht="24">
      <c r="A93" s="18">
        <v>2</v>
      </c>
      <c r="B93" s="15">
        <v>852</v>
      </c>
      <c r="C93" s="11"/>
      <c r="D93" s="13"/>
      <c r="E93" s="14" t="s">
        <v>123</v>
      </c>
      <c r="F93" s="38"/>
      <c r="G93" s="39"/>
      <c r="H93" s="44"/>
      <c r="I93" s="60"/>
      <c r="J93" s="60"/>
      <c r="K93" s="60"/>
      <c r="L93" s="61"/>
      <c r="M93" s="59">
        <f t="shared" si="11"/>
        <v>7500</v>
      </c>
      <c r="N93" s="60">
        <v>7500</v>
      </c>
      <c r="O93" s="53">
        <v>0</v>
      </c>
    </row>
    <row r="94" spans="1:15" ht="48">
      <c r="A94" s="18">
        <v>3</v>
      </c>
      <c r="B94" s="15">
        <v>852</v>
      </c>
      <c r="C94" s="11">
        <v>85212</v>
      </c>
      <c r="D94" s="13" t="s">
        <v>48</v>
      </c>
      <c r="E94" s="16" t="s">
        <v>69</v>
      </c>
      <c r="F94" s="38">
        <f t="shared" si="10"/>
        <v>1240000</v>
      </c>
      <c r="G94" s="39">
        <v>1240000</v>
      </c>
      <c r="H94" s="44">
        <v>0</v>
      </c>
      <c r="I94" s="60">
        <v>513505</v>
      </c>
      <c r="J94" s="60">
        <v>513505</v>
      </c>
      <c r="K94" s="60"/>
      <c r="L94" s="61" t="e">
        <f>SUM(#REF!/F94)*100</f>
        <v>#REF!</v>
      </c>
      <c r="M94" s="59">
        <f t="shared" si="11"/>
        <v>1234000</v>
      </c>
      <c r="N94" s="60">
        <v>1234000</v>
      </c>
      <c r="O94" s="53">
        <v>0</v>
      </c>
    </row>
    <row r="95" spans="1:15" ht="48">
      <c r="A95" s="18">
        <v>4</v>
      </c>
      <c r="B95" s="15">
        <v>852</v>
      </c>
      <c r="C95" s="11">
        <v>85213</v>
      </c>
      <c r="D95" s="13" t="s">
        <v>48</v>
      </c>
      <c r="E95" s="16" t="s">
        <v>131</v>
      </c>
      <c r="F95" s="38">
        <f t="shared" si="10"/>
        <v>13400</v>
      </c>
      <c r="G95" s="39">
        <v>13400</v>
      </c>
      <c r="H95" s="44">
        <v>0</v>
      </c>
      <c r="I95" s="60">
        <v>6690</v>
      </c>
      <c r="J95" s="60">
        <v>6690</v>
      </c>
      <c r="K95" s="60"/>
      <c r="L95" s="61" t="e">
        <f>SUM(#REF!/F95)*100</f>
        <v>#REF!</v>
      </c>
      <c r="M95" s="59">
        <f t="shared" si="11"/>
        <v>1100</v>
      </c>
      <c r="N95" s="60">
        <v>1100</v>
      </c>
      <c r="O95" s="53">
        <v>0</v>
      </c>
    </row>
    <row r="96" spans="1:15" ht="36">
      <c r="A96" s="18">
        <v>5</v>
      </c>
      <c r="B96" s="15">
        <v>852</v>
      </c>
      <c r="C96" s="11">
        <v>85213</v>
      </c>
      <c r="D96" s="13" t="s">
        <v>47</v>
      </c>
      <c r="E96" s="16" t="s">
        <v>113</v>
      </c>
      <c r="F96" s="38">
        <f>SUM(G96+H96)</f>
        <v>0</v>
      </c>
      <c r="G96" s="39"/>
      <c r="H96" s="44">
        <v>0</v>
      </c>
      <c r="I96" s="60">
        <v>6690</v>
      </c>
      <c r="J96" s="60">
        <v>6690</v>
      </c>
      <c r="K96" s="60"/>
      <c r="L96" s="61" t="e">
        <f>SUM(#REF!/F96)*100</f>
        <v>#REF!</v>
      </c>
      <c r="M96" s="59">
        <f t="shared" si="11"/>
        <v>15800</v>
      </c>
      <c r="N96" s="60">
        <v>15800</v>
      </c>
      <c r="O96" s="53">
        <v>0</v>
      </c>
    </row>
    <row r="97" spans="1:15" ht="52.5" customHeight="1" hidden="1">
      <c r="A97" s="49">
        <v>7</v>
      </c>
      <c r="B97" s="15">
        <v>852</v>
      </c>
      <c r="C97" s="11">
        <v>85214</v>
      </c>
      <c r="D97" s="13" t="s">
        <v>48</v>
      </c>
      <c r="E97" s="16" t="s">
        <v>70</v>
      </c>
      <c r="F97" s="38">
        <f t="shared" si="10"/>
        <v>150000</v>
      </c>
      <c r="G97" s="39">
        <v>150000</v>
      </c>
      <c r="H97" s="44">
        <v>0</v>
      </c>
      <c r="I97" s="60">
        <v>74020</v>
      </c>
      <c r="J97" s="60">
        <v>74020</v>
      </c>
      <c r="K97" s="60"/>
      <c r="L97" s="61" t="e">
        <f>SUM(#REF!/F97)*100</f>
        <v>#REF!</v>
      </c>
      <c r="M97" s="59">
        <f aca="true" t="shared" si="12" ref="M97:M109">SUM(N97+O97)</f>
        <v>0</v>
      </c>
      <c r="N97" s="60"/>
      <c r="O97" s="53">
        <v>0</v>
      </c>
    </row>
    <row r="98" spans="1:15" ht="36">
      <c r="A98" s="18">
        <v>6</v>
      </c>
      <c r="B98" s="15">
        <v>852</v>
      </c>
      <c r="C98" s="11">
        <v>85214</v>
      </c>
      <c r="D98" s="13" t="s">
        <v>47</v>
      </c>
      <c r="E98" s="16" t="s">
        <v>71</v>
      </c>
      <c r="F98" s="38">
        <f t="shared" si="10"/>
        <v>29600</v>
      </c>
      <c r="G98" s="39">
        <v>29600</v>
      </c>
      <c r="H98" s="44">
        <v>0</v>
      </c>
      <c r="I98" s="60">
        <v>13760</v>
      </c>
      <c r="J98" s="60">
        <v>13760</v>
      </c>
      <c r="K98" s="60"/>
      <c r="L98" s="61" t="e">
        <f>SUM(#REF!/F98)*100</f>
        <v>#REF!</v>
      </c>
      <c r="M98" s="59">
        <f t="shared" si="12"/>
        <v>26000</v>
      </c>
      <c r="N98" s="60">
        <v>26000</v>
      </c>
      <c r="O98" s="53">
        <v>0</v>
      </c>
    </row>
    <row r="99" spans="1:15" ht="36">
      <c r="A99" s="18">
        <v>7</v>
      </c>
      <c r="B99" s="15">
        <v>852</v>
      </c>
      <c r="C99" s="11"/>
      <c r="D99" s="13"/>
      <c r="E99" s="16" t="s">
        <v>119</v>
      </c>
      <c r="F99" s="38"/>
      <c r="G99" s="39"/>
      <c r="H99" s="44"/>
      <c r="I99" s="60"/>
      <c r="J99" s="60"/>
      <c r="K99" s="60"/>
      <c r="L99" s="61"/>
      <c r="M99" s="59">
        <f t="shared" si="12"/>
        <v>154000</v>
      </c>
      <c r="N99" s="60">
        <v>154000</v>
      </c>
      <c r="O99" s="53">
        <v>0</v>
      </c>
    </row>
    <row r="100" spans="1:15" ht="18" customHeight="1">
      <c r="A100" s="18">
        <v>8</v>
      </c>
      <c r="B100" s="15">
        <v>852</v>
      </c>
      <c r="C100" s="11">
        <v>85219</v>
      </c>
      <c r="D100" s="13" t="s">
        <v>45</v>
      </c>
      <c r="E100" s="16" t="s">
        <v>8</v>
      </c>
      <c r="F100" s="38">
        <f t="shared" si="10"/>
        <v>40</v>
      </c>
      <c r="G100" s="39">
        <v>40</v>
      </c>
      <c r="H100" s="44">
        <v>0</v>
      </c>
      <c r="I100" s="60">
        <v>15.91</v>
      </c>
      <c r="J100" s="60">
        <v>15.91</v>
      </c>
      <c r="K100" s="60"/>
      <c r="L100" s="61" t="e">
        <f>SUM(#REF!/F100)*100</f>
        <v>#REF!</v>
      </c>
      <c r="M100" s="59">
        <f t="shared" si="12"/>
        <v>600</v>
      </c>
      <c r="N100" s="60">
        <v>600</v>
      </c>
      <c r="O100" s="53">
        <v>0</v>
      </c>
    </row>
    <row r="101" spans="1:15" ht="36">
      <c r="A101" s="18">
        <v>9</v>
      </c>
      <c r="B101" s="15">
        <v>852</v>
      </c>
      <c r="C101" s="11">
        <v>85219</v>
      </c>
      <c r="D101" s="13" t="s">
        <v>31</v>
      </c>
      <c r="E101" s="16" t="s">
        <v>55</v>
      </c>
      <c r="F101" s="38">
        <f t="shared" si="10"/>
        <v>150</v>
      </c>
      <c r="G101" s="39">
        <v>150</v>
      </c>
      <c r="H101" s="44">
        <v>0</v>
      </c>
      <c r="I101" s="60">
        <v>60</v>
      </c>
      <c r="J101" s="60">
        <v>60</v>
      </c>
      <c r="K101" s="60"/>
      <c r="L101" s="61" t="e">
        <f>SUM(#REF!/F101)*100</f>
        <v>#REF!</v>
      </c>
      <c r="M101" s="59">
        <f t="shared" si="12"/>
        <v>520</v>
      </c>
      <c r="N101" s="60">
        <v>520</v>
      </c>
      <c r="O101" s="53">
        <v>0</v>
      </c>
    </row>
    <row r="102" spans="1:15" ht="36">
      <c r="A102" s="18">
        <v>10</v>
      </c>
      <c r="B102" s="15">
        <v>852</v>
      </c>
      <c r="C102" s="11">
        <v>85219</v>
      </c>
      <c r="D102" s="13" t="s">
        <v>47</v>
      </c>
      <c r="E102" s="16" t="s">
        <v>72</v>
      </c>
      <c r="F102" s="38">
        <f t="shared" si="10"/>
        <v>106600</v>
      </c>
      <c r="G102" s="39">
        <v>106600</v>
      </c>
      <c r="H102" s="44">
        <v>0</v>
      </c>
      <c r="I102" s="60">
        <v>47537</v>
      </c>
      <c r="J102" s="60">
        <v>47537</v>
      </c>
      <c r="K102" s="60"/>
      <c r="L102" s="61" t="e">
        <f>SUM(#REF!/F102)*100</f>
        <v>#REF!</v>
      </c>
      <c r="M102" s="59">
        <f t="shared" si="12"/>
        <v>97000</v>
      </c>
      <c r="N102" s="60">
        <v>97000</v>
      </c>
      <c r="O102" s="53">
        <v>0</v>
      </c>
    </row>
    <row r="103" spans="1:15" ht="36">
      <c r="A103" s="18">
        <v>11</v>
      </c>
      <c r="B103" s="15">
        <v>852</v>
      </c>
      <c r="C103" s="11"/>
      <c r="D103" s="13"/>
      <c r="E103" s="16" t="s">
        <v>120</v>
      </c>
      <c r="F103" s="38"/>
      <c r="G103" s="39"/>
      <c r="H103" s="44"/>
      <c r="I103" s="60"/>
      <c r="J103" s="60"/>
      <c r="K103" s="60"/>
      <c r="L103" s="61"/>
      <c r="M103" s="59">
        <f t="shared" si="12"/>
        <v>48000</v>
      </c>
      <c r="N103" s="60">
        <v>48000</v>
      </c>
      <c r="O103" s="53">
        <v>0</v>
      </c>
    </row>
    <row r="104" spans="1:15" ht="15.75" customHeight="1">
      <c r="A104" s="18">
        <v>12</v>
      </c>
      <c r="B104" s="15">
        <v>852</v>
      </c>
      <c r="C104" s="11">
        <v>85228</v>
      </c>
      <c r="D104" s="13" t="s">
        <v>26</v>
      </c>
      <c r="E104" s="16" t="s">
        <v>108</v>
      </c>
      <c r="F104" s="38">
        <f t="shared" si="10"/>
        <v>10500</v>
      </c>
      <c r="G104" s="39">
        <v>10500</v>
      </c>
      <c r="H104" s="44">
        <v>0</v>
      </c>
      <c r="I104" s="60">
        <v>4210.67</v>
      </c>
      <c r="J104" s="60">
        <v>4210.67</v>
      </c>
      <c r="K104" s="60"/>
      <c r="L104" s="61" t="e">
        <f>SUM(#REF!/F104)*100</f>
        <v>#REF!</v>
      </c>
      <c r="M104" s="59">
        <f t="shared" si="12"/>
        <v>11000</v>
      </c>
      <c r="N104" s="60">
        <v>11000</v>
      </c>
      <c r="O104" s="53">
        <v>0</v>
      </c>
    </row>
    <row r="105" spans="1:15" ht="36">
      <c r="A105" s="18">
        <v>13</v>
      </c>
      <c r="B105" s="15">
        <v>852</v>
      </c>
      <c r="C105" s="11">
        <v>85228</v>
      </c>
      <c r="D105" s="13" t="s">
        <v>31</v>
      </c>
      <c r="E105" s="16" t="s">
        <v>55</v>
      </c>
      <c r="F105" s="38">
        <f t="shared" si="10"/>
        <v>15</v>
      </c>
      <c r="G105" s="39">
        <v>15</v>
      </c>
      <c r="H105" s="44">
        <v>0</v>
      </c>
      <c r="I105" s="60">
        <v>5</v>
      </c>
      <c r="J105" s="60">
        <v>5</v>
      </c>
      <c r="K105" s="60"/>
      <c r="L105" s="61" t="e">
        <f>SUM(#REF!/F105)*100</f>
        <v>#REF!</v>
      </c>
      <c r="M105" s="59">
        <f t="shared" si="12"/>
        <v>15</v>
      </c>
      <c r="N105" s="60">
        <v>15</v>
      </c>
      <c r="O105" s="53">
        <v>0</v>
      </c>
    </row>
    <row r="106" spans="1:15" ht="38.25" customHeight="1" hidden="1">
      <c r="A106" s="11">
        <v>12</v>
      </c>
      <c r="B106" s="15">
        <v>852</v>
      </c>
      <c r="C106" s="11">
        <v>85295</v>
      </c>
      <c r="D106" s="13" t="s">
        <v>47</v>
      </c>
      <c r="E106" s="16" t="s">
        <v>73</v>
      </c>
      <c r="F106" s="38">
        <f t="shared" si="10"/>
        <v>45000</v>
      </c>
      <c r="G106" s="39">
        <v>45000</v>
      </c>
      <c r="H106" s="44">
        <v>0</v>
      </c>
      <c r="I106" s="60">
        <v>31500</v>
      </c>
      <c r="J106" s="60">
        <v>31500</v>
      </c>
      <c r="K106" s="60"/>
      <c r="L106" s="61" t="e">
        <f>SUM(#REF!/F106)*100</f>
        <v>#REF!</v>
      </c>
      <c r="M106" s="59">
        <f t="shared" si="12"/>
        <v>0</v>
      </c>
      <c r="N106" s="60"/>
      <c r="O106" s="53">
        <v>0</v>
      </c>
    </row>
    <row r="107" spans="1:15" ht="23.25" customHeight="1">
      <c r="A107" s="18">
        <v>14</v>
      </c>
      <c r="B107" s="15">
        <v>852</v>
      </c>
      <c r="C107" s="52"/>
      <c r="D107" s="51"/>
      <c r="E107" s="30" t="s">
        <v>132</v>
      </c>
      <c r="F107" s="38"/>
      <c r="G107" s="39"/>
      <c r="H107" s="44"/>
      <c r="I107" s="60"/>
      <c r="J107" s="60"/>
      <c r="K107" s="60"/>
      <c r="L107" s="61"/>
      <c r="M107" s="59">
        <f t="shared" si="12"/>
        <v>8400</v>
      </c>
      <c r="N107" s="60">
        <v>8400</v>
      </c>
      <c r="O107" s="53">
        <v>0</v>
      </c>
    </row>
    <row r="108" spans="1:15" ht="30" customHeight="1">
      <c r="A108" s="18">
        <v>15</v>
      </c>
      <c r="B108" s="15">
        <v>852</v>
      </c>
      <c r="C108" s="52"/>
      <c r="D108" s="51"/>
      <c r="E108" s="30" t="s">
        <v>141</v>
      </c>
      <c r="F108" s="38"/>
      <c r="G108" s="39"/>
      <c r="H108" s="44"/>
      <c r="I108" s="60"/>
      <c r="J108" s="60"/>
      <c r="K108" s="60"/>
      <c r="L108" s="61"/>
      <c r="M108" s="59">
        <f t="shared" si="12"/>
        <v>45</v>
      </c>
      <c r="N108" s="60">
        <v>45</v>
      </c>
      <c r="O108" s="53"/>
    </row>
    <row r="109" spans="1:15" ht="36">
      <c r="A109" s="18">
        <v>16</v>
      </c>
      <c r="B109" s="15">
        <v>852</v>
      </c>
      <c r="C109" s="52"/>
      <c r="D109" s="51"/>
      <c r="E109" s="30" t="s">
        <v>55</v>
      </c>
      <c r="F109" s="38"/>
      <c r="G109" s="39"/>
      <c r="H109" s="44"/>
      <c r="I109" s="60"/>
      <c r="J109" s="60"/>
      <c r="K109" s="60"/>
      <c r="L109" s="61"/>
      <c r="M109" s="59">
        <f t="shared" si="12"/>
        <v>150</v>
      </c>
      <c r="N109" s="60">
        <v>150</v>
      </c>
      <c r="O109" s="53">
        <v>0</v>
      </c>
    </row>
    <row r="110" spans="1:16" s="35" customFormat="1" ht="15.75" customHeight="1">
      <c r="A110" s="97" t="s">
        <v>57</v>
      </c>
      <c r="B110" s="100"/>
      <c r="C110" s="100"/>
      <c r="D110" s="98"/>
      <c r="E110" s="99"/>
      <c r="F110" s="43">
        <f>SUM(F92:F106)</f>
        <v>1595307</v>
      </c>
      <c r="G110" s="44">
        <f>SUM(G92:G106)</f>
        <v>1595307</v>
      </c>
      <c r="H110" s="44">
        <v>0</v>
      </c>
      <c r="I110" s="53">
        <f aca="true" t="shared" si="13" ref="I110:N110">SUM(I92:I109)</f>
        <v>697993.6700000002</v>
      </c>
      <c r="J110" s="53">
        <f t="shared" si="13"/>
        <v>697993.6700000002</v>
      </c>
      <c r="K110" s="53">
        <f t="shared" si="13"/>
        <v>0</v>
      </c>
      <c r="L110" s="53" t="e">
        <f t="shared" si="13"/>
        <v>#REF!</v>
      </c>
      <c r="M110" s="55">
        <f t="shared" si="13"/>
        <v>1604160</v>
      </c>
      <c r="N110" s="53">
        <f t="shared" si="13"/>
        <v>1604160</v>
      </c>
      <c r="O110" s="53">
        <v>0</v>
      </c>
      <c r="P110" s="75"/>
    </row>
    <row r="111" spans="1:15" ht="39" customHeight="1" hidden="1">
      <c r="A111" s="21">
        <v>1</v>
      </c>
      <c r="B111" s="15">
        <v>854</v>
      </c>
      <c r="C111" s="11">
        <v>85415</v>
      </c>
      <c r="D111" s="11">
        <v>2030</v>
      </c>
      <c r="E111" s="14" t="s">
        <v>89</v>
      </c>
      <c r="F111" s="38">
        <f>SUM(G111+H111)</f>
        <v>5135</v>
      </c>
      <c r="G111" s="44">
        <v>5135</v>
      </c>
      <c r="H111" s="44">
        <v>0</v>
      </c>
      <c r="I111" s="60">
        <v>5135</v>
      </c>
      <c r="J111" s="60">
        <v>5135</v>
      </c>
      <c r="K111" s="60"/>
      <c r="L111" s="61" t="e">
        <f>SUM(#REF!/F111)*100</f>
        <v>#REF!</v>
      </c>
      <c r="M111" s="59">
        <f>SUM(N111+O111)</f>
        <v>0</v>
      </c>
      <c r="N111" s="53">
        <v>0</v>
      </c>
      <c r="O111" s="53">
        <v>0</v>
      </c>
    </row>
    <row r="112" spans="1:15" s="35" customFormat="1" ht="15.75" customHeight="1" hidden="1">
      <c r="A112" s="97" t="s">
        <v>61</v>
      </c>
      <c r="B112" s="98"/>
      <c r="C112" s="98"/>
      <c r="D112" s="98"/>
      <c r="E112" s="99"/>
      <c r="F112" s="43">
        <f>SUM(G112+H112)</f>
        <v>5135</v>
      </c>
      <c r="G112" s="44">
        <f>SUM(G111:G111)</f>
        <v>5135</v>
      </c>
      <c r="H112" s="44">
        <v>0</v>
      </c>
      <c r="I112" s="55">
        <f>SUM(I111:I111)</f>
        <v>5135</v>
      </c>
      <c r="J112" s="55">
        <f>SUM(J111:J111)</f>
        <v>5135</v>
      </c>
      <c r="K112" s="64">
        <v>0</v>
      </c>
      <c r="L112" s="61" t="e">
        <f>SUM(#REF!/F112)*100</f>
        <v>#REF!</v>
      </c>
      <c r="M112" s="55">
        <f>SUM(N112+O112)</f>
        <v>0</v>
      </c>
      <c r="N112" s="53">
        <f>SUM(N111:N111)</f>
        <v>0</v>
      </c>
      <c r="O112" s="53">
        <v>0</v>
      </c>
    </row>
    <row r="113" spans="1:15" s="35" customFormat="1" ht="48">
      <c r="A113" s="11">
        <v>1</v>
      </c>
      <c r="B113" s="15">
        <v>900</v>
      </c>
      <c r="C113" s="54"/>
      <c r="D113" s="54"/>
      <c r="E113" s="58" t="s">
        <v>142</v>
      </c>
      <c r="F113" s="43"/>
      <c r="G113" s="44"/>
      <c r="H113" s="44"/>
      <c r="I113" s="55"/>
      <c r="J113" s="55"/>
      <c r="K113" s="64"/>
      <c r="L113" s="61"/>
      <c r="M113" s="59">
        <f>SUM(O113+N113)</f>
        <v>80000</v>
      </c>
      <c r="N113" s="53">
        <v>80000</v>
      </c>
      <c r="O113" s="53">
        <v>0</v>
      </c>
    </row>
    <row r="114" spans="1:16" s="35" customFormat="1" ht="14.25" customHeight="1">
      <c r="A114" s="105" t="s">
        <v>121</v>
      </c>
      <c r="B114" s="106"/>
      <c r="C114" s="106"/>
      <c r="D114" s="107"/>
      <c r="E114" s="108"/>
      <c r="F114" s="44"/>
      <c r="G114" s="44"/>
      <c r="H114" s="44"/>
      <c r="I114" s="53"/>
      <c r="J114" s="53"/>
      <c r="K114" s="65"/>
      <c r="L114" s="72"/>
      <c r="M114" s="55">
        <f>SUM(O114+N114)</f>
        <v>80000</v>
      </c>
      <c r="N114" s="53">
        <f>SUM(N113)</f>
        <v>80000</v>
      </c>
      <c r="O114" s="53">
        <v>0</v>
      </c>
      <c r="P114" s="75"/>
    </row>
    <row r="115" spans="1:15" ht="24">
      <c r="A115" s="22">
        <v>1</v>
      </c>
      <c r="B115" s="23">
        <v>921</v>
      </c>
      <c r="C115" s="22">
        <v>92109</v>
      </c>
      <c r="D115" s="24" t="s">
        <v>26</v>
      </c>
      <c r="E115" s="25" t="s">
        <v>74</v>
      </c>
      <c r="F115" s="38">
        <f>SUM(G115+H115)</f>
        <v>4500</v>
      </c>
      <c r="G115" s="39">
        <v>4500</v>
      </c>
      <c r="H115" s="39">
        <v>0</v>
      </c>
      <c r="I115" s="60">
        <v>2065</v>
      </c>
      <c r="J115" s="60">
        <v>2065</v>
      </c>
      <c r="K115" s="60"/>
      <c r="L115" s="61" t="e">
        <f>SUM(#REF!/F115)*100</f>
        <v>#REF!</v>
      </c>
      <c r="M115" s="59">
        <f>SUM(N115+O115)</f>
        <v>4000</v>
      </c>
      <c r="N115" s="60">
        <v>4000</v>
      </c>
      <c r="O115" s="53">
        <v>0</v>
      </c>
    </row>
    <row r="116" spans="1:16" s="35" customFormat="1" ht="17.25" customHeight="1">
      <c r="A116" s="105" t="s">
        <v>54</v>
      </c>
      <c r="B116" s="106"/>
      <c r="C116" s="106"/>
      <c r="D116" s="107"/>
      <c r="E116" s="108"/>
      <c r="F116" s="44">
        <f>SUM(G116+H116)</f>
        <v>4500</v>
      </c>
      <c r="G116" s="44">
        <f>SUM(G115)</f>
        <v>4500</v>
      </c>
      <c r="H116" s="44">
        <f>SUM(H115)</f>
        <v>0</v>
      </c>
      <c r="I116" s="53">
        <f>SUM(I115)</f>
        <v>2065</v>
      </c>
      <c r="J116" s="53">
        <f>SUM(J115)</f>
        <v>2065</v>
      </c>
      <c r="K116" s="53"/>
      <c r="L116" s="72" t="e">
        <f>SUM(#REF!/F116)*100</f>
        <v>#REF!</v>
      </c>
      <c r="M116" s="55">
        <f>SUM(N116+O116)</f>
        <v>4000</v>
      </c>
      <c r="N116" s="53">
        <f>SUM(N115)</f>
        <v>4000</v>
      </c>
      <c r="O116" s="53">
        <f>SUM(O115)</f>
        <v>0</v>
      </c>
      <c r="P116" s="75"/>
    </row>
    <row r="117" spans="1:15" s="35" customFormat="1" ht="72" customHeight="1">
      <c r="A117" s="11">
        <v>1</v>
      </c>
      <c r="B117" s="15">
        <v>926</v>
      </c>
      <c r="C117" s="9">
        <v>92605</v>
      </c>
      <c r="D117" s="9">
        <v>8545</v>
      </c>
      <c r="E117" s="19" t="s">
        <v>140</v>
      </c>
      <c r="F117" s="43">
        <f>SUM(G117+H117)</f>
        <v>0</v>
      </c>
      <c r="G117" s="44"/>
      <c r="H117" s="43"/>
      <c r="I117" s="59"/>
      <c r="J117" s="59"/>
      <c r="K117" s="59"/>
      <c r="L117" s="61" t="e">
        <f>SUM(#REF!/F117)*100</f>
        <v>#REF!</v>
      </c>
      <c r="M117" s="59">
        <f>SUM(N117+O117)</f>
        <v>7200000</v>
      </c>
      <c r="N117" s="60">
        <v>0</v>
      </c>
      <c r="O117" s="60">
        <v>7200000</v>
      </c>
    </row>
    <row r="118" spans="1:15" s="35" customFormat="1" ht="16.5" customHeight="1">
      <c r="A118" s="97" t="s">
        <v>114</v>
      </c>
      <c r="B118" s="100"/>
      <c r="C118" s="100"/>
      <c r="D118" s="98"/>
      <c r="E118" s="99"/>
      <c r="F118" s="43">
        <f>SUM(G118+H118)</f>
        <v>0</v>
      </c>
      <c r="G118" s="44"/>
      <c r="H118" s="43"/>
      <c r="I118" s="53">
        <v>1622958</v>
      </c>
      <c r="J118" s="53">
        <v>1622958</v>
      </c>
      <c r="K118" s="53">
        <v>1622958</v>
      </c>
      <c r="L118" s="61"/>
      <c r="M118" s="55">
        <f>SUM(N118+O118)</f>
        <v>7200000</v>
      </c>
      <c r="N118" s="53">
        <f>SUM(N117:N117)</f>
        <v>0</v>
      </c>
      <c r="O118" s="53">
        <f>SUM(O117:O117)</f>
        <v>7200000</v>
      </c>
    </row>
    <row r="119" spans="1:16" ht="15.75" customHeight="1">
      <c r="A119" s="110" t="s">
        <v>116</v>
      </c>
      <c r="B119" s="111"/>
      <c r="C119" s="111"/>
      <c r="D119" s="112"/>
      <c r="E119" s="113"/>
      <c r="F119" s="50">
        <f>SUM(H119+G119)</f>
        <v>73165723</v>
      </c>
      <c r="G119" s="50">
        <f>SUM(G20+G28+G35+G38+G40+G65+G69+G89+G91+G110+G112+G116)</f>
        <v>72414643</v>
      </c>
      <c r="H119" s="50">
        <f>SUM(H20+H28+H35+H38+H40+H65+H69+H89+H91+H110+H112+H116)</f>
        <v>751080</v>
      </c>
      <c r="I119" s="57" t="e">
        <f>SUM(I20+I28+I35+I38+I40+I65+I69+I89+I91+I110+I112+#REF!+I116)</f>
        <v>#REF!</v>
      </c>
      <c r="J119" s="57">
        <f>SUM(J20+J35+J28+J38+J40+J65+J69+J89+J91+J110+J112+J116)</f>
        <v>36255879.32000001</v>
      </c>
      <c r="K119" s="57">
        <f>SUM(K20+K28)</f>
        <v>814924.7999999999</v>
      </c>
      <c r="L119" s="61" t="e">
        <f>SUM(#REF!/F119)*100</f>
        <v>#REF!</v>
      </c>
      <c r="M119" s="59">
        <f>SUM(M20+M28+M31+M35+M38+M40+M65+M69+M89+M110+M114+M116+M118)</f>
        <v>79120547.78999999</v>
      </c>
      <c r="N119" s="59">
        <f>SUM(N20+N28+N31+N35+N38+N40+N65+N69+N89+N110+N114+N116+N118)</f>
        <v>71900547.78999999</v>
      </c>
      <c r="O119" s="59">
        <f>SUM(O20+O28+O31+O35+O38+O40+O65+O69+O89+O110+O114+O116+O118)</f>
        <v>7220000</v>
      </c>
      <c r="P119" s="76"/>
    </row>
    <row r="120" spans="1:3" ht="12">
      <c r="A120" s="26"/>
      <c r="B120" s="26"/>
      <c r="C120" s="26"/>
    </row>
    <row r="121" spans="1:3" ht="12">
      <c r="A121" s="26"/>
      <c r="B121" s="26"/>
      <c r="C121" s="26"/>
    </row>
    <row r="122" spans="1:3" ht="12">
      <c r="A122" s="26"/>
      <c r="B122" s="26"/>
      <c r="C122" s="26"/>
    </row>
    <row r="123" spans="1:3" ht="12">
      <c r="A123" s="26"/>
      <c r="B123" s="26"/>
      <c r="C123" s="26"/>
    </row>
    <row r="124" spans="1:3" ht="12">
      <c r="A124" s="26"/>
      <c r="B124" s="26"/>
      <c r="C124" s="26"/>
    </row>
    <row r="125" spans="1:3" ht="12">
      <c r="A125" s="26"/>
      <c r="B125" s="26"/>
      <c r="C125" s="26"/>
    </row>
    <row r="126" spans="1:3" ht="12">
      <c r="A126" s="26"/>
      <c r="B126" s="26"/>
      <c r="C126" s="26"/>
    </row>
    <row r="127" spans="1:3" ht="12">
      <c r="A127" s="26"/>
      <c r="B127" s="26"/>
      <c r="C127" s="26"/>
    </row>
    <row r="128" spans="1:3" ht="12">
      <c r="A128" s="26"/>
      <c r="B128" s="26"/>
      <c r="C128" s="26"/>
    </row>
    <row r="129" spans="1:3" ht="12">
      <c r="A129" s="26"/>
      <c r="B129" s="26"/>
      <c r="C129" s="26"/>
    </row>
    <row r="130" spans="1:3" ht="12">
      <c r="A130" s="26"/>
      <c r="B130" s="26"/>
      <c r="C130" s="26"/>
    </row>
    <row r="131" spans="1:3" ht="12">
      <c r="A131" s="26"/>
      <c r="B131" s="26"/>
      <c r="C131" s="26"/>
    </row>
    <row r="132" spans="1:3" ht="12">
      <c r="A132" s="26"/>
      <c r="B132" s="26"/>
      <c r="C132" s="26"/>
    </row>
    <row r="133" spans="1:3" ht="12">
      <c r="A133" s="26"/>
      <c r="B133" s="26"/>
      <c r="C133" s="26"/>
    </row>
    <row r="134" spans="1:3" ht="12">
      <c r="A134" s="26"/>
      <c r="B134" s="26"/>
      <c r="C134" s="26"/>
    </row>
    <row r="135" spans="1:3" ht="12">
      <c r="A135" s="26"/>
      <c r="B135" s="26"/>
      <c r="C135" s="26"/>
    </row>
    <row r="136" spans="1:3" ht="12">
      <c r="A136" s="26"/>
      <c r="B136" s="26"/>
      <c r="C136" s="26"/>
    </row>
    <row r="137" spans="1:3" ht="12">
      <c r="A137" s="26"/>
      <c r="B137" s="26"/>
      <c r="C137" s="26"/>
    </row>
    <row r="138" spans="1:3" ht="12">
      <c r="A138" s="26"/>
      <c r="B138" s="26"/>
      <c r="C138" s="26"/>
    </row>
    <row r="139" spans="1:3" ht="12">
      <c r="A139" s="26"/>
      <c r="B139" s="26"/>
      <c r="C139" s="26"/>
    </row>
    <row r="140" spans="1:3" ht="12">
      <c r="A140" s="26"/>
      <c r="B140" s="26"/>
      <c r="C140" s="26"/>
    </row>
    <row r="141" spans="1:3" ht="12">
      <c r="A141" s="26"/>
      <c r="B141" s="26"/>
      <c r="C141" s="26"/>
    </row>
    <row r="142" spans="1:3" ht="12">
      <c r="A142" s="26"/>
      <c r="B142" s="26"/>
      <c r="C142" s="26"/>
    </row>
    <row r="143" spans="1:3" ht="12">
      <c r="A143" s="26"/>
      <c r="B143" s="26"/>
      <c r="C143" s="26"/>
    </row>
    <row r="144" spans="1:3" ht="12">
      <c r="A144" s="26"/>
      <c r="B144" s="26"/>
      <c r="C144" s="26"/>
    </row>
    <row r="145" spans="1:3" ht="12">
      <c r="A145" s="26"/>
      <c r="B145" s="26"/>
      <c r="C145" s="26"/>
    </row>
    <row r="146" spans="1:3" ht="12">
      <c r="A146" s="26"/>
      <c r="B146" s="26"/>
      <c r="C146" s="26"/>
    </row>
    <row r="147" spans="1:3" ht="12">
      <c r="A147" s="26"/>
      <c r="B147" s="26"/>
      <c r="C147" s="26"/>
    </row>
    <row r="148" spans="1:3" ht="12">
      <c r="A148" s="26"/>
      <c r="B148" s="26"/>
      <c r="C148" s="26"/>
    </row>
    <row r="149" spans="1:3" ht="12">
      <c r="A149" s="26"/>
      <c r="B149" s="26"/>
      <c r="C149" s="26"/>
    </row>
    <row r="150" spans="1:3" ht="12">
      <c r="A150" s="26"/>
      <c r="B150" s="26"/>
      <c r="C150" s="26"/>
    </row>
    <row r="151" spans="1:3" ht="12">
      <c r="A151" s="26"/>
      <c r="B151" s="26"/>
      <c r="C151" s="26"/>
    </row>
    <row r="152" spans="1:3" ht="12">
      <c r="A152" s="26"/>
      <c r="B152" s="26"/>
      <c r="C152" s="26"/>
    </row>
    <row r="153" spans="1:3" ht="12">
      <c r="A153" s="26"/>
      <c r="B153" s="26"/>
      <c r="C153" s="26"/>
    </row>
    <row r="154" spans="1:3" ht="12">
      <c r="A154" s="26"/>
      <c r="B154" s="26"/>
      <c r="C154" s="26"/>
    </row>
    <row r="155" spans="1:3" ht="12">
      <c r="A155" s="26"/>
      <c r="B155" s="26"/>
      <c r="C155" s="26"/>
    </row>
    <row r="156" spans="1:3" ht="12">
      <c r="A156" s="26"/>
      <c r="B156" s="26"/>
      <c r="C156" s="26"/>
    </row>
    <row r="157" spans="1:3" ht="12">
      <c r="A157" s="26"/>
      <c r="B157" s="26"/>
      <c r="C157" s="26"/>
    </row>
    <row r="158" spans="1:3" ht="12">
      <c r="A158" s="26"/>
      <c r="B158" s="26"/>
      <c r="C158" s="26"/>
    </row>
    <row r="159" spans="1:3" ht="12">
      <c r="A159" s="26"/>
      <c r="B159" s="26"/>
      <c r="C159" s="26"/>
    </row>
    <row r="160" spans="1:3" ht="12">
      <c r="A160" s="26"/>
      <c r="B160" s="26"/>
      <c r="C160" s="26"/>
    </row>
    <row r="161" spans="1:3" ht="12">
      <c r="A161" s="26"/>
      <c r="B161" s="26"/>
      <c r="C161" s="26"/>
    </row>
    <row r="162" spans="1:3" ht="12">
      <c r="A162" s="26"/>
      <c r="B162" s="26"/>
      <c r="C162" s="26"/>
    </row>
    <row r="163" spans="1:3" ht="12">
      <c r="A163" s="26"/>
      <c r="B163" s="26"/>
      <c r="C163" s="26"/>
    </row>
    <row r="164" spans="1:3" ht="12">
      <c r="A164" s="26"/>
      <c r="B164" s="26"/>
      <c r="C164" s="26"/>
    </row>
    <row r="165" spans="1:3" ht="12">
      <c r="A165" s="26"/>
      <c r="B165" s="26"/>
      <c r="C165" s="26"/>
    </row>
    <row r="166" spans="1:3" ht="12">
      <c r="A166" s="26"/>
      <c r="B166" s="26"/>
      <c r="C166" s="26"/>
    </row>
    <row r="167" spans="1:3" ht="12">
      <c r="A167" s="26"/>
      <c r="B167" s="26"/>
      <c r="C167" s="26"/>
    </row>
    <row r="168" spans="1:3" ht="12">
      <c r="A168" s="26"/>
      <c r="B168" s="26"/>
      <c r="C168" s="26"/>
    </row>
    <row r="169" spans="1:3" ht="12">
      <c r="A169" s="26"/>
      <c r="B169" s="26"/>
      <c r="C169" s="26"/>
    </row>
    <row r="170" spans="1:3" ht="12">
      <c r="A170" s="26"/>
      <c r="B170" s="26"/>
      <c r="C170" s="26"/>
    </row>
    <row r="171" spans="1:3" ht="12">
      <c r="A171" s="26"/>
      <c r="B171" s="26"/>
      <c r="C171" s="26"/>
    </row>
    <row r="172" spans="1:3" ht="12">
      <c r="A172" s="26"/>
      <c r="B172" s="26"/>
      <c r="C172" s="26"/>
    </row>
    <row r="173" spans="1:3" ht="12">
      <c r="A173" s="26"/>
      <c r="B173" s="26"/>
      <c r="C173" s="26"/>
    </row>
    <row r="174" spans="1:3" ht="12">
      <c r="A174" s="26"/>
      <c r="B174" s="26"/>
      <c r="C174" s="26"/>
    </row>
    <row r="175" spans="1:3" ht="12">
      <c r="A175" s="26"/>
      <c r="B175" s="26"/>
      <c r="C175" s="26"/>
    </row>
    <row r="176" spans="1:3" ht="12">
      <c r="A176" s="26"/>
      <c r="B176" s="26"/>
      <c r="C176" s="26"/>
    </row>
    <row r="177" spans="1:3" ht="12">
      <c r="A177" s="26"/>
      <c r="B177" s="26"/>
      <c r="C177" s="26"/>
    </row>
    <row r="178" spans="1:3" ht="12">
      <c r="A178" s="26"/>
      <c r="B178" s="26"/>
      <c r="C178" s="26"/>
    </row>
    <row r="179" spans="1:3" ht="12">
      <c r="A179" s="26"/>
      <c r="B179" s="26"/>
      <c r="C179" s="26"/>
    </row>
    <row r="180" spans="1:3" ht="12">
      <c r="A180" s="26"/>
      <c r="B180" s="26"/>
      <c r="C180" s="26"/>
    </row>
    <row r="181" spans="1:3" ht="12">
      <c r="A181" s="26"/>
      <c r="B181" s="26"/>
      <c r="C181" s="26"/>
    </row>
    <row r="182" spans="1:3" ht="12">
      <c r="A182" s="26"/>
      <c r="B182" s="26"/>
      <c r="C182" s="26"/>
    </row>
    <row r="183" spans="1:3" ht="12">
      <c r="A183" s="26"/>
      <c r="B183" s="26"/>
      <c r="C183" s="26"/>
    </row>
    <row r="184" spans="1:3" ht="12">
      <c r="A184" s="26"/>
      <c r="B184" s="26"/>
      <c r="C184" s="26"/>
    </row>
    <row r="185" spans="1:3" ht="12">
      <c r="A185" s="28"/>
      <c r="B185" s="28"/>
      <c r="C185" s="28"/>
    </row>
    <row r="186" spans="1:3" ht="12">
      <c r="A186" s="28"/>
      <c r="B186" s="28"/>
      <c r="C186" s="28"/>
    </row>
    <row r="187" spans="1:3" ht="12">
      <c r="A187" s="28"/>
      <c r="B187" s="28"/>
      <c r="C187" s="28"/>
    </row>
    <row r="188" spans="1:3" ht="12">
      <c r="A188" s="28"/>
      <c r="B188" s="28"/>
      <c r="C188" s="28"/>
    </row>
    <row r="189" spans="1:3" ht="12">
      <c r="A189" s="28"/>
      <c r="B189" s="28"/>
      <c r="C189" s="28"/>
    </row>
    <row r="190" spans="1:3" ht="12">
      <c r="A190" s="28"/>
      <c r="B190" s="28"/>
      <c r="C190" s="28"/>
    </row>
    <row r="191" spans="1:3" ht="12">
      <c r="A191" s="28"/>
      <c r="B191" s="28"/>
      <c r="C191" s="28"/>
    </row>
    <row r="192" spans="1:3" ht="12">
      <c r="A192" s="28"/>
      <c r="B192" s="28"/>
      <c r="C192" s="28"/>
    </row>
    <row r="193" spans="1:3" ht="12">
      <c r="A193" s="28"/>
      <c r="B193" s="28"/>
      <c r="C193" s="28"/>
    </row>
    <row r="194" spans="1:3" ht="12">
      <c r="A194" s="29"/>
      <c r="B194" s="29"/>
      <c r="C194" s="29"/>
    </row>
  </sheetData>
  <mergeCells count="32">
    <mergeCell ref="A28:E28"/>
    <mergeCell ref="F7:H7"/>
    <mergeCell ref="A38:E38"/>
    <mergeCell ref="A7:A9"/>
    <mergeCell ref="A20:E20"/>
    <mergeCell ref="F8:F9"/>
    <mergeCell ref="A31:E31"/>
    <mergeCell ref="G8:H8"/>
    <mergeCell ref="A118:E118"/>
    <mergeCell ref="A119:E119"/>
    <mergeCell ref="A110:E110"/>
    <mergeCell ref="A116:E116"/>
    <mergeCell ref="A114:E114"/>
    <mergeCell ref="A5:N5"/>
    <mergeCell ref="A112:E112"/>
    <mergeCell ref="A69:E69"/>
    <mergeCell ref="A89:E89"/>
    <mergeCell ref="A91:E91"/>
    <mergeCell ref="J7:J9"/>
    <mergeCell ref="K7:K9"/>
    <mergeCell ref="A65:E65"/>
    <mergeCell ref="A40:E40"/>
    <mergeCell ref="A35:E35"/>
    <mergeCell ref="M7:O7"/>
    <mergeCell ref="M8:M9"/>
    <mergeCell ref="N8:O8"/>
    <mergeCell ref="L7:L9"/>
    <mergeCell ref="I7:I9"/>
    <mergeCell ref="B7:B9"/>
    <mergeCell ref="C7:C9"/>
    <mergeCell ref="D7:D9"/>
    <mergeCell ref="E7:E9"/>
  </mergeCells>
  <printOptions horizontalCentered="1"/>
  <pageMargins left="0.2362204724409449" right="0.15748031496062992" top="0.7874015748031497" bottom="0.787401574803149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U.G.Michałowice</dc:creator>
  <cp:keywords/>
  <dc:description/>
  <cp:lastModifiedBy>Skarbnik</cp:lastModifiedBy>
  <cp:lastPrinted>2010-11-12T11:39:20Z</cp:lastPrinted>
  <dcterms:created xsi:type="dcterms:W3CDTF">2001-09-07T12:46:35Z</dcterms:created>
  <dcterms:modified xsi:type="dcterms:W3CDTF">2010-12-07T10:11:04Z</dcterms:modified>
  <cp:category/>
  <cp:version/>
  <cp:contentType/>
  <cp:contentStatus/>
</cp:coreProperties>
</file>