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2" sheetId="1" r:id="rId1"/>
  </sheets>
  <definedNames>
    <definedName name="SSLink_0">#REF!</definedName>
  </definedNames>
  <calcPr fullCalcOnLoad="1"/>
</workbook>
</file>

<file path=xl/sharedStrings.xml><?xml version="1.0" encoding="utf-8"?>
<sst xmlns="http://schemas.openxmlformats.org/spreadsheetml/2006/main" count="114" uniqueCount="94">
  <si>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</si>
  <si>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</si>
  <si>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</si>
  <si>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</si>
  <si>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</si>
  <si>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</si>
  <si>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Tabela nr 2a</t>
  </si>
  <si>
    <t>Lp.</t>
  </si>
  <si>
    <t>Dział</t>
  </si>
  <si>
    <t>Rozdz.</t>
  </si>
  <si>
    <t>Nazwa zadania</t>
  </si>
  <si>
    <t>Plan</t>
  </si>
  <si>
    <t>z tego:</t>
  </si>
  <si>
    <t>dotacje</t>
  </si>
  <si>
    <t>inne</t>
  </si>
  <si>
    <t>Przebudowa ul. Akacjowej w Opaczy Kol.</t>
  </si>
  <si>
    <t>Odwodnienie na terenie Gminy (dok. proj. i wyk)</t>
  </si>
  <si>
    <t>010</t>
  </si>
  <si>
    <t>01010</t>
  </si>
  <si>
    <t>Łącznie:</t>
  </si>
  <si>
    <t>środki o których mowa w art. 5 ust. 1 pkt 2 i 3 uofp</t>
  </si>
  <si>
    <t>Przebudowa ul. Jaśminowej, Różanej, Tulipanów, Granicznej i Słonecznej w Nowej Wsi.</t>
  </si>
  <si>
    <t>kredyty, pożyczki, obligacje</t>
  </si>
  <si>
    <t>środki własne</t>
  </si>
  <si>
    <t>Nr     /     /</t>
  </si>
  <si>
    <t>do Uchwały Budżetowej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</si>
  <si>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</si>
  <si>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</si>
  <si>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</si>
  <si>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</si>
  <si>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</si>
  <si>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</si>
  <si>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</si>
  <si>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</si>
  <si>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</si>
  <si>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</si>
  <si>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</si>
  <si>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</si>
  <si>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</si>
  <si>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</si>
  <si>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Budowa budynku Urzędu Gminy wraz z infrastrukturą techniczną (koncepcja, dok proj i wyk)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</si>
  <si>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</si>
  <si>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</si>
  <si>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</si>
  <si>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</si>
  <si>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2012 rok </t>
  </si>
  <si>
    <t>Budowa przykanalików sanitarnych i odcinków sieci kanalizacyjnej w ulicach gdzie kanalizacja sanitarna została wybudowana w latach ubiegłych</t>
  </si>
  <si>
    <r>
      <t xml:space="preserve">Budowa kanalizacji sanitarnej w ul. Wandy i </t>
    </r>
    <r>
      <rPr>
        <sz val="9"/>
        <rFont val="Times New Roman CE"/>
        <family val="0"/>
      </rPr>
      <t>Sportowej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</si>
  <si>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</si>
  <si>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</si>
  <si>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</si>
  <si>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</si>
  <si>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</si>
  <si>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</si>
  <si>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</si>
  <si>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</si>
  <si>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</si>
  <si>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</si>
  <si>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</si>
  <si>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</si>
  <si>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</si>
  <si>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</si>
  <si>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010:</t>
  </si>
  <si>
    <t>Razem dział 150:</t>
  </si>
  <si>
    <t>Razem dział 600:</t>
  </si>
  <si>
    <t>Razem dział 750:</t>
  </si>
  <si>
    <t>Razem rozdz 70004</t>
  </si>
  <si>
    <t>Razem rozdz 70005</t>
  </si>
  <si>
    <t>Razem dział 801:</t>
  </si>
  <si>
    <t>Rozbudowa Szkoły w Nowej Wsi / Granicy</t>
  </si>
  <si>
    <t>Rozbudowa szkoły w Komorowie wraz z wykonaniem lodowiska</t>
  </si>
  <si>
    <t>Razem rozdz 80101</t>
  </si>
  <si>
    <t>Razem rozdz 80104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</si>
  <si>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</si>
  <si>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</si>
  <si>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</si>
  <si>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</si>
  <si>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</si>
  <si>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</si>
  <si>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</si>
  <si>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Razem dział 700:</t>
  </si>
  <si>
    <t>z dnia ______________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</si>
  <si>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</si>
  <si>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</si>
  <si>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</si>
  <si>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</si>
  <si>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</si>
  <si>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</si>
  <si>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</si>
  <si>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Remont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</si>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</sst>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15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20">
    <xf numFmtId="6" fontId="0" fillId="0" borderId="0" xfId="0" applyAlignment="1">
      <alignment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6" fontId="9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70" fontId="9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/>
    </xf>
    <xf numFmtId="6" fontId="8" fillId="0" borderId="1" xfId="0" applyFont="1" applyBorder="1" applyAlignment="1">
      <alignment/>
    </xf>
    <xf numFmtId="170" fontId="10" fillId="0" borderId="1" xfId="0" applyNumberFormat="1" applyFont="1" applyBorder="1" applyAlignment="1">
      <alignment/>
    </xf>
    <xf numFmtId="168" fontId="10" fillId="0" borderId="2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vertical="center"/>
    </xf>
    <xf numFmtId="170" fontId="13" fillId="0" borderId="1" xfId="0" applyNumberFormat="1" applyFont="1" applyBorder="1" applyAlignment="1">
      <alignment horizontal="right" vertical="center"/>
    </xf>
    <xf numFmtId="170" fontId="14" fillId="0" borderId="1" xfId="0" applyNumberFormat="1" applyFont="1" applyBorder="1" applyAlignment="1">
      <alignment horizontal="right"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170" fontId="9" fillId="0" borderId="1" xfId="0" applyNumberFormat="1" applyFont="1" applyBorder="1" applyAlignment="1">
      <alignment vertical="center"/>
    </xf>
    <xf numFmtId="170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  <xf numFmtId="170" fontId="8" fillId="0" borderId="1" xfId="0" applyNumberFormat="1" applyFont="1" applyBorder="1" applyAlignment="1">
      <alignment vertical="center"/>
    </xf>
    <xf numFmtId="168" fontId="8" fillId="0" borderId="2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6" fontId="8" fillId="0" borderId="0" xfId="0" applyFont="1" applyAlignment="1">
      <alignment/>
    </xf>
    <xf numFmtId="170" fontId="14" fillId="0" borderId="2" xfId="0" applyNumberFormat="1" applyFont="1" applyBorder="1" applyAlignment="1">
      <alignment horizontal="center" vertical="center"/>
    </xf>
    <xf numFmtId="170" fontId="14" fillId="0" borderId="3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/>
    </xf>
    <xf numFmtId="6" fontId="8" fillId="0" borderId="3" xfId="0" applyFont="1" applyBorder="1" applyAlignment="1">
      <alignment horizontal="left" vertical="center" wrapText="1"/>
    </xf>
    <xf numFmtId="170" fontId="13" fillId="0" borderId="2" xfId="0" applyNumberFormat="1" applyFont="1" applyBorder="1" applyAlignment="1">
      <alignment horizontal="center" vertical="center"/>
    </xf>
    <xf numFmtId="170" fontId="13" fillId="0" borderId="3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/>
    </xf>
    <xf numFmtId="6" fontId="8" fillId="0" borderId="2" xfId="0" applyFont="1" applyBorder="1" applyAlignment="1">
      <alignment horizontal="left" vertical="center" wrapText="1"/>
    </xf>
    <xf numFmtId="6" fontId="0" fillId="0" borderId="4" xfId="0" applyFont="1" applyBorder="1" applyAlignment="1">
      <alignment horizontal="left" vertical="center" wrapText="1"/>
    </xf>
    <xf numFmtId="6" fontId="0" fillId="0" borderId="3" xfId="0" applyFont="1" applyBorder="1" applyAlignment="1">
      <alignment horizontal="left" vertical="center" wrapText="1"/>
    </xf>
    <xf numFmtId="170" fontId="8" fillId="0" borderId="2" xfId="0" applyNumberFormat="1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6" fontId="8" fillId="0" borderId="4" xfId="0" applyFont="1" applyBorder="1" applyAlignment="1">
      <alignment horizontal="left" vertical="center" wrapText="1"/>
    </xf>
    <xf numFmtId="6" fontId="8" fillId="0" borderId="3" xfId="0" applyFont="1" applyBorder="1" applyAlignment="1">
      <alignment horizontal="left" vertical="center" wrapText="1"/>
    </xf>
    <xf numFmtId="170" fontId="9" fillId="0" borderId="2" xfId="0" applyNumberFormat="1" applyFont="1" applyBorder="1" applyAlignment="1">
      <alignment horizontal="center" vertical="center"/>
    </xf>
    <xf numFmtId="6" fontId="9" fillId="0" borderId="3" xfId="0" applyFont="1" applyBorder="1" applyAlignment="1">
      <alignment horizontal="center" vertical="center"/>
    </xf>
    <xf numFmtId="6" fontId="8" fillId="0" borderId="3" xfId="0" applyFont="1" applyBorder="1" applyAlignment="1">
      <alignment horizontal="center" vertical="center"/>
    </xf>
    <xf numFmtId="6" fontId="9" fillId="0" borderId="2" xfId="0" applyFont="1" applyBorder="1" applyAlignment="1">
      <alignment horizontal="center" vertical="center" wrapText="1"/>
    </xf>
    <xf numFmtId="6" fontId="0" fillId="0" borderId="4" xfId="0" applyBorder="1" applyAlignment="1">
      <alignment/>
    </xf>
    <xf numFmtId="6" fontId="0" fillId="0" borderId="3" xfId="0" applyBorder="1" applyAlignment="1">
      <alignment/>
    </xf>
    <xf numFmtId="168" fontId="9" fillId="0" borderId="2" xfId="0" applyNumberFormat="1" applyFont="1" applyBorder="1" applyAlignment="1">
      <alignment horizontal="center"/>
    </xf>
    <xf numFmtId="6" fontId="8" fillId="0" borderId="3" xfId="0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6" fontId="8" fillId="0" borderId="2" xfId="0" applyFont="1" applyBorder="1" applyAlignment="1">
      <alignment horizontal="left" vertical="center" wrapText="1"/>
    </xf>
    <xf numFmtId="6" fontId="8" fillId="0" borderId="4" xfId="0" applyFont="1" applyBorder="1" applyAlignment="1">
      <alignment horizontal="left" vertical="center" wrapText="1"/>
    </xf>
    <xf numFmtId="6" fontId="10" fillId="0" borderId="2" xfId="0" applyFont="1" applyBorder="1" applyAlignment="1">
      <alignment horizontal="right" vertical="center" wrapText="1"/>
    </xf>
    <xf numFmtId="6" fontId="10" fillId="0" borderId="4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168" fontId="9" fillId="0" borderId="3" xfId="0" applyNumberFormat="1" applyFont="1" applyBorder="1" applyAlignment="1">
      <alignment horizontal="center"/>
    </xf>
    <xf numFmtId="6" fontId="9" fillId="0" borderId="4" xfId="0" applyFont="1" applyBorder="1" applyAlignment="1">
      <alignment horizontal="center" vertical="center" wrapText="1"/>
    </xf>
    <xf numFmtId="6" fontId="9" fillId="0" borderId="3" xfId="0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/>
    </xf>
    <xf numFmtId="6" fontId="9" fillId="0" borderId="3" xfId="0" applyFont="1" applyBorder="1" applyAlignment="1">
      <alignment horizontal="center" vertical="center"/>
    </xf>
    <xf numFmtId="6" fontId="0" fillId="0" borderId="3" xfId="0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/>
    </xf>
    <xf numFmtId="170" fontId="9" fillId="0" borderId="2" xfId="0" applyNumberFormat="1" applyFont="1" applyBorder="1" applyAlignment="1">
      <alignment horizontal="center"/>
    </xf>
    <xf numFmtId="170" fontId="9" fillId="0" borderId="3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6" fontId="8" fillId="0" borderId="0" xfId="0" applyFont="1" applyAlignment="1">
      <alignment horizontal="left" vertical="center" wrapText="1"/>
    </xf>
    <xf numFmtId="6" fontId="8" fillId="0" borderId="0" xfId="0" applyFont="1" applyAlignment="1">
      <alignment horizontal="center" vertical="center" wrapText="1"/>
    </xf>
    <xf numFmtId="6" fontId="10" fillId="0" borderId="2" xfId="0" applyFont="1" applyBorder="1" applyAlignment="1">
      <alignment horizontal="right" vertical="center" wrapText="1"/>
    </xf>
    <xf numFmtId="6" fontId="10" fillId="0" borderId="4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6" fontId="0" fillId="0" borderId="4" xfId="0" applyBorder="1" applyAlignment="1">
      <alignment horizontal="left" vertical="center" wrapText="1"/>
    </xf>
    <xf numFmtId="6" fontId="0" fillId="0" borderId="3" xfId="0" applyBorder="1" applyAlignment="1">
      <alignment horizontal="left" vertical="center" wrapText="1"/>
    </xf>
    <xf numFmtId="6" fontId="8" fillId="0" borderId="2" xfId="0" applyFont="1" applyBorder="1" applyAlignment="1">
      <alignment horizontal="justify" vertical="top" wrapText="1"/>
    </xf>
    <xf numFmtId="6" fontId="8" fillId="0" borderId="4" xfId="0" applyFont="1" applyBorder="1" applyAlignment="1">
      <alignment wrapText="1"/>
    </xf>
    <xf numFmtId="6" fontId="8" fillId="0" borderId="3" xfId="0" applyFont="1" applyBorder="1" applyAlignment="1">
      <alignment wrapText="1"/>
    </xf>
    <xf numFmtId="168" fontId="8" fillId="0" borderId="1" xfId="0" applyNumberFormat="1" applyFont="1" applyBorder="1" applyAlignment="1">
      <alignment horizontal="center" vertical="center"/>
    </xf>
    <xf numFmtId="6" fontId="8" fillId="0" borderId="4" xfId="0" applyFont="1" applyBorder="1" applyAlignment="1">
      <alignment horizontal="center" vertical="center" wrapText="1"/>
    </xf>
    <xf numFmtId="6" fontId="8" fillId="0" borderId="3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left" vertical="top" wrapText="1"/>
    </xf>
    <xf numFmtId="6" fontId="8" fillId="0" borderId="4" xfId="0" applyFont="1" applyBorder="1" applyAlignment="1">
      <alignment horizontal="left" vertical="top" wrapText="1"/>
    </xf>
    <xf numFmtId="6" fontId="8" fillId="0" borderId="3" xfId="0" applyFont="1" applyBorder="1" applyAlignment="1">
      <alignment horizontal="left" vertical="top" wrapText="1"/>
    </xf>
    <xf numFmtId="6" fontId="9" fillId="0" borderId="0" xfId="0" applyFont="1" applyAlignment="1">
      <alignment horizontal="center"/>
    </xf>
    <xf numFmtId="6" fontId="9" fillId="0" borderId="2" xfId="0" applyFont="1" applyBorder="1" applyAlignment="1">
      <alignment horizontal="center"/>
    </xf>
    <xf numFmtId="6" fontId="9" fillId="0" borderId="4" xfId="0" applyFont="1" applyBorder="1" applyAlignment="1">
      <alignment horizontal="center"/>
    </xf>
    <xf numFmtId="6" fontId="9" fillId="0" borderId="3" xfId="0" applyFont="1" applyBorder="1" applyAlignment="1">
      <alignment horizontal="center"/>
    </xf>
    <xf numFmtId="6" fontId="9" fillId="0" borderId="1" xfId="0" applyFont="1" applyBorder="1" applyAlignment="1">
      <alignment horizontal="center" vertical="center" wrapText="1"/>
    </xf>
    <xf numFmtId="168" fontId="10" fillId="0" borderId="0" xfId="0" applyNumberFormat="1" applyFont="1" applyBorder="1" applyAlignment="1">
      <alignment horizontal="center"/>
    </xf>
    <xf numFmtId="170" fontId="9" fillId="0" borderId="3" xfId="0" applyNumberFormat="1" applyFont="1" applyBorder="1" applyAlignment="1">
      <alignment horizontal="center" vertical="center"/>
    </xf>
    <xf numFmtId="170" fontId="10" fillId="0" borderId="2" xfId="0" applyNumberFormat="1" applyFont="1" applyBorder="1" applyAlignment="1">
      <alignment horizontal="center"/>
    </xf>
    <xf numFmtId="170" fontId="10" fillId="0" borderId="3" xfId="0" applyNumberFormat="1" applyFont="1" applyBorder="1" applyAlignment="1">
      <alignment horizontal="center"/>
    </xf>
    <xf numFmtId="168" fontId="10" fillId="0" borderId="2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3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3" xfId="0" applyNumberFormat="1" applyFont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 vertical="center"/>
    </xf>
    <xf numFmtId="170" fontId="12" fillId="0" borderId="3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wrapText="1"/>
    </xf>
    <xf numFmtId="6" fontId="0" fillId="0" borderId="3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D15" sqref="D15:F15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15.50390625" style="2" customWidth="1"/>
    <col min="8" max="8" width="7.375" style="2" customWidth="1"/>
    <col min="9" max="9" width="9.375" style="2" customWidth="1"/>
    <col min="10" max="11" width="6.50390625" style="2" customWidth="1"/>
    <col min="12" max="12" width="17.50390625" style="2" customWidth="1"/>
    <col min="13" max="13" width="10.875" style="2" customWidth="1"/>
    <col min="14" max="16384" width="9.375" style="2" customWidth="1"/>
  </cols>
  <sheetData>
    <row r="1" spans="11:12" ht="12">
      <c r="K1" s="3" t="s">
        <v>6</v>
      </c>
      <c r="L1" s="3"/>
    </row>
    <row r="2" spans="11:12" ht="12">
      <c r="K2" s="3" t="s">
        <v>25</v>
      </c>
      <c r="L2" s="3"/>
    </row>
    <row r="3" spans="11:12" ht="12">
      <c r="K3" s="3" t="s">
        <v>24</v>
      </c>
      <c r="L3" s="3"/>
    </row>
    <row r="4" spans="11:12" ht="12">
      <c r="K4" s="3" t="s">
        <v>81</v>
      </c>
      <c r="L4" s="3"/>
    </row>
    <row r="5" spans="11:12" ht="12">
      <c r="K5" s="3"/>
      <c r="L5" s="3"/>
    </row>
    <row r="6" spans="1:14" ht="12">
      <c r="A6" s="97" t="s">
        <v>45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">
      <c r="A8" s="101" t="s">
        <v>7</v>
      </c>
      <c r="B8" s="101" t="s">
        <v>8</v>
      </c>
      <c r="C8" s="101" t="s">
        <v>9</v>
      </c>
      <c r="D8" s="101" t="s">
        <v>10</v>
      </c>
      <c r="E8" s="101"/>
      <c r="F8" s="101"/>
      <c r="G8" s="101" t="s">
        <v>11</v>
      </c>
      <c r="H8" s="98" t="s">
        <v>12</v>
      </c>
      <c r="I8" s="99"/>
      <c r="J8" s="99"/>
      <c r="K8" s="99"/>
      <c r="L8" s="99"/>
      <c r="M8" s="99"/>
      <c r="N8" s="100"/>
    </row>
    <row r="9" spans="1:14" ht="63.75" customHeight="1">
      <c r="A9" s="101"/>
      <c r="B9" s="101"/>
      <c r="C9" s="101"/>
      <c r="D9" s="101"/>
      <c r="E9" s="101"/>
      <c r="F9" s="101"/>
      <c r="G9" s="101"/>
      <c r="H9" s="101" t="s">
        <v>23</v>
      </c>
      <c r="I9" s="101"/>
      <c r="J9" s="101" t="s">
        <v>22</v>
      </c>
      <c r="K9" s="101"/>
      <c r="L9" s="5" t="s">
        <v>20</v>
      </c>
      <c r="M9" s="5" t="s">
        <v>13</v>
      </c>
      <c r="N9" s="5" t="s">
        <v>14</v>
      </c>
    </row>
    <row r="10" spans="1:14" ht="51" customHeight="1">
      <c r="A10" s="6">
        <v>1</v>
      </c>
      <c r="B10" s="1" t="s">
        <v>17</v>
      </c>
      <c r="C10" s="1" t="s">
        <v>18</v>
      </c>
      <c r="D10" s="88" t="s">
        <v>29</v>
      </c>
      <c r="E10" s="89"/>
      <c r="F10" s="90"/>
      <c r="G10" s="7">
        <f aca="true" t="shared" si="0" ref="G10:G82">SUM(H10:N10)</f>
        <v>100000</v>
      </c>
      <c r="H10" s="79">
        <v>100000</v>
      </c>
      <c r="I10" s="79"/>
      <c r="J10" s="91"/>
      <c r="K10" s="91"/>
      <c r="L10" s="8"/>
      <c r="M10" s="8"/>
      <c r="N10" s="9"/>
    </row>
    <row r="11" spans="1:14" ht="39" customHeight="1">
      <c r="A11" s="6">
        <v>2</v>
      </c>
      <c r="B11" s="1" t="s">
        <v>17</v>
      </c>
      <c r="C11" s="1" t="s">
        <v>18</v>
      </c>
      <c r="D11" s="88" t="s">
        <v>46</v>
      </c>
      <c r="E11" s="89"/>
      <c r="F11" s="90"/>
      <c r="G11" s="7">
        <f t="shared" si="0"/>
        <v>100000</v>
      </c>
      <c r="H11" s="47">
        <v>100000</v>
      </c>
      <c r="I11" s="48"/>
      <c r="J11" s="49"/>
      <c r="K11" s="50"/>
      <c r="L11" s="8"/>
      <c r="M11" s="8"/>
      <c r="N11" s="9"/>
    </row>
    <row r="12" spans="1:14" ht="29.25" customHeight="1">
      <c r="A12" s="6">
        <v>3</v>
      </c>
      <c r="B12" s="1" t="s">
        <v>17</v>
      </c>
      <c r="C12" s="1" t="s">
        <v>18</v>
      </c>
      <c r="D12" s="88" t="s">
        <v>30</v>
      </c>
      <c r="E12" s="89"/>
      <c r="F12" s="90"/>
      <c r="G12" s="7">
        <f t="shared" si="0"/>
        <v>10000</v>
      </c>
      <c r="H12" s="47">
        <v>10000</v>
      </c>
      <c r="I12" s="48"/>
      <c r="J12" s="49"/>
      <c r="K12" s="50"/>
      <c r="L12" s="8"/>
      <c r="M12" s="8"/>
      <c r="N12" s="9"/>
    </row>
    <row r="13" spans="1:14" ht="28.5" customHeight="1">
      <c r="A13" s="6">
        <v>4</v>
      </c>
      <c r="B13" s="1" t="s">
        <v>17</v>
      </c>
      <c r="C13" s="1" t="s">
        <v>18</v>
      </c>
      <c r="D13" s="88" t="s">
        <v>47</v>
      </c>
      <c r="E13" s="89"/>
      <c r="F13" s="90"/>
      <c r="G13" s="7">
        <f t="shared" si="0"/>
        <v>200000</v>
      </c>
      <c r="H13" s="79">
        <v>200000</v>
      </c>
      <c r="I13" s="79"/>
      <c r="J13" s="91"/>
      <c r="K13" s="91"/>
      <c r="L13" s="8"/>
      <c r="M13" s="8"/>
      <c r="N13" s="9"/>
    </row>
    <row r="14" spans="1:14" s="36" customFormat="1" ht="28.5" customHeight="1">
      <c r="A14" s="31">
        <v>5</v>
      </c>
      <c r="B14" s="32" t="s">
        <v>17</v>
      </c>
      <c r="C14" s="32" t="s">
        <v>18</v>
      </c>
      <c r="D14" s="94" t="s">
        <v>84</v>
      </c>
      <c r="E14" s="95"/>
      <c r="F14" s="96"/>
      <c r="G14" s="33">
        <f t="shared" si="0"/>
        <v>40000</v>
      </c>
      <c r="H14" s="109">
        <v>40000</v>
      </c>
      <c r="I14" s="110"/>
      <c r="J14" s="111"/>
      <c r="K14" s="112"/>
      <c r="L14" s="34"/>
      <c r="M14" s="34"/>
      <c r="N14" s="35"/>
    </row>
    <row r="15" spans="1:14" ht="75" customHeight="1">
      <c r="A15" s="6">
        <v>6</v>
      </c>
      <c r="B15" s="1" t="s">
        <v>17</v>
      </c>
      <c r="C15" s="1" t="s">
        <v>18</v>
      </c>
      <c r="D15" s="88" t="s">
        <v>48</v>
      </c>
      <c r="E15" s="89"/>
      <c r="F15" s="90"/>
      <c r="G15" s="7">
        <f t="shared" si="0"/>
        <v>500000</v>
      </c>
      <c r="H15" s="113">
        <v>500000</v>
      </c>
      <c r="I15" s="93"/>
      <c r="J15" s="49"/>
      <c r="K15" s="55"/>
      <c r="L15" s="10"/>
      <c r="M15" s="10"/>
      <c r="N15" s="9"/>
    </row>
    <row r="16" spans="1:14" ht="31.5" customHeight="1">
      <c r="A16" s="6">
        <v>7</v>
      </c>
      <c r="B16" s="1" t="s">
        <v>17</v>
      </c>
      <c r="C16" s="1" t="s">
        <v>18</v>
      </c>
      <c r="D16" s="88" t="s">
        <v>49</v>
      </c>
      <c r="E16" s="89"/>
      <c r="F16" s="90"/>
      <c r="G16" s="7">
        <f t="shared" si="0"/>
        <v>200000</v>
      </c>
      <c r="H16" s="113">
        <v>200000</v>
      </c>
      <c r="I16" s="93"/>
      <c r="J16" s="49"/>
      <c r="K16" s="55"/>
      <c r="L16" s="10"/>
      <c r="M16" s="10"/>
      <c r="N16" s="9"/>
    </row>
    <row r="17" spans="1:14" ht="18.75" customHeight="1">
      <c r="A17" s="6">
        <v>8</v>
      </c>
      <c r="B17" s="1" t="s">
        <v>17</v>
      </c>
      <c r="C17" s="1" t="s">
        <v>18</v>
      </c>
      <c r="D17" s="88" t="s">
        <v>50</v>
      </c>
      <c r="E17" s="89"/>
      <c r="F17" s="90"/>
      <c r="G17" s="7">
        <f t="shared" si="0"/>
        <v>100000</v>
      </c>
      <c r="H17" s="113">
        <v>100000</v>
      </c>
      <c r="I17" s="93"/>
      <c r="J17" s="49"/>
      <c r="K17" s="55"/>
      <c r="L17" s="10"/>
      <c r="M17" s="10"/>
      <c r="N17" s="9"/>
    </row>
    <row r="18" spans="1:14" ht="36" customHeight="1">
      <c r="A18" s="6">
        <v>9</v>
      </c>
      <c r="B18" s="1" t="s">
        <v>17</v>
      </c>
      <c r="C18" s="1" t="s">
        <v>18</v>
      </c>
      <c r="D18" s="44" t="s">
        <v>87</v>
      </c>
      <c r="E18" s="51"/>
      <c r="F18" s="52"/>
      <c r="G18" s="7">
        <f t="shared" si="0"/>
        <v>200000</v>
      </c>
      <c r="H18" s="113">
        <v>200000</v>
      </c>
      <c r="I18" s="114"/>
      <c r="J18" s="49"/>
      <c r="K18" s="50"/>
      <c r="L18" s="10"/>
      <c r="M18" s="10"/>
      <c r="N18" s="9"/>
    </row>
    <row r="19" spans="1:14" ht="39.75" customHeight="1">
      <c r="A19" s="6">
        <v>10</v>
      </c>
      <c r="B19" s="1" t="s">
        <v>17</v>
      </c>
      <c r="C19" s="1" t="s">
        <v>18</v>
      </c>
      <c r="D19" s="88" t="s">
        <v>51</v>
      </c>
      <c r="E19" s="89"/>
      <c r="F19" s="90"/>
      <c r="G19" s="7">
        <f t="shared" si="0"/>
        <v>30000</v>
      </c>
      <c r="H19" s="113">
        <v>30000</v>
      </c>
      <c r="I19" s="93"/>
      <c r="J19" s="49"/>
      <c r="K19" s="55"/>
      <c r="L19" s="10"/>
      <c r="M19" s="10"/>
      <c r="N19" s="9"/>
    </row>
    <row r="20" spans="1:14" ht="16.5" customHeight="1">
      <c r="A20" s="6">
        <v>11</v>
      </c>
      <c r="B20" s="1" t="s">
        <v>17</v>
      </c>
      <c r="C20" s="1" t="s">
        <v>18</v>
      </c>
      <c r="D20" s="88" t="s">
        <v>26</v>
      </c>
      <c r="E20" s="89"/>
      <c r="F20" s="90"/>
      <c r="G20" s="7">
        <f t="shared" si="0"/>
        <v>100000</v>
      </c>
      <c r="H20" s="113">
        <v>100000</v>
      </c>
      <c r="I20" s="93"/>
      <c r="J20" s="49"/>
      <c r="K20" s="55"/>
      <c r="L20" s="10"/>
      <c r="M20" s="10"/>
      <c r="N20" s="9"/>
    </row>
    <row r="21" spans="1:14" ht="15" customHeight="1">
      <c r="A21" s="6"/>
      <c r="B21" s="6"/>
      <c r="C21" s="6"/>
      <c r="D21" s="56" t="s">
        <v>62</v>
      </c>
      <c r="E21" s="69"/>
      <c r="F21" s="70"/>
      <c r="G21" s="11">
        <f t="shared" si="0"/>
        <v>1580000</v>
      </c>
      <c r="H21" s="108">
        <f>SUM(H10:I20)</f>
        <v>1580000</v>
      </c>
      <c r="I21" s="108"/>
      <c r="J21" s="62">
        <f>SUM(J10:J13)</f>
        <v>0</v>
      </c>
      <c r="K21" s="62"/>
      <c r="L21" s="13">
        <f>SUM(L10:L13)</f>
        <v>0</v>
      </c>
      <c r="M21" s="13">
        <f>SUM(M10:M13)</f>
        <v>0</v>
      </c>
      <c r="N21" s="12">
        <f>SUM(N10:N13)</f>
        <v>0</v>
      </c>
    </row>
    <row r="22" spans="1:14" ht="26.25" customHeight="1">
      <c r="A22" s="6">
        <v>12</v>
      </c>
      <c r="B22" s="6">
        <v>150</v>
      </c>
      <c r="C22" s="6">
        <v>15011</v>
      </c>
      <c r="D22" s="63" t="s">
        <v>82</v>
      </c>
      <c r="E22" s="64"/>
      <c r="F22" s="40"/>
      <c r="G22" s="7">
        <f>SUM(H22+J22+L22+M22+N22)</f>
        <v>5235.1</v>
      </c>
      <c r="H22" s="47">
        <v>5235.1</v>
      </c>
      <c r="I22" s="48"/>
      <c r="J22" s="75"/>
      <c r="K22" s="76"/>
      <c r="L22" s="14"/>
      <c r="M22" s="14"/>
      <c r="N22" s="15"/>
    </row>
    <row r="23" spans="1:14" ht="15" customHeight="1">
      <c r="A23" s="6"/>
      <c r="B23" s="16"/>
      <c r="C23" s="16"/>
      <c r="D23" s="56" t="s">
        <v>63</v>
      </c>
      <c r="E23" s="92"/>
      <c r="F23" s="93"/>
      <c r="G23" s="11">
        <f>SUM(G22)</f>
        <v>5235.1</v>
      </c>
      <c r="H23" s="77">
        <f>SUM(H22)</f>
        <v>5235.1</v>
      </c>
      <c r="I23" s="78"/>
      <c r="J23" s="59">
        <v>0</v>
      </c>
      <c r="K23" s="68"/>
      <c r="L23" s="13">
        <v>0</v>
      </c>
      <c r="M23" s="13">
        <v>0</v>
      </c>
      <c r="N23" s="12">
        <v>0</v>
      </c>
    </row>
    <row r="24" spans="1:14" ht="27.75" customHeight="1">
      <c r="A24" s="6">
        <v>13</v>
      </c>
      <c r="B24" s="6">
        <v>600</v>
      </c>
      <c r="C24" s="6">
        <v>60016</v>
      </c>
      <c r="D24" s="63" t="s">
        <v>15</v>
      </c>
      <c r="E24" s="64"/>
      <c r="F24" s="40"/>
      <c r="G24" s="7">
        <f t="shared" si="0"/>
        <v>175019</v>
      </c>
      <c r="H24" s="79">
        <f>172381+2638</f>
        <v>175019</v>
      </c>
      <c r="I24" s="79"/>
      <c r="J24" s="91"/>
      <c r="K24" s="91"/>
      <c r="L24" s="8"/>
      <c r="M24" s="8"/>
      <c r="N24" s="8"/>
    </row>
    <row r="25" spans="1:14" ht="38.25" customHeight="1">
      <c r="A25" s="6">
        <v>14</v>
      </c>
      <c r="B25" s="6">
        <v>600</v>
      </c>
      <c r="C25" s="6">
        <v>60016</v>
      </c>
      <c r="D25" s="63" t="s">
        <v>52</v>
      </c>
      <c r="E25" s="64"/>
      <c r="F25" s="40"/>
      <c r="G25" s="7">
        <f t="shared" si="0"/>
        <v>100000</v>
      </c>
      <c r="H25" s="79">
        <v>100000</v>
      </c>
      <c r="I25" s="79"/>
      <c r="J25" s="91"/>
      <c r="K25" s="91"/>
      <c r="L25" s="8"/>
      <c r="M25" s="8"/>
      <c r="N25" s="8"/>
    </row>
    <row r="26" spans="1:14" ht="51" customHeight="1">
      <c r="A26" s="6">
        <v>15</v>
      </c>
      <c r="B26" s="6">
        <v>600</v>
      </c>
      <c r="C26" s="6">
        <v>60016</v>
      </c>
      <c r="D26" s="63" t="s">
        <v>55</v>
      </c>
      <c r="E26" s="64"/>
      <c r="F26" s="40"/>
      <c r="G26" s="7">
        <f t="shared" si="0"/>
        <v>1600000</v>
      </c>
      <c r="H26" s="79">
        <v>1600000</v>
      </c>
      <c r="I26" s="79"/>
      <c r="J26" s="91"/>
      <c r="K26" s="91"/>
      <c r="L26" s="8"/>
      <c r="M26" s="8"/>
      <c r="N26" s="8"/>
    </row>
    <row r="27" spans="1:14" ht="42.75" customHeight="1">
      <c r="A27" s="6">
        <v>16</v>
      </c>
      <c r="B27" s="6">
        <v>600</v>
      </c>
      <c r="C27" s="6">
        <v>60016</v>
      </c>
      <c r="D27" s="63" t="s">
        <v>53</v>
      </c>
      <c r="E27" s="64"/>
      <c r="F27" s="40"/>
      <c r="G27" s="7">
        <f t="shared" si="0"/>
        <v>600000</v>
      </c>
      <c r="H27" s="47">
        <v>600000</v>
      </c>
      <c r="I27" s="48"/>
      <c r="J27" s="49"/>
      <c r="K27" s="50"/>
      <c r="L27" s="8"/>
      <c r="M27" s="8"/>
      <c r="N27" s="8"/>
    </row>
    <row r="28" spans="1:14" ht="27.75" customHeight="1">
      <c r="A28" s="6">
        <v>17</v>
      </c>
      <c r="B28" s="6">
        <v>600</v>
      </c>
      <c r="C28" s="6">
        <v>60016</v>
      </c>
      <c r="D28" s="63" t="s">
        <v>56</v>
      </c>
      <c r="E28" s="64"/>
      <c r="F28" s="40"/>
      <c r="G28" s="7">
        <f t="shared" si="0"/>
        <v>150000</v>
      </c>
      <c r="H28" s="79">
        <v>150000</v>
      </c>
      <c r="I28" s="79"/>
      <c r="J28" s="91"/>
      <c r="K28" s="91"/>
      <c r="L28" s="8"/>
      <c r="M28" s="8"/>
      <c r="N28" s="8"/>
    </row>
    <row r="29" spans="1:14" ht="28.5" customHeight="1">
      <c r="A29" s="6">
        <v>18</v>
      </c>
      <c r="B29" s="6">
        <v>600</v>
      </c>
      <c r="C29" s="6">
        <v>60016</v>
      </c>
      <c r="D29" s="63" t="s">
        <v>31</v>
      </c>
      <c r="E29" s="64"/>
      <c r="F29" s="40"/>
      <c r="G29" s="7">
        <f t="shared" si="0"/>
        <v>200000</v>
      </c>
      <c r="H29" s="47">
        <v>200000</v>
      </c>
      <c r="I29" s="48"/>
      <c r="J29" s="49"/>
      <c r="K29" s="50"/>
      <c r="L29" s="10"/>
      <c r="M29" s="10"/>
      <c r="N29" s="8"/>
    </row>
    <row r="30" spans="1:14" ht="23.25" customHeight="1">
      <c r="A30" s="6">
        <v>19</v>
      </c>
      <c r="B30" s="6">
        <v>600</v>
      </c>
      <c r="C30" s="6">
        <v>60016</v>
      </c>
      <c r="D30" s="63" t="s">
        <v>1</v>
      </c>
      <c r="E30" s="64"/>
      <c r="F30" s="40"/>
      <c r="G30" s="7">
        <f t="shared" si="0"/>
        <v>50000</v>
      </c>
      <c r="H30" s="47">
        <v>50000</v>
      </c>
      <c r="I30" s="48"/>
      <c r="J30" s="49"/>
      <c r="K30" s="50"/>
      <c r="L30" s="10"/>
      <c r="M30" s="10"/>
      <c r="N30" s="8"/>
    </row>
    <row r="31" spans="1:14" ht="22.5" customHeight="1">
      <c r="A31" s="6">
        <v>20</v>
      </c>
      <c r="B31" s="6">
        <v>600</v>
      </c>
      <c r="C31" s="6">
        <v>60016</v>
      </c>
      <c r="D31" s="63" t="s">
        <v>2</v>
      </c>
      <c r="E31" s="64"/>
      <c r="F31" s="40"/>
      <c r="G31" s="7">
        <f t="shared" si="0"/>
        <v>10000</v>
      </c>
      <c r="H31" s="47">
        <v>10000</v>
      </c>
      <c r="I31" s="48"/>
      <c r="J31" s="49"/>
      <c r="K31" s="50"/>
      <c r="L31" s="10"/>
      <c r="M31" s="10"/>
      <c r="N31" s="8"/>
    </row>
    <row r="32" spans="1:14" ht="33.75" customHeight="1">
      <c r="A32" s="6">
        <v>21</v>
      </c>
      <c r="B32" s="6">
        <v>600</v>
      </c>
      <c r="C32" s="6">
        <v>60016</v>
      </c>
      <c r="D32" s="63" t="s">
        <v>5</v>
      </c>
      <c r="E32" s="64"/>
      <c r="F32" s="40"/>
      <c r="G32" s="7">
        <f t="shared" si="0"/>
        <v>200000</v>
      </c>
      <c r="H32" s="47">
        <v>200000</v>
      </c>
      <c r="I32" s="48"/>
      <c r="J32" s="49"/>
      <c r="K32" s="50"/>
      <c r="L32" s="10"/>
      <c r="M32" s="10"/>
      <c r="N32" s="8"/>
    </row>
    <row r="33" spans="1:14" ht="69" customHeight="1">
      <c r="A33" s="6">
        <v>22</v>
      </c>
      <c r="B33" s="6">
        <v>600</v>
      </c>
      <c r="C33" s="6">
        <v>60016</v>
      </c>
      <c r="D33" s="63" t="s">
        <v>57</v>
      </c>
      <c r="E33" s="64"/>
      <c r="F33" s="40"/>
      <c r="G33" s="7">
        <f t="shared" si="0"/>
        <v>550000</v>
      </c>
      <c r="H33" s="47">
        <v>550000</v>
      </c>
      <c r="I33" s="48"/>
      <c r="J33" s="49"/>
      <c r="K33" s="50"/>
      <c r="L33" s="10"/>
      <c r="M33" s="10"/>
      <c r="N33" s="8"/>
    </row>
    <row r="34" spans="1:14" ht="22.5" customHeight="1">
      <c r="A34" s="6">
        <v>23</v>
      </c>
      <c r="B34" s="6">
        <v>600</v>
      </c>
      <c r="C34" s="6">
        <v>60016</v>
      </c>
      <c r="D34" s="63" t="s">
        <v>0</v>
      </c>
      <c r="E34" s="64"/>
      <c r="F34" s="40"/>
      <c r="G34" s="7">
        <f t="shared" si="0"/>
        <v>10000</v>
      </c>
      <c r="H34" s="47">
        <v>10000</v>
      </c>
      <c r="I34" s="48"/>
      <c r="J34" s="49"/>
      <c r="K34" s="50"/>
      <c r="L34" s="10"/>
      <c r="M34" s="10"/>
      <c r="N34" s="8"/>
    </row>
    <row r="35" spans="1:14" ht="32.25" customHeight="1">
      <c r="A35" s="6">
        <v>24</v>
      </c>
      <c r="B35" s="6">
        <v>600</v>
      </c>
      <c r="C35" s="6">
        <v>60016</v>
      </c>
      <c r="D35" s="63" t="s">
        <v>32</v>
      </c>
      <c r="E35" s="64"/>
      <c r="F35" s="40"/>
      <c r="G35" s="7">
        <f t="shared" si="0"/>
        <v>100000</v>
      </c>
      <c r="H35" s="47">
        <v>100000</v>
      </c>
      <c r="I35" s="48"/>
      <c r="J35" s="49"/>
      <c r="K35" s="50"/>
      <c r="L35" s="10"/>
      <c r="M35" s="10"/>
      <c r="N35" s="8"/>
    </row>
    <row r="36" spans="1:14" ht="21" customHeight="1">
      <c r="A36" s="6">
        <v>25</v>
      </c>
      <c r="B36" s="6">
        <v>600</v>
      </c>
      <c r="C36" s="6">
        <v>60016</v>
      </c>
      <c r="D36" s="63" t="s">
        <v>33</v>
      </c>
      <c r="E36" s="64"/>
      <c r="F36" s="40"/>
      <c r="G36" s="7">
        <f t="shared" si="0"/>
        <v>50000</v>
      </c>
      <c r="H36" s="47">
        <v>50000</v>
      </c>
      <c r="I36" s="48"/>
      <c r="J36" s="49"/>
      <c r="K36" s="50"/>
      <c r="L36" s="10"/>
      <c r="M36" s="10"/>
      <c r="N36" s="8"/>
    </row>
    <row r="37" spans="1:14" ht="21" customHeight="1">
      <c r="A37" s="6">
        <v>26</v>
      </c>
      <c r="B37" s="6">
        <v>600</v>
      </c>
      <c r="C37" s="6">
        <v>60016</v>
      </c>
      <c r="D37" s="63" t="s">
        <v>34</v>
      </c>
      <c r="E37" s="64"/>
      <c r="F37" s="40"/>
      <c r="G37" s="7">
        <f t="shared" si="0"/>
        <v>50000</v>
      </c>
      <c r="H37" s="47">
        <v>50000</v>
      </c>
      <c r="I37" s="48"/>
      <c r="J37" s="49"/>
      <c r="K37" s="50"/>
      <c r="L37" s="10"/>
      <c r="M37" s="10"/>
      <c r="N37" s="8"/>
    </row>
    <row r="38" spans="1:14" ht="47.25" customHeight="1">
      <c r="A38" s="6">
        <v>27</v>
      </c>
      <c r="B38" s="6">
        <v>600</v>
      </c>
      <c r="C38" s="6">
        <v>60016</v>
      </c>
      <c r="D38" s="63" t="s">
        <v>54</v>
      </c>
      <c r="E38" s="64"/>
      <c r="F38" s="40"/>
      <c r="G38" s="7">
        <f t="shared" si="0"/>
        <v>100000</v>
      </c>
      <c r="H38" s="47">
        <v>100000</v>
      </c>
      <c r="I38" s="48"/>
      <c r="J38" s="49"/>
      <c r="K38" s="50"/>
      <c r="L38" s="10"/>
      <c r="M38" s="10"/>
      <c r="N38" s="8"/>
    </row>
    <row r="39" spans="1:14" ht="27.75" customHeight="1">
      <c r="A39" s="6">
        <v>28</v>
      </c>
      <c r="B39" s="6">
        <v>600</v>
      </c>
      <c r="C39" s="6">
        <v>60016</v>
      </c>
      <c r="D39" s="63" t="s">
        <v>21</v>
      </c>
      <c r="E39" s="64"/>
      <c r="F39" s="40"/>
      <c r="G39" s="7">
        <f t="shared" si="0"/>
        <v>150000</v>
      </c>
      <c r="H39" s="47">
        <v>150000</v>
      </c>
      <c r="I39" s="48"/>
      <c r="J39" s="49"/>
      <c r="K39" s="50"/>
      <c r="L39" s="10"/>
      <c r="M39" s="10"/>
      <c r="N39" s="8"/>
    </row>
    <row r="40" spans="1:14" ht="29.25" customHeight="1">
      <c r="A40" s="6">
        <v>29</v>
      </c>
      <c r="B40" s="6">
        <v>600</v>
      </c>
      <c r="C40" s="6">
        <v>60016</v>
      </c>
      <c r="D40" s="63" t="s">
        <v>3</v>
      </c>
      <c r="E40" s="64"/>
      <c r="F40" s="40"/>
      <c r="G40" s="7">
        <f t="shared" si="0"/>
        <v>50000</v>
      </c>
      <c r="H40" s="47">
        <v>50000</v>
      </c>
      <c r="I40" s="48"/>
      <c r="J40" s="49"/>
      <c r="K40" s="50"/>
      <c r="L40" s="10"/>
      <c r="M40" s="10"/>
      <c r="N40" s="8"/>
    </row>
    <row r="41" spans="1:14" ht="27" customHeight="1">
      <c r="A41" s="6">
        <v>30</v>
      </c>
      <c r="B41" s="6">
        <v>600</v>
      </c>
      <c r="C41" s="6">
        <v>60016</v>
      </c>
      <c r="D41" s="44" t="s">
        <v>90</v>
      </c>
      <c r="E41" s="45"/>
      <c r="F41" s="46"/>
      <c r="G41" s="7">
        <f t="shared" si="0"/>
        <v>200000</v>
      </c>
      <c r="H41" s="47">
        <v>200000</v>
      </c>
      <c r="I41" s="48"/>
      <c r="J41" s="49"/>
      <c r="K41" s="50"/>
      <c r="L41" s="10"/>
      <c r="M41" s="10"/>
      <c r="N41" s="8"/>
    </row>
    <row r="42" spans="1:14" ht="38.25" customHeight="1">
      <c r="A42" s="6">
        <v>31</v>
      </c>
      <c r="B42" s="6">
        <v>600</v>
      </c>
      <c r="C42" s="6">
        <v>60016</v>
      </c>
      <c r="D42" s="44" t="s">
        <v>89</v>
      </c>
      <c r="E42" s="45"/>
      <c r="F42" s="46"/>
      <c r="G42" s="7">
        <f t="shared" si="0"/>
        <v>250000</v>
      </c>
      <c r="H42" s="47">
        <v>250000</v>
      </c>
      <c r="I42" s="48"/>
      <c r="J42" s="49"/>
      <c r="K42" s="50"/>
      <c r="L42" s="10"/>
      <c r="M42" s="10"/>
      <c r="N42" s="8"/>
    </row>
    <row r="43" spans="1:14" ht="27" customHeight="1">
      <c r="A43" s="6">
        <v>33</v>
      </c>
      <c r="B43" s="6">
        <v>600</v>
      </c>
      <c r="C43" s="6">
        <v>60016</v>
      </c>
      <c r="D43" s="44" t="s">
        <v>88</v>
      </c>
      <c r="E43" s="45"/>
      <c r="F43" s="46"/>
      <c r="G43" s="7">
        <f>SUM(H43:N43)</f>
        <v>50000</v>
      </c>
      <c r="H43" s="47">
        <v>50000</v>
      </c>
      <c r="I43" s="48"/>
      <c r="J43" s="49"/>
      <c r="K43" s="50"/>
      <c r="L43" s="10"/>
      <c r="M43" s="10"/>
      <c r="N43" s="8"/>
    </row>
    <row r="44" spans="1:14" ht="27" customHeight="1">
      <c r="A44" s="6">
        <v>34</v>
      </c>
      <c r="B44" s="6">
        <v>600</v>
      </c>
      <c r="C44" s="6">
        <v>60016</v>
      </c>
      <c r="D44" s="44" t="s">
        <v>91</v>
      </c>
      <c r="E44" s="51"/>
      <c r="F44" s="52"/>
      <c r="G44" s="7">
        <f>SUM(H44:N44)</f>
        <v>70000</v>
      </c>
      <c r="H44" s="47">
        <v>70000</v>
      </c>
      <c r="I44" s="48"/>
      <c r="J44" s="49"/>
      <c r="K44" s="50"/>
      <c r="L44" s="10"/>
      <c r="M44" s="10"/>
      <c r="N44" s="8"/>
    </row>
    <row r="45" spans="1:14" ht="27" customHeight="1">
      <c r="A45" s="6">
        <v>35</v>
      </c>
      <c r="B45" s="6">
        <v>600</v>
      </c>
      <c r="C45" s="6">
        <v>60016</v>
      </c>
      <c r="D45" s="44" t="s">
        <v>92</v>
      </c>
      <c r="E45" s="45"/>
      <c r="F45" s="46"/>
      <c r="G45" s="7">
        <f>SUM(H45:N45)</f>
        <v>150000</v>
      </c>
      <c r="H45" s="47">
        <v>150000</v>
      </c>
      <c r="I45" s="48"/>
      <c r="J45" s="49"/>
      <c r="K45" s="50"/>
      <c r="L45" s="10"/>
      <c r="M45" s="10"/>
      <c r="N45" s="8"/>
    </row>
    <row r="46" spans="1:14" ht="21" customHeight="1">
      <c r="A46" s="6"/>
      <c r="B46" s="6"/>
      <c r="C46" s="6"/>
      <c r="D46" s="65" t="s">
        <v>58</v>
      </c>
      <c r="E46" s="66"/>
      <c r="F46" s="67"/>
      <c r="G46" s="22">
        <f>SUM(G24:G45)</f>
        <v>4865019</v>
      </c>
      <c r="H46" s="115">
        <f>SUM(H24:H45)</f>
        <v>4865019</v>
      </c>
      <c r="I46" s="116"/>
      <c r="J46" s="49"/>
      <c r="K46" s="50"/>
      <c r="L46" s="10"/>
      <c r="M46" s="10"/>
      <c r="N46" s="8"/>
    </row>
    <row r="47" spans="1:14" ht="39.75" customHeight="1">
      <c r="A47" s="6">
        <v>32</v>
      </c>
      <c r="B47" s="6">
        <v>600</v>
      </c>
      <c r="C47" s="6">
        <v>60014</v>
      </c>
      <c r="D47" s="44" t="s">
        <v>59</v>
      </c>
      <c r="E47" s="51"/>
      <c r="F47" s="52"/>
      <c r="G47" s="7">
        <f t="shared" si="0"/>
        <v>700000</v>
      </c>
      <c r="H47" s="47">
        <v>700000</v>
      </c>
      <c r="I47" s="48"/>
      <c r="J47" s="49"/>
      <c r="K47" s="50"/>
      <c r="L47" s="10"/>
      <c r="M47" s="10"/>
      <c r="N47" s="8"/>
    </row>
    <row r="48" spans="1:14" ht="18.75" customHeight="1">
      <c r="A48" s="6"/>
      <c r="B48" s="6"/>
      <c r="C48" s="6"/>
      <c r="D48" s="65" t="s">
        <v>60</v>
      </c>
      <c r="E48" s="66"/>
      <c r="F48" s="67"/>
      <c r="G48" s="7">
        <f t="shared" si="0"/>
        <v>700000</v>
      </c>
      <c r="H48" s="74">
        <f>SUM(H47:H47)</f>
        <v>700000</v>
      </c>
      <c r="I48" s="74"/>
      <c r="J48" s="49"/>
      <c r="K48" s="50"/>
      <c r="L48" s="10"/>
      <c r="M48" s="10"/>
      <c r="N48" s="8"/>
    </row>
    <row r="49" spans="1:14" ht="21" customHeight="1">
      <c r="A49" s="6">
        <v>36</v>
      </c>
      <c r="B49" s="6">
        <v>600</v>
      </c>
      <c r="C49" s="6">
        <v>60095</v>
      </c>
      <c r="D49" s="63" t="s">
        <v>35</v>
      </c>
      <c r="E49" s="64"/>
      <c r="F49" s="40"/>
      <c r="G49" s="7">
        <f t="shared" si="0"/>
        <v>800000</v>
      </c>
      <c r="H49" s="47">
        <v>800000</v>
      </c>
      <c r="I49" s="55"/>
      <c r="J49" s="59"/>
      <c r="K49" s="60"/>
      <c r="L49" s="13"/>
      <c r="M49" s="13"/>
      <c r="N49" s="12"/>
    </row>
    <row r="50" spans="1:14" ht="37.5" customHeight="1">
      <c r="A50" s="6">
        <v>37</v>
      </c>
      <c r="B50" s="6">
        <v>600</v>
      </c>
      <c r="C50" s="6">
        <v>60095</v>
      </c>
      <c r="D50" s="63" t="s">
        <v>36</v>
      </c>
      <c r="E50" s="64"/>
      <c r="F50" s="40"/>
      <c r="G50" s="7">
        <f t="shared" si="0"/>
        <v>200000</v>
      </c>
      <c r="H50" s="47">
        <v>200000</v>
      </c>
      <c r="I50" s="55"/>
      <c r="J50" s="59"/>
      <c r="K50" s="60"/>
      <c r="L50" s="13"/>
      <c r="M50" s="13"/>
      <c r="N50" s="12"/>
    </row>
    <row r="51" spans="1:14" ht="18.75" customHeight="1">
      <c r="A51" s="6">
        <v>38</v>
      </c>
      <c r="B51" s="6">
        <v>600</v>
      </c>
      <c r="C51" s="6">
        <v>60095</v>
      </c>
      <c r="D51" s="63" t="s">
        <v>16</v>
      </c>
      <c r="E51" s="64"/>
      <c r="F51" s="40"/>
      <c r="G51" s="7">
        <f t="shared" si="0"/>
        <v>200000</v>
      </c>
      <c r="H51" s="47">
        <v>200000</v>
      </c>
      <c r="I51" s="55"/>
      <c r="J51" s="59"/>
      <c r="K51" s="60"/>
      <c r="L51" s="13"/>
      <c r="M51" s="13"/>
      <c r="N51" s="12"/>
    </row>
    <row r="52" spans="1:14" ht="20.25" customHeight="1">
      <c r="A52" s="6">
        <v>39</v>
      </c>
      <c r="B52" s="6">
        <v>600</v>
      </c>
      <c r="C52" s="6">
        <v>60095</v>
      </c>
      <c r="D52" s="63" t="s">
        <v>27</v>
      </c>
      <c r="E52" s="64"/>
      <c r="F52" s="40"/>
      <c r="G52" s="7">
        <f t="shared" si="0"/>
        <v>150000</v>
      </c>
      <c r="H52" s="47">
        <v>150000</v>
      </c>
      <c r="I52" s="55"/>
      <c r="J52" s="59"/>
      <c r="K52" s="60"/>
      <c r="L52" s="13"/>
      <c r="M52" s="13"/>
      <c r="N52" s="12"/>
    </row>
    <row r="53" spans="1:14" ht="15.75" customHeight="1">
      <c r="A53" s="6">
        <v>40</v>
      </c>
      <c r="B53" s="6">
        <v>600</v>
      </c>
      <c r="C53" s="6">
        <v>60095</v>
      </c>
      <c r="D53" s="63" t="s">
        <v>28</v>
      </c>
      <c r="E53" s="64"/>
      <c r="F53" s="40"/>
      <c r="G53" s="7">
        <f t="shared" si="0"/>
        <v>50000</v>
      </c>
      <c r="H53" s="47">
        <v>50000</v>
      </c>
      <c r="I53" s="55"/>
      <c r="J53" s="59"/>
      <c r="K53" s="60"/>
      <c r="L53" s="13"/>
      <c r="M53" s="13"/>
      <c r="N53" s="12"/>
    </row>
    <row r="54" spans="1:14" ht="15.75" customHeight="1">
      <c r="A54" s="6"/>
      <c r="B54" s="6"/>
      <c r="C54" s="6"/>
      <c r="D54" s="65" t="s">
        <v>61</v>
      </c>
      <c r="E54" s="66"/>
      <c r="F54" s="67"/>
      <c r="G54" s="7">
        <f>SUM(G49:G53)</f>
        <v>1400000</v>
      </c>
      <c r="H54" s="74">
        <f>SUM(H49:H53)</f>
        <v>1400000</v>
      </c>
      <c r="I54" s="74"/>
      <c r="J54" s="59"/>
      <c r="K54" s="68"/>
      <c r="L54" s="13"/>
      <c r="M54" s="13"/>
      <c r="N54" s="12"/>
    </row>
    <row r="55" spans="1:14" ht="15" customHeight="1">
      <c r="A55" s="6"/>
      <c r="B55" s="6"/>
      <c r="C55" s="6"/>
      <c r="D55" s="56" t="s">
        <v>64</v>
      </c>
      <c r="E55" s="69"/>
      <c r="F55" s="70"/>
      <c r="G55" s="17">
        <f>SUM(H55:N55)</f>
        <v>6965019</v>
      </c>
      <c r="H55" s="117">
        <f>H46+H48+H54</f>
        <v>6965019</v>
      </c>
      <c r="I55" s="117"/>
      <c r="J55" s="62">
        <v>0</v>
      </c>
      <c r="K55" s="62"/>
      <c r="L55" s="12">
        <v>0</v>
      </c>
      <c r="M55" s="12">
        <v>0</v>
      </c>
      <c r="N55" s="12">
        <v>0</v>
      </c>
    </row>
    <row r="56" spans="1:16" ht="14.25" customHeight="1">
      <c r="A56" s="6">
        <v>41</v>
      </c>
      <c r="B56" s="6">
        <v>700</v>
      </c>
      <c r="C56" s="6">
        <v>70004</v>
      </c>
      <c r="D56" s="63" t="s">
        <v>37</v>
      </c>
      <c r="E56" s="64"/>
      <c r="F56" s="40"/>
      <c r="G56" s="23">
        <f>SUM(H56)</f>
        <v>100000</v>
      </c>
      <c r="H56" s="41">
        <f>10000+90000</f>
        <v>100000</v>
      </c>
      <c r="I56" s="42"/>
      <c r="J56" s="43"/>
      <c r="K56" s="60"/>
      <c r="L56" s="9"/>
      <c r="M56" s="9"/>
      <c r="N56" s="9"/>
      <c r="O56" s="25"/>
      <c r="P56" s="25"/>
    </row>
    <row r="57" spans="1:16" ht="37.5" customHeight="1">
      <c r="A57" s="6">
        <v>42</v>
      </c>
      <c r="B57" s="6">
        <v>700</v>
      </c>
      <c r="C57" s="6">
        <v>70004</v>
      </c>
      <c r="D57" s="63" t="s">
        <v>86</v>
      </c>
      <c r="E57" s="64"/>
      <c r="F57" s="40"/>
      <c r="G57" s="23">
        <f>SUM(H57)</f>
        <v>40000</v>
      </c>
      <c r="H57" s="41">
        <v>40000</v>
      </c>
      <c r="I57" s="42"/>
      <c r="J57" s="43"/>
      <c r="K57" s="39"/>
      <c r="L57" s="9"/>
      <c r="M57" s="9"/>
      <c r="N57" s="9"/>
      <c r="O57" s="25"/>
      <c r="P57" s="25"/>
    </row>
    <row r="58" spans="1:16" ht="14.25" customHeight="1">
      <c r="A58" s="6"/>
      <c r="B58" s="6"/>
      <c r="C58" s="6"/>
      <c r="D58" s="65" t="s">
        <v>66</v>
      </c>
      <c r="E58" s="66"/>
      <c r="F58" s="67"/>
      <c r="G58" s="24">
        <f>SUM(G56:G57)</f>
        <v>140000</v>
      </c>
      <c r="H58" s="37">
        <f>SUM(H56:I57)</f>
        <v>140000</v>
      </c>
      <c r="I58" s="38"/>
      <c r="J58" s="43"/>
      <c r="K58" s="39"/>
      <c r="L58" s="9"/>
      <c r="M58" s="9"/>
      <c r="N58" s="9"/>
      <c r="O58" s="25"/>
      <c r="P58" s="26"/>
    </row>
    <row r="59" spans="1:16" ht="14.25" customHeight="1">
      <c r="A59" s="6">
        <v>43</v>
      </c>
      <c r="B59" s="6">
        <v>700</v>
      </c>
      <c r="C59" s="6">
        <v>70005</v>
      </c>
      <c r="D59" s="63" t="s">
        <v>38</v>
      </c>
      <c r="E59" s="64"/>
      <c r="F59" s="40"/>
      <c r="G59" s="23">
        <f>SUM(H59)</f>
        <v>100000</v>
      </c>
      <c r="H59" s="41">
        <v>100000</v>
      </c>
      <c r="I59" s="42"/>
      <c r="J59" s="43"/>
      <c r="K59" s="60"/>
      <c r="L59" s="9"/>
      <c r="M59" s="9"/>
      <c r="N59" s="9"/>
      <c r="O59" s="25"/>
      <c r="P59" s="25"/>
    </row>
    <row r="60" spans="1:16" ht="14.25" customHeight="1">
      <c r="A60" s="6"/>
      <c r="B60" s="6"/>
      <c r="C60" s="6"/>
      <c r="D60" s="65" t="s">
        <v>67</v>
      </c>
      <c r="E60" s="66"/>
      <c r="F60" s="67"/>
      <c r="G60" s="24">
        <f>SUM(G59)</f>
        <v>100000</v>
      </c>
      <c r="H60" s="37">
        <f>SUM(H59)</f>
        <v>100000</v>
      </c>
      <c r="I60" s="38"/>
      <c r="J60" s="59"/>
      <c r="K60" s="60"/>
      <c r="L60" s="12"/>
      <c r="M60" s="12"/>
      <c r="N60" s="12"/>
      <c r="O60" s="25"/>
      <c r="P60" s="26"/>
    </row>
    <row r="61" spans="1:14" ht="15" customHeight="1">
      <c r="A61" s="6"/>
      <c r="B61" s="6"/>
      <c r="C61" s="6"/>
      <c r="D61" s="56" t="s">
        <v>80</v>
      </c>
      <c r="E61" s="69"/>
      <c r="F61" s="70"/>
      <c r="G61" s="17">
        <f aca="true" t="shared" si="1" ref="G61:G66">SUM(H61:N61)</f>
        <v>240000</v>
      </c>
      <c r="H61" s="71">
        <f>H58+H60</f>
        <v>240000</v>
      </c>
      <c r="I61" s="55"/>
      <c r="J61" s="59">
        <v>0</v>
      </c>
      <c r="K61" s="60"/>
      <c r="L61" s="12">
        <v>0</v>
      </c>
      <c r="M61" s="12">
        <v>0</v>
      </c>
      <c r="N61" s="12">
        <v>0</v>
      </c>
    </row>
    <row r="62" spans="1:14" ht="25.5" customHeight="1">
      <c r="A62" s="6">
        <v>44</v>
      </c>
      <c r="B62" s="6">
        <v>750</v>
      </c>
      <c r="C62" s="6">
        <v>75023</v>
      </c>
      <c r="D62" s="63" t="s">
        <v>39</v>
      </c>
      <c r="E62" s="64"/>
      <c r="F62" s="40"/>
      <c r="G62" s="7">
        <f t="shared" si="1"/>
        <v>150000</v>
      </c>
      <c r="H62" s="47">
        <v>150000</v>
      </c>
      <c r="I62" s="55"/>
      <c r="J62" s="59"/>
      <c r="K62" s="60"/>
      <c r="L62" s="12"/>
      <c r="M62" s="12"/>
      <c r="N62" s="12"/>
    </row>
    <row r="63" spans="1:14" ht="30.75" customHeight="1">
      <c r="A63" s="6">
        <v>45</v>
      </c>
      <c r="B63" s="6">
        <v>750</v>
      </c>
      <c r="C63" s="6">
        <v>75023</v>
      </c>
      <c r="D63" s="63" t="s">
        <v>93</v>
      </c>
      <c r="E63" s="86"/>
      <c r="F63" s="87"/>
      <c r="G63" s="7">
        <f t="shared" si="1"/>
        <v>110000</v>
      </c>
      <c r="H63" s="47">
        <v>110000</v>
      </c>
      <c r="I63" s="48"/>
      <c r="J63" s="59"/>
      <c r="K63" s="68"/>
      <c r="L63" s="12"/>
      <c r="M63" s="12"/>
      <c r="N63" s="12"/>
    </row>
    <row r="64" spans="1:14" ht="37.5" customHeight="1">
      <c r="A64" s="6">
        <v>46</v>
      </c>
      <c r="B64" s="6">
        <v>750</v>
      </c>
      <c r="C64" s="6">
        <v>75023</v>
      </c>
      <c r="D64" s="63" t="s">
        <v>40</v>
      </c>
      <c r="E64" s="64"/>
      <c r="F64" s="40"/>
      <c r="G64" s="7">
        <f t="shared" si="1"/>
        <v>7980000</v>
      </c>
      <c r="H64" s="47">
        <v>7980000</v>
      </c>
      <c r="I64" s="55"/>
      <c r="J64" s="59"/>
      <c r="K64" s="60"/>
      <c r="L64" s="12"/>
      <c r="M64" s="12"/>
      <c r="N64" s="12"/>
    </row>
    <row r="65" spans="1:14" ht="37.5" customHeight="1">
      <c r="A65" s="6">
        <v>47</v>
      </c>
      <c r="B65" s="6">
        <v>750</v>
      </c>
      <c r="C65" s="6">
        <v>75095</v>
      </c>
      <c r="D65" s="63" t="s">
        <v>83</v>
      </c>
      <c r="E65" s="64"/>
      <c r="F65" s="40"/>
      <c r="G65" s="7">
        <f t="shared" si="1"/>
        <v>5383.62</v>
      </c>
      <c r="H65" s="47">
        <v>5383.62</v>
      </c>
      <c r="I65" s="73"/>
      <c r="J65" s="118"/>
      <c r="K65" s="119"/>
      <c r="L65" s="12"/>
      <c r="M65" s="12"/>
      <c r="N65" s="12"/>
    </row>
    <row r="66" spans="1:14" ht="15" customHeight="1">
      <c r="A66" s="6"/>
      <c r="B66" s="6"/>
      <c r="C66" s="6"/>
      <c r="D66" s="56" t="s">
        <v>65</v>
      </c>
      <c r="E66" s="69"/>
      <c r="F66" s="70"/>
      <c r="G66" s="17">
        <f t="shared" si="1"/>
        <v>8245383.62</v>
      </c>
      <c r="H66" s="71">
        <f>SUM(H62:I65)</f>
        <v>8245383.62</v>
      </c>
      <c r="I66" s="72"/>
      <c r="J66" s="59">
        <v>0</v>
      </c>
      <c r="K66" s="60"/>
      <c r="L66" s="12">
        <v>0</v>
      </c>
      <c r="M66" s="12">
        <v>0</v>
      </c>
      <c r="N66" s="12">
        <v>0</v>
      </c>
    </row>
    <row r="67" spans="1:16" ht="15.75" customHeight="1">
      <c r="A67" s="6">
        <v>48</v>
      </c>
      <c r="B67" s="6">
        <v>801</v>
      </c>
      <c r="C67" s="6">
        <v>80101</v>
      </c>
      <c r="D67" s="63" t="s">
        <v>69</v>
      </c>
      <c r="E67" s="64"/>
      <c r="F67" s="40"/>
      <c r="G67" s="23">
        <f>SUM(H67)</f>
        <v>1930000</v>
      </c>
      <c r="H67" s="41">
        <v>1930000</v>
      </c>
      <c r="I67" s="42"/>
      <c r="J67" s="59"/>
      <c r="K67" s="60"/>
      <c r="L67" s="12"/>
      <c r="M67" s="12"/>
      <c r="N67" s="12"/>
      <c r="P67" s="25"/>
    </row>
    <row r="68" spans="1:16" ht="24.75" customHeight="1">
      <c r="A68" s="6">
        <v>49</v>
      </c>
      <c r="B68" s="6">
        <v>801</v>
      </c>
      <c r="C68" s="6">
        <v>80101</v>
      </c>
      <c r="D68" s="63" t="s">
        <v>70</v>
      </c>
      <c r="E68" s="64"/>
      <c r="F68" s="40"/>
      <c r="G68" s="23">
        <f>SUM(H68)</f>
        <v>100000</v>
      </c>
      <c r="H68" s="41">
        <v>100000</v>
      </c>
      <c r="I68" s="42"/>
      <c r="J68" s="59"/>
      <c r="K68" s="68"/>
      <c r="L68" s="12"/>
      <c r="M68" s="12"/>
      <c r="N68" s="12"/>
      <c r="P68" s="25"/>
    </row>
    <row r="69" spans="1:16" ht="24.75" customHeight="1">
      <c r="A69" s="6">
        <v>50</v>
      </c>
      <c r="B69" s="6">
        <v>801</v>
      </c>
      <c r="C69" s="6">
        <v>80101</v>
      </c>
      <c r="D69" s="63" t="s">
        <v>4</v>
      </c>
      <c r="E69" s="64"/>
      <c r="F69" s="40"/>
      <c r="G69" s="23">
        <f>SUM(H69)</f>
        <v>600000</v>
      </c>
      <c r="H69" s="41">
        <v>600000</v>
      </c>
      <c r="I69" s="42"/>
      <c r="J69" s="59"/>
      <c r="K69" s="68"/>
      <c r="L69" s="12"/>
      <c r="M69" s="12"/>
      <c r="N69" s="12"/>
      <c r="P69" s="25"/>
    </row>
    <row r="70" spans="1:16" ht="12.75" customHeight="1">
      <c r="A70" s="6"/>
      <c r="B70" s="6"/>
      <c r="C70" s="6"/>
      <c r="D70" s="65" t="s">
        <v>71</v>
      </c>
      <c r="E70" s="66"/>
      <c r="F70" s="67"/>
      <c r="G70" s="24">
        <f>SUM(G67:G69)</f>
        <v>2630000</v>
      </c>
      <c r="H70" s="37">
        <f>SUM(H67:I69)</f>
        <v>2630000</v>
      </c>
      <c r="I70" s="38"/>
      <c r="J70" s="59"/>
      <c r="K70" s="68"/>
      <c r="L70" s="12"/>
      <c r="M70" s="12"/>
      <c r="N70" s="12"/>
      <c r="P70" s="26"/>
    </row>
    <row r="71" spans="1:16" ht="28.5" customHeight="1">
      <c r="A71" s="6">
        <v>51</v>
      </c>
      <c r="B71" s="6">
        <v>801</v>
      </c>
      <c r="C71" s="6">
        <v>80104</v>
      </c>
      <c r="D71" s="63" t="s">
        <v>41</v>
      </c>
      <c r="E71" s="64"/>
      <c r="F71" s="40"/>
      <c r="G71" s="23">
        <f>SUM(H71)</f>
        <v>20000</v>
      </c>
      <c r="H71" s="41">
        <v>20000</v>
      </c>
      <c r="I71" s="42"/>
      <c r="J71" s="43"/>
      <c r="K71" s="60"/>
      <c r="L71" s="9"/>
      <c r="M71" s="9"/>
      <c r="N71" s="9"/>
      <c r="P71" s="25"/>
    </row>
    <row r="72" spans="1:16" ht="28.5" customHeight="1">
      <c r="A72" s="6">
        <v>52</v>
      </c>
      <c r="B72" s="6">
        <v>801</v>
      </c>
      <c r="C72" s="6">
        <v>80104</v>
      </c>
      <c r="D72" s="63" t="s">
        <v>42</v>
      </c>
      <c r="E72" s="64"/>
      <c r="F72" s="40"/>
      <c r="G72" s="23">
        <f>SUM(H72)</f>
        <v>20000</v>
      </c>
      <c r="H72" s="41">
        <v>20000</v>
      </c>
      <c r="I72" s="42"/>
      <c r="J72" s="43"/>
      <c r="K72" s="60"/>
      <c r="L72" s="9"/>
      <c r="M72" s="9"/>
      <c r="N72" s="9"/>
      <c r="P72" s="25"/>
    </row>
    <row r="73" spans="1:16" ht="15.75" customHeight="1">
      <c r="A73" s="6"/>
      <c r="B73" s="6"/>
      <c r="C73" s="6"/>
      <c r="D73" s="65" t="s">
        <v>72</v>
      </c>
      <c r="E73" s="66"/>
      <c r="F73" s="67"/>
      <c r="G73" s="24">
        <f>SUM(G71:G72)</f>
        <v>40000</v>
      </c>
      <c r="H73" s="37">
        <f>SUM(H71:I72)</f>
        <v>40000</v>
      </c>
      <c r="I73" s="38"/>
      <c r="J73" s="43"/>
      <c r="K73" s="39"/>
      <c r="L73" s="9"/>
      <c r="M73" s="9"/>
      <c r="N73" s="9"/>
      <c r="P73" s="26"/>
    </row>
    <row r="74" spans="1:14" ht="15" customHeight="1">
      <c r="A74" s="6"/>
      <c r="B74" s="6"/>
      <c r="C74" s="6"/>
      <c r="D74" s="56" t="s">
        <v>68</v>
      </c>
      <c r="E74" s="69"/>
      <c r="F74" s="70"/>
      <c r="G74" s="11">
        <f>SUM(H74:N74)</f>
        <v>2670000</v>
      </c>
      <c r="H74" s="108">
        <f>H73+H70</f>
        <v>2670000</v>
      </c>
      <c r="I74" s="108"/>
      <c r="J74" s="59">
        <v>0</v>
      </c>
      <c r="K74" s="68"/>
      <c r="L74" s="12">
        <v>0</v>
      </c>
      <c r="M74" s="12">
        <v>0</v>
      </c>
      <c r="N74" s="12">
        <v>0</v>
      </c>
    </row>
    <row r="75" spans="1:14" ht="27.75" customHeight="1">
      <c r="A75" s="6">
        <v>53</v>
      </c>
      <c r="B75" s="6">
        <v>852</v>
      </c>
      <c r="C75" s="6">
        <v>85202</v>
      </c>
      <c r="D75" s="44" t="s">
        <v>73</v>
      </c>
      <c r="E75" s="51"/>
      <c r="F75" s="52"/>
      <c r="G75" s="7">
        <f t="shared" si="0"/>
        <v>10000</v>
      </c>
      <c r="H75" s="79">
        <v>10000</v>
      </c>
      <c r="I75" s="79"/>
      <c r="J75" s="80"/>
      <c r="K75" s="80"/>
      <c r="L75" s="9"/>
      <c r="M75" s="9"/>
      <c r="N75" s="9"/>
    </row>
    <row r="76" spans="1:14" ht="15" customHeight="1">
      <c r="A76" s="6"/>
      <c r="B76" s="6"/>
      <c r="C76" s="6"/>
      <c r="D76" s="56" t="s">
        <v>74</v>
      </c>
      <c r="E76" s="69"/>
      <c r="F76" s="70"/>
      <c r="G76" s="27">
        <f t="shared" si="0"/>
        <v>10000</v>
      </c>
      <c r="H76" s="53">
        <f>SUM(H75)</f>
        <v>10000</v>
      </c>
      <c r="I76" s="103"/>
      <c r="J76" s="49"/>
      <c r="K76" s="50"/>
      <c r="L76" s="8"/>
      <c r="M76" s="8"/>
      <c r="N76" s="8"/>
    </row>
    <row r="77" spans="1:14" ht="26.25" customHeight="1">
      <c r="A77" s="6">
        <v>54</v>
      </c>
      <c r="B77" s="6">
        <v>900</v>
      </c>
      <c r="C77" s="6">
        <v>90015</v>
      </c>
      <c r="D77" s="63" t="s">
        <v>43</v>
      </c>
      <c r="E77" s="64"/>
      <c r="F77" s="40"/>
      <c r="G77" s="7">
        <f t="shared" si="0"/>
        <v>150000</v>
      </c>
      <c r="H77" s="47">
        <v>150000</v>
      </c>
      <c r="I77" s="48"/>
      <c r="J77" s="49"/>
      <c r="K77" s="50"/>
      <c r="L77" s="8"/>
      <c r="M77" s="8"/>
      <c r="N77" s="8"/>
    </row>
    <row r="78" spans="1:14" ht="17.25" customHeight="1">
      <c r="A78" s="6"/>
      <c r="B78" s="6"/>
      <c r="C78" s="6"/>
      <c r="D78" s="56" t="s">
        <v>75</v>
      </c>
      <c r="E78" s="69"/>
      <c r="F78" s="70"/>
      <c r="G78" s="27">
        <f t="shared" si="0"/>
        <v>150000</v>
      </c>
      <c r="H78" s="53">
        <f>SUM(H77)</f>
        <v>150000</v>
      </c>
      <c r="I78" s="54"/>
      <c r="J78" s="49"/>
      <c r="K78" s="55"/>
      <c r="L78" s="8"/>
      <c r="M78" s="8"/>
      <c r="N78" s="8"/>
    </row>
    <row r="79" spans="1:14" ht="15" customHeight="1">
      <c r="A79" s="29">
        <v>55</v>
      </c>
      <c r="B79" s="6">
        <v>921</v>
      </c>
      <c r="C79" s="6">
        <v>92109</v>
      </c>
      <c r="D79" s="63" t="s">
        <v>76</v>
      </c>
      <c r="E79" s="64"/>
      <c r="F79" s="40"/>
      <c r="G79" s="28">
        <f>SUM(H79:N79)</f>
        <v>20000</v>
      </c>
      <c r="H79" s="61">
        <v>20000</v>
      </c>
      <c r="I79" s="61"/>
      <c r="J79" s="62">
        <f>J75</f>
        <v>0</v>
      </c>
      <c r="K79" s="62"/>
      <c r="L79" s="12">
        <f>L75</f>
        <v>0</v>
      </c>
      <c r="M79" s="12">
        <f>M75</f>
        <v>0</v>
      </c>
      <c r="N79" s="12">
        <f>N75</f>
        <v>0</v>
      </c>
    </row>
    <row r="80" spans="1:14" ht="19.5" customHeight="1">
      <c r="A80" s="29">
        <v>56</v>
      </c>
      <c r="B80" s="6">
        <v>921</v>
      </c>
      <c r="C80" s="6">
        <v>92109</v>
      </c>
      <c r="D80" s="63" t="s">
        <v>77</v>
      </c>
      <c r="E80" s="64"/>
      <c r="F80" s="40"/>
      <c r="G80" s="7">
        <f t="shared" si="0"/>
        <v>10000</v>
      </c>
      <c r="H80" s="47">
        <v>10000</v>
      </c>
      <c r="I80" s="48"/>
      <c r="J80" s="59"/>
      <c r="K80" s="68"/>
      <c r="L80" s="13"/>
      <c r="M80" s="13"/>
      <c r="N80" s="12"/>
    </row>
    <row r="81" spans="1:14" ht="36.75" customHeight="1">
      <c r="A81" s="29">
        <v>57</v>
      </c>
      <c r="B81" s="6">
        <v>921</v>
      </c>
      <c r="C81" s="6">
        <v>92109</v>
      </c>
      <c r="D81" s="63" t="s">
        <v>85</v>
      </c>
      <c r="E81" s="64"/>
      <c r="F81" s="40"/>
      <c r="G81" s="7">
        <f t="shared" si="0"/>
        <v>40193</v>
      </c>
      <c r="H81" s="47">
        <v>40193</v>
      </c>
      <c r="I81" s="48"/>
      <c r="J81" s="59"/>
      <c r="K81" s="68"/>
      <c r="L81" s="13"/>
      <c r="M81" s="13"/>
      <c r="N81" s="12"/>
    </row>
    <row r="82" spans="1:14" ht="18.75" customHeight="1">
      <c r="A82" s="6"/>
      <c r="B82" s="6"/>
      <c r="C82" s="6"/>
      <c r="D82" s="56" t="s">
        <v>78</v>
      </c>
      <c r="E82" s="57"/>
      <c r="F82" s="58"/>
      <c r="G82" s="27">
        <f t="shared" si="0"/>
        <v>70193</v>
      </c>
      <c r="H82" s="53">
        <f>SUM(H79:H81)</f>
        <v>70193</v>
      </c>
      <c r="I82" s="54"/>
      <c r="J82" s="59"/>
      <c r="K82" s="60"/>
      <c r="L82" s="13"/>
      <c r="M82" s="13"/>
      <c r="N82" s="12"/>
    </row>
    <row r="83" spans="1:14" ht="15" customHeight="1">
      <c r="A83" s="29">
        <v>58</v>
      </c>
      <c r="B83" s="6">
        <v>926</v>
      </c>
      <c r="C83" s="6">
        <v>92601</v>
      </c>
      <c r="D83" s="63" t="s">
        <v>44</v>
      </c>
      <c r="E83" s="64"/>
      <c r="F83" s="40"/>
      <c r="G83" s="28">
        <f>SUM(H83:N83)</f>
        <v>10000</v>
      </c>
      <c r="H83" s="61">
        <v>10000</v>
      </c>
      <c r="I83" s="61"/>
      <c r="J83" s="62">
        <f>J77</f>
        <v>0</v>
      </c>
      <c r="K83" s="62"/>
      <c r="L83" s="12">
        <f>L77</f>
        <v>0</v>
      </c>
      <c r="M83" s="12">
        <f>M77</f>
        <v>0</v>
      </c>
      <c r="N83" s="12">
        <f>N77</f>
        <v>0</v>
      </c>
    </row>
    <row r="84" spans="1:14" ht="15" customHeight="1">
      <c r="A84" s="18"/>
      <c r="B84" s="6"/>
      <c r="C84" s="6"/>
      <c r="D84" s="56" t="s">
        <v>79</v>
      </c>
      <c r="E84" s="69"/>
      <c r="F84" s="70"/>
      <c r="G84" s="11">
        <f>SUM(H84:N84)</f>
        <v>10000</v>
      </c>
      <c r="H84" s="108">
        <f>SUM(H83)</f>
        <v>10000</v>
      </c>
      <c r="I84" s="108"/>
      <c r="J84" s="59"/>
      <c r="K84" s="68"/>
      <c r="L84" s="13"/>
      <c r="M84" s="13"/>
      <c r="N84" s="12"/>
    </row>
    <row r="85" spans="1:14" ht="16.5" customHeight="1">
      <c r="A85" s="18"/>
      <c r="B85" s="6"/>
      <c r="C85" s="19"/>
      <c r="D85" s="83" t="s">
        <v>19</v>
      </c>
      <c r="E85" s="84"/>
      <c r="F85" s="85"/>
      <c r="G85" s="20">
        <f>SUM(G84,G82,G78,G76,G74,G66,G61,G55,G23,G21,)</f>
        <v>19945830.720000003</v>
      </c>
      <c r="H85" s="104">
        <f>SUM(H21+H23+H55+H61+H66+H74+H76+H78+H82+H84)</f>
        <v>19945830.72</v>
      </c>
      <c r="I85" s="105"/>
      <c r="J85" s="106">
        <f>J79+J21+J83+J74+J55+J23+J66+J61</f>
        <v>0</v>
      </c>
      <c r="K85" s="107"/>
      <c r="L85" s="21">
        <f>L79+L21+L83+L74+L23+L66+L61+L55</f>
        <v>0</v>
      </c>
      <c r="M85" s="21">
        <f>M79+M21+M83+M74+M23+M66+M61+M55</f>
        <v>0</v>
      </c>
      <c r="N85" s="30">
        <f>N79+N21+N83+N74+N23+N66+N61+N55</f>
        <v>0</v>
      </c>
    </row>
    <row r="86" spans="4:9" ht="12">
      <c r="D86" s="81"/>
      <c r="E86" s="81"/>
      <c r="F86" s="81"/>
      <c r="H86" s="102"/>
      <c r="I86" s="102"/>
    </row>
    <row r="87" spans="4:6" ht="12">
      <c r="D87" s="81"/>
      <c r="E87" s="81"/>
      <c r="F87" s="81"/>
    </row>
    <row r="88" spans="4:6" ht="12">
      <c r="D88" s="82"/>
      <c r="E88" s="82"/>
      <c r="F88" s="82"/>
    </row>
  </sheetData>
  <mergeCells count="241">
    <mergeCell ref="J63:K63"/>
    <mergeCell ref="J66:K66"/>
    <mergeCell ref="J58:K58"/>
    <mergeCell ref="H62:I62"/>
    <mergeCell ref="J65:K65"/>
    <mergeCell ref="H54:I54"/>
    <mergeCell ref="J54:K54"/>
    <mergeCell ref="D57:F57"/>
    <mergeCell ref="H57:I57"/>
    <mergeCell ref="D55:F55"/>
    <mergeCell ref="H55:I55"/>
    <mergeCell ref="J57:K57"/>
    <mergeCell ref="J55:K55"/>
    <mergeCell ref="H84:I84"/>
    <mergeCell ref="J84:K84"/>
    <mergeCell ref="D59:F59"/>
    <mergeCell ref="H59:I59"/>
    <mergeCell ref="J59:K59"/>
    <mergeCell ref="J74:K74"/>
    <mergeCell ref="D68:F68"/>
    <mergeCell ref="D74:F74"/>
    <mergeCell ref="H74:I74"/>
    <mergeCell ref="H63:I63"/>
    <mergeCell ref="H68:I68"/>
    <mergeCell ref="J61:K61"/>
    <mergeCell ref="D18:F18"/>
    <mergeCell ref="H18:I18"/>
    <mergeCell ref="J18:K18"/>
    <mergeCell ref="D46:F46"/>
    <mergeCell ref="H46:I46"/>
    <mergeCell ref="J46:K46"/>
    <mergeCell ref="H28:I28"/>
    <mergeCell ref="J28:K28"/>
    <mergeCell ref="H38:I38"/>
    <mergeCell ref="H39:I39"/>
    <mergeCell ref="D15:F15"/>
    <mergeCell ref="H15:I15"/>
    <mergeCell ref="H19:I19"/>
    <mergeCell ref="H20:I20"/>
    <mergeCell ref="D19:F19"/>
    <mergeCell ref="D20:F20"/>
    <mergeCell ref="D25:F25"/>
    <mergeCell ref="D29:F29"/>
    <mergeCell ref="J15:K15"/>
    <mergeCell ref="D17:F17"/>
    <mergeCell ref="H16:I16"/>
    <mergeCell ref="H17:I17"/>
    <mergeCell ref="D16:F16"/>
    <mergeCell ref="J16:K16"/>
    <mergeCell ref="J17:K17"/>
    <mergeCell ref="J11:K11"/>
    <mergeCell ref="D27:F27"/>
    <mergeCell ref="H27:I27"/>
    <mergeCell ref="J27:K27"/>
    <mergeCell ref="H24:I24"/>
    <mergeCell ref="J24:K24"/>
    <mergeCell ref="H25:I25"/>
    <mergeCell ref="J25:K25"/>
    <mergeCell ref="H14:I14"/>
    <mergeCell ref="J14:K14"/>
    <mergeCell ref="J56:K56"/>
    <mergeCell ref="J60:K60"/>
    <mergeCell ref="J62:K62"/>
    <mergeCell ref="D56:F56"/>
    <mergeCell ref="D60:F60"/>
    <mergeCell ref="D61:F61"/>
    <mergeCell ref="H56:I56"/>
    <mergeCell ref="H60:I60"/>
    <mergeCell ref="H58:I58"/>
    <mergeCell ref="H77:I77"/>
    <mergeCell ref="D12:F12"/>
    <mergeCell ref="H12:I12"/>
    <mergeCell ref="J12:K12"/>
    <mergeCell ref="J68:K68"/>
    <mergeCell ref="H13:I13"/>
    <mergeCell ref="J13:K13"/>
    <mergeCell ref="H21:I21"/>
    <mergeCell ref="J21:K21"/>
    <mergeCell ref="J26:K26"/>
    <mergeCell ref="H86:I86"/>
    <mergeCell ref="H76:I76"/>
    <mergeCell ref="J76:K76"/>
    <mergeCell ref="H80:I80"/>
    <mergeCell ref="H83:I83"/>
    <mergeCell ref="J80:K80"/>
    <mergeCell ref="J83:K83"/>
    <mergeCell ref="H85:I85"/>
    <mergeCell ref="J85:K85"/>
    <mergeCell ref="J77:K77"/>
    <mergeCell ref="A6:N6"/>
    <mergeCell ref="H8:N8"/>
    <mergeCell ref="H9:I9"/>
    <mergeCell ref="J9:K9"/>
    <mergeCell ref="A8:A9"/>
    <mergeCell ref="B8:B9"/>
    <mergeCell ref="C8:C9"/>
    <mergeCell ref="D8:F9"/>
    <mergeCell ref="G8:G9"/>
    <mergeCell ref="D10:F10"/>
    <mergeCell ref="H10:I10"/>
    <mergeCell ref="J10:K10"/>
    <mergeCell ref="D24:F24"/>
    <mergeCell ref="D22:F22"/>
    <mergeCell ref="D23:F23"/>
    <mergeCell ref="D13:F13"/>
    <mergeCell ref="D14:F14"/>
    <mergeCell ref="D11:F11"/>
    <mergeCell ref="H11:I11"/>
    <mergeCell ref="D69:F69"/>
    <mergeCell ref="D70:F70"/>
    <mergeCell ref="D54:F54"/>
    <mergeCell ref="D58:F58"/>
    <mergeCell ref="D63:F63"/>
    <mergeCell ref="D62:F62"/>
    <mergeCell ref="D51:F51"/>
    <mergeCell ref="D52:F52"/>
    <mergeCell ref="D53:F53"/>
    <mergeCell ref="D88:F88"/>
    <mergeCell ref="D75:F75"/>
    <mergeCell ref="D79:F79"/>
    <mergeCell ref="D85:F85"/>
    <mergeCell ref="D86:F86"/>
    <mergeCell ref="D76:F76"/>
    <mergeCell ref="D80:F80"/>
    <mergeCell ref="D83:F83"/>
    <mergeCell ref="D87:F87"/>
    <mergeCell ref="D84:F84"/>
    <mergeCell ref="D77:F77"/>
    <mergeCell ref="D78:F78"/>
    <mergeCell ref="H23:I23"/>
    <mergeCell ref="J23:K23"/>
    <mergeCell ref="H75:I75"/>
    <mergeCell ref="J75:K75"/>
    <mergeCell ref="H33:I33"/>
    <mergeCell ref="H34:I34"/>
    <mergeCell ref="H26:I26"/>
    <mergeCell ref="H29:I29"/>
    <mergeCell ref="H40:I40"/>
    <mergeCell ref="H61:I61"/>
    <mergeCell ref="D39:F39"/>
    <mergeCell ref="D40:F40"/>
    <mergeCell ref="D34:F34"/>
    <mergeCell ref="D37:F37"/>
    <mergeCell ref="D38:F38"/>
    <mergeCell ref="D33:F33"/>
    <mergeCell ref="D35:F35"/>
    <mergeCell ref="D36:F36"/>
    <mergeCell ref="D32:F32"/>
    <mergeCell ref="J31:K31"/>
    <mergeCell ref="J32:K32"/>
    <mergeCell ref="D21:F21"/>
    <mergeCell ref="H22:I22"/>
    <mergeCell ref="H32:I32"/>
    <mergeCell ref="D30:F30"/>
    <mergeCell ref="D26:F26"/>
    <mergeCell ref="D28:F28"/>
    <mergeCell ref="D31:F31"/>
    <mergeCell ref="J22:K22"/>
    <mergeCell ref="D48:F48"/>
    <mergeCell ref="H48:I48"/>
    <mergeCell ref="J19:K19"/>
    <mergeCell ref="J20:K20"/>
    <mergeCell ref="H37:I37"/>
    <mergeCell ref="J29:K29"/>
    <mergeCell ref="J30:K30"/>
    <mergeCell ref="H30:I30"/>
    <mergeCell ref="H31:I31"/>
    <mergeCell ref="H36:I36"/>
    <mergeCell ref="J33:K33"/>
    <mergeCell ref="J34:K34"/>
    <mergeCell ref="J47:K47"/>
    <mergeCell ref="D50:F50"/>
    <mergeCell ref="H49:I49"/>
    <mergeCell ref="H50:I50"/>
    <mergeCell ref="D41:F41"/>
    <mergeCell ref="D42:F42"/>
    <mergeCell ref="D47:F47"/>
    <mergeCell ref="D49:F49"/>
    <mergeCell ref="J38:K38"/>
    <mergeCell ref="J39:K39"/>
    <mergeCell ref="J40:K40"/>
    <mergeCell ref="J41:K41"/>
    <mergeCell ref="J35:K35"/>
    <mergeCell ref="H35:I35"/>
    <mergeCell ref="J36:K36"/>
    <mergeCell ref="J37:K37"/>
    <mergeCell ref="H41:I41"/>
    <mergeCell ref="H42:I42"/>
    <mergeCell ref="J50:K50"/>
    <mergeCell ref="H51:I51"/>
    <mergeCell ref="J51:K51"/>
    <mergeCell ref="J49:K49"/>
    <mergeCell ref="J48:K48"/>
    <mergeCell ref="J42:K42"/>
    <mergeCell ref="H47:I47"/>
    <mergeCell ref="H52:I52"/>
    <mergeCell ref="J52:K52"/>
    <mergeCell ref="H53:I53"/>
    <mergeCell ref="J53:K53"/>
    <mergeCell ref="H67:I67"/>
    <mergeCell ref="J67:K67"/>
    <mergeCell ref="D64:F64"/>
    <mergeCell ref="D66:F66"/>
    <mergeCell ref="H64:I64"/>
    <mergeCell ref="H66:I66"/>
    <mergeCell ref="J64:K64"/>
    <mergeCell ref="D65:F65"/>
    <mergeCell ref="H65:I65"/>
    <mergeCell ref="D67:F67"/>
    <mergeCell ref="J69:K69"/>
    <mergeCell ref="J70:K70"/>
    <mergeCell ref="H69:I69"/>
    <mergeCell ref="H70:I70"/>
    <mergeCell ref="D71:F71"/>
    <mergeCell ref="H71:I71"/>
    <mergeCell ref="J71:K71"/>
    <mergeCell ref="H73:I73"/>
    <mergeCell ref="J73:K73"/>
    <mergeCell ref="D73:F73"/>
    <mergeCell ref="D72:F72"/>
    <mergeCell ref="H72:I72"/>
    <mergeCell ref="J72:K72"/>
    <mergeCell ref="H78:I78"/>
    <mergeCell ref="J78:K78"/>
    <mergeCell ref="D82:F82"/>
    <mergeCell ref="H82:I82"/>
    <mergeCell ref="J82:K82"/>
    <mergeCell ref="H79:I79"/>
    <mergeCell ref="J79:K79"/>
    <mergeCell ref="D81:F81"/>
    <mergeCell ref="H81:I81"/>
    <mergeCell ref="J81:K81"/>
    <mergeCell ref="D45:F45"/>
    <mergeCell ref="H45:I45"/>
    <mergeCell ref="J45:K45"/>
    <mergeCell ref="D43:F43"/>
    <mergeCell ref="H43:I43"/>
    <mergeCell ref="J43:K43"/>
    <mergeCell ref="D44:F44"/>
    <mergeCell ref="H44:I44"/>
    <mergeCell ref="J44:K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2011-11-14T11:35:03Z</cp:lastPrinted>
  <dcterms:created xsi:type="dcterms:W3CDTF">1999-03-23T10:45:22Z</dcterms:created>
  <dcterms:modified xsi:type="dcterms:W3CDTF">2011-11-17T15:00:18Z</dcterms:modified>
  <cp:category/>
  <cp:version/>
  <cp:contentType/>
  <cp:contentStatus/>
</cp:coreProperties>
</file>