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04'!$A$1:$O$130</definedName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<sst xmlns="http://schemas.openxmlformats.org/spreadsheetml/2006/main" count="248" uniqueCount="154">
  <si>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</si>
  <si>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</si>
  <si>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</si>
  <si>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</si>
  <si>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Dochody ogółem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</si>
  <si>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</si>
  <si>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</si>
  <si>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</si>
  <si>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</si>
  <si>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</si>
  <si>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</si>
  <si>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</si>
  <si>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</si>
  <si>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</si>
  <si>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</si>
  <si>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 za wydawanie zezwoleń na sprzedaż alkoholu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</si>
  <si>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</si>
  <si>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</si>
  <si>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</si>
  <si>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</si>
  <si>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</si>
  <si>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</si>
  <si>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</si>
  <si>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</si>
  <si>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</si>
  <si>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</si>
  <si>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</si>
  <si>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</si>
  <si>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</si>
  <si>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</si>
  <si>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</si>
  <si>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</si>
  <si>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</si>
  <si>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</si>
  <si>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</si>
  <si>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</si>
  <si>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</si>
  <si>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</si>
  <si>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</si>
  <si>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</si>
  <si>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</si>
  <si>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</si>
  <si>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</si>
  <si>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</si>
  <si>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</si>
  <si>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</si>
  <si>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</si>
  <si>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</si>
  <si>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</si>
  <si>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</si>
  <si>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</si>
  <si>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</si>
  <si>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</si>
  <si>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</si>
  <si>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</si>
  <si>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</si>
  <si>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</si>
  <si>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</si>
  <si>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</si>
  <si>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</si>
  <si>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</si>
  <si>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Źródło dochodów</t>
  </si>
  <si>
    <t>§</t>
  </si>
  <si>
    <t>rekompensaty utraconych dochodów w podatkach i opłatach lokalnych (dotacja z funduszy celowych PFRON)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</si>
  <si>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</si>
  <si>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</si>
  <si>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</si>
  <si>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</si>
  <si>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</si>
  <si>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</si>
  <si>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</si>
  <si>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</si>
  <si>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</si>
  <si>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</si>
  <si>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</si>
  <si>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</si>
  <si>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</si>
  <si>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</si>
  <si>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</si>
  <si>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>wpływy z usług (odpłatność za udział w imprezach kulturalnych)</t>
  </si>
  <si>
    <t>podatek od działalności gospodarczej osoby fizyczne, opłacany w formie karty podatkowej</t>
  </si>
  <si>
    <t>wpływy z innych lokalnych opłat pobieranych przez jst na podstawie odrębnych ustaw  ( opłaty za zajęcie pasa drogowego)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</si>
  <si>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</si>
  <si>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innych lokalnych opłat pobieranych przez jst na podstawie odrębnych ustaw  (wpis do ewidencji działalności gospodarczej)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</si>
  <si>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</si>
  <si>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</si>
  <si>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</si>
  <si>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</si>
  <si>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</si>
  <si>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</si>
  <si>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</si>
  <si>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</si>
  <si>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</si>
  <si>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 xml:space="preserve">Dział 751 Urzędy naczelnych organów władzy państwowej,kontroli i ochrony prawa 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</si>
  <si>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</si>
  <si>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</si>
  <si>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</si>
  <si>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</si>
  <si>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</si>
  <si>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</si>
  <si>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</si>
  <si>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>odsetki od nieterminowych wpłat z tytułu podatków i opłat</t>
  </si>
  <si>
    <t>odsetki od nieterminowych wpłat z tytułu zajęcia pasa drogowego</t>
  </si>
  <si>
    <t>odsetki od nieterminowych wpłat z tytułu i opłat</t>
  </si>
  <si>
    <t>Dział 926 Kultura fizyczna i sport</t>
  </si>
  <si>
    <t>Dział 851 Ochrona zdrowia</t>
  </si>
  <si>
    <t>dochody z najmu i dzierżawy składników majątkowych skarbu państwa, jst lub innych jednostek zaliczonych do sektora finansów publicznych oraz innych umów o podobnym charakterze ( w tym 3 000 zł z dzierżawy związanej z organizacją imprez kulturalnych i sportowych)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</si>
  <si>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</si>
  <si>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</si>
  <si>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</si>
  <si>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czynszów mieszkaniowych</t>
  </si>
  <si>
    <t>odsetki za nieterminowe wpłaty z tytułu podatków i opłat -z karty podatkowej</t>
  </si>
  <si>
    <t>Załącznik nr 1</t>
  </si>
  <si>
    <t>Wójta Gminy Michałowice</t>
  </si>
  <si>
    <t>Plan dochodów  po zmianach</t>
  </si>
  <si>
    <t>% wykonania</t>
  </si>
  <si>
    <t>wpływy z różnych dochodów (zwrot środków z wydatków niewygasajacych)</t>
  </si>
  <si>
    <t>wpływy z różnych dochodów (wymiana młodzieży polsko - włoskiej)</t>
  </si>
  <si>
    <t>wpływy z usług  (odpłatność za usługi opiekuńcze)</t>
  </si>
  <si>
    <t xml:space="preserve">Wykonanie  dochodów ogółem </t>
  </si>
  <si>
    <t>bieżące</t>
  </si>
  <si>
    <t>Plan dochodów wg uchwały budżetowej</t>
  </si>
  <si>
    <t>600</t>
  </si>
  <si>
    <t>60016</t>
  </si>
  <si>
    <t>Dział 600 Transport i łączność</t>
  </si>
  <si>
    <t>odsetki od nieterminowych wpłat (za zrzut ścieków)</t>
  </si>
  <si>
    <t>wpływy z różnych dochodów (odszkodowanie z PZU za remont lokalu w Komorowe)</t>
  </si>
  <si>
    <t xml:space="preserve">pozostałe odsetki  z tytułu sprzedaży składników majątkowych </t>
  </si>
  <si>
    <t>wpływy z różnych opłat (za wpis do KW)</t>
  </si>
  <si>
    <t>dotacje celowe otrzymane z budżetu państwa na realizację zadań bieżących z zakresu administracji rządowej oraz innych zadań zleconych gminie (związkom gmin) ustawami (wybory wójta)</t>
  </si>
  <si>
    <t>wpływy z różnych opłat  (potrącone kary umowne)</t>
  </si>
  <si>
    <t>dotacje celowe otrzymane z budżetu państwa na realizację zadań bieżących z zakresu administracji rządowej (wybory do parlamentu europejskiego)</t>
  </si>
  <si>
    <t>dotacje celowe otrzymane z budżetu państwa na realizację  własnych zadań bieżących gmin - pomoce dydaktyczne w ramach programu Radosna Szkoła</t>
  </si>
  <si>
    <t>dotacje celowe otrzymane z budżetu państwa na realizację własnych zadań bieżących gmin - z zakresu pomocy społecznej</t>
  </si>
  <si>
    <t>2008</t>
  </si>
  <si>
    <t>2009</t>
  </si>
  <si>
    <t xml:space="preserve">dotacje rozwojowe z zakresu ośrodków pomocy społecznej - dofinansowanie realizacji projektu systemowego "Aktywnie do rozwoju" w ramach Programu Operacyjnego Kapitał Ludzki współfinansowanego ze środków EFS 
</t>
  </si>
  <si>
    <t>6208</t>
  </si>
  <si>
    <t>6209</t>
  </si>
  <si>
    <t>dotacje celowe z zakresu administracji rządowej - wydawanie  decyzji w sprawie świadczeniobiorców finansowanych ze środków publicznych</t>
  </si>
  <si>
    <t xml:space="preserve">                                                                                    (dane w zł)</t>
  </si>
  <si>
    <t>dotacje celowe otrzymane z budżetu państwa na realizację  własnych zadań bieżących gmin - przeprowadzenie części ustnej egzaminu maturalnego</t>
  </si>
  <si>
    <t>dotacje celowe otrzymane z budżetu państwa na realizację  własnych zadań bieżących gmin - dofinansowanie pracodawcom kosztów kształcenia młodocianych pracowników</t>
  </si>
  <si>
    <t xml:space="preserve">dotacje celowe z zakresu edukacji opieki wychowawczej - dofinansowanie świadczeń pomocy materialnej dla uczniów o charakterze socjalnym oraz dofinansowanie zakupu podręczników dla uczniów  "wyprawka szkolna" </t>
  </si>
  <si>
    <t xml:space="preserve">dotacje celowe otrzymane z budżetu państwa na realizację  własnych zadań bieżących gmin - z zakresu pomocy społecznej- dofinansowanie dożywiania  </t>
  </si>
  <si>
    <t>dotacje celowe otrzymane z gminy na zadania bieżące realiz na podstawie porozumień między jst  ( refundacja kosztów przez inne gminy za pobyt dzieci w przedszkolach na terenie naszej gminy)</t>
  </si>
  <si>
    <t>wpływ z innych lokalnych opłat pobieranych przez jst na podstawie odrębnych ustaw  (z tytułu wzrostu nieruchomości z związku z uchwaleniem miejscowych planów zagospodarowania przestrzennego)</t>
  </si>
  <si>
    <t>Wykonanie dochodów budżetu Gminy za 2009  rok</t>
  </si>
  <si>
    <t>wpływy z tytułu pomocy finansowej udzielanej między jst na dofinansowanie własnych zadań bieżących</t>
  </si>
  <si>
    <t>odsetki od nieterminowych wpłat z tytułu najmu i dzierżawy składników majątkowych oraz użytkowania wieczystego nieruchomości</t>
  </si>
  <si>
    <t xml:space="preserve">środki pochodzące z Norweskiego Mechanizmu Finansowego - finansowanie zajęć sportowych, w ramach realizacji projektu  ,,Promowanie zdrowego trybu życia wśród dzieci i młodzieży w Gminie Michałowice poprze budowę otwartych stref rekreacji" 
</t>
  </si>
  <si>
    <t>wpływy z różnych dochodów (wpływy z tyt. zaliczek alimentacyjnych i funduszu alimentacyjnego )</t>
  </si>
  <si>
    <t>z dnia 18 marca 2010 r.</t>
  </si>
  <si>
    <t>do Zarządzenia Nr 37   /2010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</si>
</sst>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 horizontal="justify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8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9"/>
  <sheetViews>
    <sheetView tabSelected="1" view="pageBreakPreview" zoomScaleSheetLayoutView="100" workbookViewId="0" topLeftCell="A1">
      <selection activeCell="L3" sqref="L3"/>
    </sheetView>
  </sheetViews>
  <sheetFormatPr defaultColWidth="9.00390625" defaultRowHeight="12.75"/>
  <cols>
    <col min="1" max="1" width="2.875" style="1" customWidth="1"/>
    <col min="2" max="2" width="4.125" style="1" customWidth="1"/>
    <col min="3" max="3" width="7.875" style="1" customWidth="1"/>
    <col min="4" max="4" width="5.75390625" style="1" customWidth="1"/>
    <col min="5" max="5" width="30.375" style="1" customWidth="1"/>
    <col min="6" max="6" width="9.00390625" style="1" customWidth="1"/>
    <col min="7" max="7" width="8.75390625" style="1" customWidth="1"/>
    <col min="8" max="8" width="9.375" style="1" customWidth="1"/>
    <col min="9" max="9" width="11.625" style="1" customWidth="1"/>
    <col min="10" max="10" width="12.125" style="1" customWidth="1"/>
    <col min="11" max="11" width="9.875" style="1" customWidth="1"/>
    <col min="12" max="13" width="11.00390625" style="1" customWidth="1"/>
    <col min="14" max="14" width="10.75390625" style="1" customWidth="1"/>
    <col min="15" max="15" width="9.875" style="1" customWidth="1"/>
    <col min="16" max="16" width="9.125" style="27" customWidth="1"/>
    <col min="17" max="16384" width="9.125" style="1" customWidth="1"/>
  </cols>
  <sheetData>
    <row r="1" spans="5:13" ht="12">
      <c r="E1" s="2"/>
      <c r="F1" s="2"/>
      <c r="L1" s="2" t="s">
        <v>112</v>
      </c>
      <c r="M1" s="2"/>
    </row>
    <row r="2" spans="5:13" ht="12">
      <c r="E2" s="2"/>
      <c r="F2" s="2"/>
      <c r="L2" s="2" t="s">
        <v>153</v>
      </c>
      <c r="M2" s="2"/>
    </row>
    <row r="3" spans="5:13" ht="12">
      <c r="E3" s="2"/>
      <c r="F3" s="2"/>
      <c r="L3" s="2" t="s">
        <v>113</v>
      </c>
      <c r="M3" s="2"/>
    </row>
    <row r="4" spans="5:13" ht="12">
      <c r="E4" s="2"/>
      <c r="F4" s="2"/>
      <c r="L4" s="2" t="s">
        <v>152</v>
      </c>
      <c r="M4" s="2"/>
    </row>
    <row r="6" spans="1:15" ht="15">
      <c r="A6" s="76" t="s">
        <v>147</v>
      </c>
      <c r="B6" s="77"/>
      <c r="C6" s="77"/>
      <c r="D6" s="77"/>
      <c r="E6" s="77"/>
      <c r="K6" s="46" t="s">
        <v>140</v>
      </c>
      <c r="L6" s="38"/>
      <c r="M6" s="31"/>
      <c r="N6" s="31"/>
      <c r="O6" s="38"/>
    </row>
    <row r="7" spans="1:15" ht="11.25" customHeight="1">
      <c r="A7" s="3"/>
      <c r="B7" s="3"/>
      <c r="C7" s="3"/>
      <c r="D7" s="4"/>
      <c r="E7" s="4"/>
      <c r="G7" s="1" t="s">
        <v>96</v>
      </c>
      <c r="K7" s="5"/>
      <c r="L7" s="5"/>
      <c r="M7" s="5"/>
      <c r="N7" s="46"/>
      <c r="O7" s="6"/>
    </row>
    <row r="8" spans="1:15" ht="23.25" customHeight="1">
      <c r="A8" s="82" t="s">
        <v>6</v>
      </c>
      <c r="B8" s="82" t="s">
        <v>21</v>
      </c>
      <c r="C8" s="82" t="s">
        <v>22</v>
      </c>
      <c r="D8" s="78" t="s">
        <v>62</v>
      </c>
      <c r="E8" s="82" t="s">
        <v>61</v>
      </c>
      <c r="F8" s="104" t="s">
        <v>121</v>
      </c>
      <c r="G8" s="105"/>
      <c r="H8" s="106"/>
      <c r="I8" s="96" t="s">
        <v>114</v>
      </c>
      <c r="J8" s="97"/>
      <c r="K8" s="98"/>
      <c r="L8" s="78" t="s">
        <v>119</v>
      </c>
      <c r="M8" s="107" t="s">
        <v>18</v>
      </c>
      <c r="N8" s="108"/>
      <c r="O8" s="78" t="s">
        <v>115</v>
      </c>
    </row>
    <row r="9" spans="1:15" ht="15.75" customHeight="1">
      <c r="A9" s="83"/>
      <c r="B9" s="111"/>
      <c r="C9" s="111"/>
      <c r="D9" s="79"/>
      <c r="E9" s="83"/>
      <c r="F9" s="94" t="s">
        <v>17</v>
      </c>
      <c r="G9" s="102" t="s">
        <v>18</v>
      </c>
      <c r="H9" s="103"/>
      <c r="I9" s="94" t="s">
        <v>17</v>
      </c>
      <c r="J9" s="100" t="s">
        <v>18</v>
      </c>
      <c r="K9" s="101"/>
      <c r="L9" s="79"/>
      <c r="M9" s="109"/>
      <c r="N9" s="110"/>
      <c r="O9" s="92"/>
    </row>
    <row r="10" spans="1:15" ht="21.75" customHeight="1">
      <c r="A10" s="81"/>
      <c r="B10" s="81"/>
      <c r="C10" s="81"/>
      <c r="D10" s="81"/>
      <c r="E10" s="81"/>
      <c r="F10" s="95"/>
      <c r="G10" s="8" t="s">
        <v>19</v>
      </c>
      <c r="H10" s="8" t="s">
        <v>20</v>
      </c>
      <c r="I10" s="99"/>
      <c r="J10" s="8" t="s">
        <v>19</v>
      </c>
      <c r="K10" s="8" t="s">
        <v>20</v>
      </c>
      <c r="L10" s="80"/>
      <c r="M10" s="8" t="s">
        <v>120</v>
      </c>
      <c r="N10" s="8" t="s">
        <v>20</v>
      </c>
      <c r="O10" s="93"/>
    </row>
    <row r="11" spans="1:15" ht="12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41">
        <v>13</v>
      </c>
      <c r="N11" s="41">
        <v>14</v>
      </c>
      <c r="O11" s="9">
        <v>15</v>
      </c>
    </row>
    <row r="12" spans="1:15" ht="19.5" customHeight="1">
      <c r="A12" s="11">
        <v>1</v>
      </c>
      <c r="B12" s="12" t="s">
        <v>26</v>
      </c>
      <c r="C12" s="13" t="s">
        <v>27</v>
      </c>
      <c r="D12" s="13" t="s">
        <v>28</v>
      </c>
      <c r="E12" s="14" t="s">
        <v>85</v>
      </c>
      <c r="F12" s="47">
        <f aca="true" t="shared" si="0" ref="F12:F20">SUM(G12+H12)</f>
        <v>1323000</v>
      </c>
      <c r="G12" s="48">
        <v>1323000</v>
      </c>
      <c r="H12" s="49">
        <v>0</v>
      </c>
      <c r="I12" s="50">
        <f aca="true" t="shared" si="1" ref="I12:I20">SUM(J12+K12)</f>
        <v>1323000</v>
      </c>
      <c r="J12" s="51">
        <v>1323000</v>
      </c>
      <c r="K12" s="51">
        <v>0</v>
      </c>
      <c r="L12" s="50">
        <f>SUM(M12+N12)</f>
        <v>1177329.92</v>
      </c>
      <c r="M12" s="51">
        <v>1177329.92</v>
      </c>
      <c r="N12" s="51">
        <v>0</v>
      </c>
      <c r="O12" s="50">
        <f aca="true" t="shared" si="2" ref="O12:O49">SUM(L12/I12)*100</f>
        <v>88.9894119425548</v>
      </c>
    </row>
    <row r="13" spans="1:15" ht="18.75" customHeight="1">
      <c r="A13" s="11">
        <v>2</v>
      </c>
      <c r="B13" s="12" t="s">
        <v>26</v>
      </c>
      <c r="C13" s="13" t="s">
        <v>27</v>
      </c>
      <c r="D13" s="13" t="s">
        <v>28</v>
      </c>
      <c r="E13" s="14" t="s">
        <v>86</v>
      </c>
      <c r="F13" s="47">
        <f t="shared" si="0"/>
        <v>1724000</v>
      </c>
      <c r="G13" s="48">
        <v>1724000</v>
      </c>
      <c r="H13" s="49"/>
      <c r="I13" s="50">
        <f t="shared" si="1"/>
        <v>1724000</v>
      </c>
      <c r="J13" s="51">
        <v>1724000</v>
      </c>
      <c r="K13" s="51">
        <v>0</v>
      </c>
      <c r="L13" s="50">
        <f aca="true" t="shared" si="3" ref="L13:L21">SUM(M13+N13)</f>
        <v>1712410.81</v>
      </c>
      <c r="M13" s="51">
        <v>1712410.81</v>
      </c>
      <c r="N13" s="51">
        <v>0</v>
      </c>
      <c r="O13" s="50">
        <f t="shared" si="2"/>
        <v>99.32777320185615</v>
      </c>
    </row>
    <row r="14" spans="1:15" ht="27" customHeight="1">
      <c r="A14" s="11">
        <v>3</v>
      </c>
      <c r="B14" s="12" t="s">
        <v>26</v>
      </c>
      <c r="C14" s="13" t="s">
        <v>27</v>
      </c>
      <c r="D14" s="13" t="s">
        <v>42</v>
      </c>
      <c r="E14" s="16" t="s">
        <v>125</v>
      </c>
      <c r="F14" s="47">
        <v>0</v>
      </c>
      <c r="G14" s="48">
        <v>0</v>
      </c>
      <c r="H14" s="49">
        <v>0</v>
      </c>
      <c r="I14" s="50">
        <f t="shared" si="1"/>
        <v>7100</v>
      </c>
      <c r="J14" s="51">
        <v>7100</v>
      </c>
      <c r="K14" s="51">
        <v>0</v>
      </c>
      <c r="L14" s="50">
        <f t="shared" si="3"/>
        <v>10334.44</v>
      </c>
      <c r="M14" s="51">
        <v>10334.44</v>
      </c>
      <c r="N14" s="51">
        <v>0</v>
      </c>
      <c r="O14" s="50">
        <f t="shared" si="2"/>
        <v>145.55549295774648</v>
      </c>
    </row>
    <row r="15" spans="1:15" ht="48" customHeight="1">
      <c r="A15" s="11">
        <v>4</v>
      </c>
      <c r="B15" s="12" t="s">
        <v>26</v>
      </c>
      <c r="C15" s="13" t="s">
        <v>27</v>
      </c>
      <c r="D15" s="11">
        <v>6290</v>
      </c>
      <c r="E15" s="14" t="s">
        <v>108</v>
      </c>
      <c r="F15" s="47">
        <f t="shared" si="0"/>
        <v>0</v>
      </c>
      <c r="G15" s="48">
        <v>0</v>
      </c>
      <c r="H15" s="49">
        <v>0</v>
      </c>
      <c r="I15" s="50">
        <f t="shared" si="1"/>
        <v>143930</v>
      </c>
      <c r="J15" s="51">
        <v>0</v>
      </c>
      <c r="K15" s="51">
        <v>143930</v>
      </c>
      <c r="L15" s="50">
        <f t="shared" si="3"/>
        <v>173653.09</v>
      </c>
      <c r="M15" s="51">
        <v>0</v>
      </c>
      <c r="N15" s="51">
        <v>173653.09</v>
      </c>
      <c r="O15" s="50">
        <f t="shared" si="2"/>
        <v>120.65107343847703</v>
      </c>
    </row>
    <row r="16" spans="1:41" s="40" customFormat="1" ht="48" customHeight="1">
      <c r="A16" s="11">
        <v>5</v>
      </c>
      <c r="B16" s="12" t="s">
        <v>26</v>
      </c>
      <c r="C16" s="13" t="s">
        <v>27</v>
      </c>
      <c r="D16" s="11">
        <v>6290</v>
      </c>
      <c r="E16" s="14" t="s">
        <v>97</v>
      </c>
      <c r="F16" s="47">
        <f t="shared" si="0"/>
        <v>0</v>
      </c>
      <c r="G16" s="48">
        <v>0</v>
      </c>
      <c r="H16" s="49">
        <v>0</v>
      </c>
      <c r="I16" s="50">
        <f t="shared" si="1"/>
        <v>371770</v>
      </c>
      <c r="J16" s="51">
        <v>0</v>
      </c>
      <c r="K16" s="51">
        <v>371770</v>
      </c>
      <c r="L16" s="50">
        <f t="shared" si="3"/>
        <v>474922.92</v>
      </c>
      <c r="M16" s="51">
        <v>0</v>
      </c>
      <c r="N16" s="51">
        <v>474922.92</v>
      </c>
      <c r="O16" s="50">
        <f t="shared" si="2"/>
        <v>127.74643462355758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15" ht="46.5" customHeight="1">
      <c r="A17" s="11">
        <v>6</v>
      </c>
      <c r="B17" s="39" t="s">
        <v>26</v>
      </c>
      <c r="C17" s="24" t="s">
        <v>27</v>
      </c>
      <c r="D17" s="22">
        <v>6290</v>
      </c>
      <c r="E17" s="25" t="s">
        <v>98</v>
      </c>
      <c r="F17" s="52">
        <f t="shared" si="0"/>
        <v>0</v>
      </c>
      <c r="G17" s="53">
        <v>0</v>
      </c>
      <c r="H17" s="49">
        <v>0</v>
      </c>
      <c r="I17" s="54">
        <f t="shared" si="1"/>
        <v>157900</v>
      </c>
      <c r="J17" s="51">
        <v>0</v>
      </c>
      <c r="K17" s="55">
        <v>157900</v>
      </c>
      <c r="L17" s="50">
        <f t="shared" si="3"/>
        <v>273090.56</v>
      </c>
      <c r="M17" s="55">
        <v>0</v>
      </c>
      <c r="N17" s="55">
        <v>273090.56</v>
      </c>
      <c r="O17" s="54">
        <f t="shared" si="2"/>
        <v>172.95158961367954</v>
      </c>
    </row>
    <row r="18" spans="1:15" ht="50.25" customHeight="1">
      <c r="A18" s="11">
        <v>7</v>
      </c>
      <c r="B18" s="12" t="s">
        <v>26</v>
      </c>
      <c r="C18" s="13" t="s">
        <v>27</v>
      </c>
      <c r="D18" s="11">
        <v>6290</v>
      </c>
      <c r="E18" s="14" t="s">
        <v>99</v>
      </c>
      <c r="F18" s="47">
        <f t="shared" si="0"/>
        <v>0</v>
      </c>
      <c r="G18" s="48">
        <v>0</v>
      </c>
      <c r="H18" s="49">
        <v>0</v>
      </c>
      <c r="I18" s="50">
        <f t="shared" si="1"/>
        <v>23400</v>
      </c>
      <c r="J18" s="51">
        <v>0</v>
      </c>
      <c r="K18" s="51">
        <v>23400</v>
      </c>
      <c r="L18" s="50">
        <f t="shared" si="3"/>
        <v>26956.03</v>
      </c>
      <c r="M18" s="51">
        <v>0</v>
      </c>
      <c r="N18" s="51">
        <v>26956.03</v>
      </c>
      <c r="O18" s="50">
        <f t="shared" si="2"/>
        <v>115.19670940170941</v>
      </c>
    </row>
    <row r="19" spans="1:15" ht="72.75" customHeight="1">
      <c r="A19" s="11">
        <v>8</v>
      </c>
      <c r="B19" s="12" t="s">
        <v>26</v>
      </c>
      <c r="C19" s="13" t="s">
        <v>91</v>
      </c>
      <c r="D19" s="11">
        <v>2010</v>
      </c>
      <c r="E19" s="14" t="s">
        <v>92</v>
      </c>
      <c r="F19" s="47">
        <f t="shared" si="0"/>
        <v>0</v>
      </c>
      <c r="G19" s="48">
        <v>0</v>
      </c>
      <c r="H19" s="49">
        <v>0</v>
      </c>
      <c r="I19" s="50">
        <f t="shared" si="1"/>
        <v>22804</v>
      </c>
      <c r="J19" s="51">
        <v>22804</v>
      </c>
      <c r="K19" s="51">
        <v>0</v>
      </c>
      <c r="L19" s="50">
        <f t="shared" si="3"/>
        <v>22803.21</v>
      </c>
      <c r="M19" s="51">
        <v>22803.21</v>
      </c>
      <c r="N19" s="51">
        <v>0</v>
      </c>
      <c r="O19" s="50">
        <f t="shared" si="2"/>
        <v>99.99653569549201</v>
      </c>
    </row>
    <row r="20" spans="1:15" ht="87" customHeight="1">
      <c r="A20" s="11">
        <v>9</v>
      </c>
      <c r="B20" s="12" t="s">
        <v>26</v>
      </c>
      <c r="C20" s="13" t="s">
        <v>91</v>
      </c>
      <c r="D20" s="11">
        <v>2360</v>
      </c>
      <c r="E20" s="14" t="s">
        <v>109</v>
      </c>
      <c r="F20" s="47">
        <f t="shared" si="0"/>
        <v>0</v>
      </c>
      <c r="G20" s="48">
        <v>0</v>
      </c>
      <c r="H20" s="49">
        <v>0</v>
      </c>
      <c r="I20" s="50">
        <f t="shared" si="1"/>
        <v>0</v>
      </c>
      <c r="J20" s="51">
        <v>0</v>
      </c>
      <c r="K20" s="51">
        <v>0</v>
      </c>
      <c r="L20" s="50">
        <f t="shared" si="3"/>
        <v>447.12</v>
      </c>
      <c r="M20" s="51">
        <v>447.12</v>
      </c>
      <c r="N20" s="51">
        <v>0</v>
      </c>
      <c r="O20" s="50" t="e">
        <f t="shared" si="2"/>
        <v>#DIV/0!</v>
      </c>
    </row>
    <row r="21" spans="1:16" s="37" customFormat="1" ht="21" customHeight="1">
      <c r="A21" s="84" t="s">
        <v>23</v>
      </c>
      <c r="B21" s="91"/>
      <c r="C21" s="91"/>
      <c r="D21" s="85"/>
      <c r="E21" s="86"/>
      <c r="F21" s="56">
        <f>SUM(F12:F13)</f>
        <v>3047000</v>
      </c>
      <c r="G21" s="56">
        <f>SUM(G12:G13)</f>
        <v>3047000</v>
      </c>
      <c r="H21" s="56">
        <f>SUM(H12:H13)</f>
        <v>0</v>
      </c>
      <c r="I21" s="57">
        <f>SUM(K21+J21)</f>
        <v>3773904</v>
      </c>
      <c r="J21" s="57">
        <f>SUM(J12:J19)</f>
        <v>3076904</v>
      </c>
      <c r="K21" s="57">
        <f>SUM(K15:K18)</f>
        <v>697000</v>
      </c>
      <c r="L21" s="50">
        <f t="shared" si="3"/>
        <v>3871948.1</v>
      </c>
      <c r="M21" s="57">
        <f>SUM(M12:M20)</f>
        <v>2923325.5</v>
      </c>
      <c r="N21" s="57">
        <f>SUM(N15:N20)</f>
        <v>948622.6000000001</v>
      </c>
      <c r="O21" s="57">
        <f t="shared" si="2"/>
        <v>102.59794896743533</v>
      </c>
      <c r="P21" s="44"/>
    </row>
    <row r="22" spans="1:16" s="37" customFormat="1" ht="37.5" customHeight="1">
      <c r="A22" s="18">
        <v>1</v>
      </c>
      <c r="B22" s="12" t="s">
        <v>122</v>
      </c>
      <c r="C22" s="13" t="s">
        <v>123</v>
      </c>
      <c r="D22" s="11">
        <v>2710</v>
      </c>
      <c r="E22" s="19" t="s">
        <v>148</v>
      </c>
      <c r="F22" s="56">
        <f>SUM(H22+G22)</f>
        <v>0</v>
      </c>
      <c r="G22" s="56">
        <v>0</v>
      </c>
      <c r="H22" s="56">
        <v>0</v>
      </c>
      <c r="I22" s="57">
        <f>SUM(K22+J22)</f>
        <v>97449.99</v>
      </c>
      <c r="J22" s="57">
        <v>97449.99</v>
      </c>
      <c r="K22" s="57">
        <v>0</v>
      </c>
      <c r="L22" s="50">
        <f>SUM(N22+M22)</f>
        <v>97449.99</v>
      </c>
      <c r="M22" s="57">
        <v>97449.99</v>
      </c>
      <c r="N22" s="57">
        <v>0</v>
      </c>
      <c r="O22" s="58">
        <f t="shared" si="2"/>
        <v>100</v>
      </c>
      <c r="P22" s="44"/>
    </row>
    <row r="23" spans="1:16" s="37" customFormat="1" ht="15.75" customHeight="1">
      <c r="A23" s="84" t="s">
        <v>124</v>
      </c>
      <c r="B23" s="91"/>
      <c r="C23" s="91"/>
      <c r="D23" s="85"/>
      <c r="E23" s="86"/>
      <c r="F23" s="56">
        <f>SUM(H23+G23)</f>
        <v>0</v>
      </c>
      <c r="G23" s="56">
        <v>0</v>
      </c>
      <c r="H23" s="56">
        <v>0</v>
      </c>
      <c r="I23" s="57">
        <f>SUM(K23+J23)</f>
        <v>97449.99</v>
      </c>
      <c r="J23" s="57">
        <v>97449.99</v>
      </c>
      <c r="K23" s="57">
        <v>0</v>
      </c>
      <c r="L23" s="57">
        <f>SUM(N23+M23)</f>
        <v>97449.99</v>
      </c>
      <c r="M23" s="57">
        <v>97449.99</v>
      </c>
      <c r="N23" s="57">
        <v>0</v>
      </c>
      <c r="O23" s="58">
        <f t="shared" si="2"/>
        <v>100</v>
      </c>
      <c r="P23" s="44"/>
    </row>
    <row r="24" spans="1:15" ht="20.25" customHeight="1">
      <c r="A24" s="11">
        <v>1</v>
      </c>
      <c r="B24" s="15">
        <v>700</v>
      </c>
      <c r="C24" s="11">
        <v>70004</v>
      </c>
      <c r="D24" s="13" t="s">
        <v>28</v>
      </c>
      <c r="E24" s="16" t="s">
        <v>84</v>
      </c>
      <c r="F24" s="47">
        <f aca="true" t="shared" si="4" ref="F24:F33">SUM(G24+H24)</f>
        <v>6000</v>
      </c>
      <c r="G24" s="49">
        <v>6000</v>
      </c>
      <c r="H24" s="49">
        <v>0</v>
      </c>
      <c r="I24" s="50">
        <f aca="true" t="shared" si="5" ref="I24:I32">SUM(J24+K24)</f>
        <v>9000</v>
      </c>
      <c r="J24" s="51">
        <v>9000</v>
      </c>
      <c r="K24" s="51"/>
      <c r="L24" s="50">
        <f>SUM(M24+N24)</f>
        <v>9146.24</v>
      </c>
      <c r="M24" s="51">
        <v>9146.24</v>
      </c>
      <c r="N24" s="51">
        <v>0</v>
      </c>
      <c r="O24" s="50">
        <f t="shared" si="2"/>
        <v>101.62488888888888</v>
      </c>
    </row>
    <row r="25" spans="1:15" ht="30.75" customHeight="1">
      <c r="A25" s="11">
        <v>2</v>
      </c>
      <c r="B25" s="15">
        <v>700</v>
      </c>
      <c r="C25" s="11">
        <v>70004</v>
      </c>
      <c r="D25" s="13" t="s">
        <v>42</v>
      </c>
      <c r="E25" s="16" t="s">
        <v>110</v>
      </c>
      <c r="F25" s="47">
        <f t="shared" si="4"/>
        <v>0</v>
      </c>
      <c r="G25" s="49">
        <v>0</v>
      </c>
      <c r="H25" s="49">
        <v>0</v>
      </c>
      <c r="I25" s="50">
        <f t="shared" si="5"/>
        <v>0</v>
      </c>
      <c r="J25" s="51">
        <v>0</v>
      </c>
      <c r="K25" s="51">
        <v>0</v>
      </c>
      <c r="L25" s="50">
        <f aca="true" t="shared" si="6" ref="L25:L41">SUM(M25+N25)</f>
        <v>289.91</v>
      </c>
      <c r="M25" s="51">
        <v>289.91</v>
      </c>
      <c r="N25" s="51">
        <v>0</v>
      </c>
      <c r="O25" s="50" t="e">
        <f t="shared" si="2"/>
        <v>#DIV/0!</v>
      </c>
    </row>
    <row r="26" spans="1:15" ht="36" customHeight="1">
      <c r="A26" s="11">
        <v>3</v>
      </c>
      <c r="B26" s="15">
        <v>700</v>
      </c>
      <c r="C26" s="11">
        <v>70004</v>
      </c>
      <c r="D26" s="13" t="s">
        <v>33</v>
      </c>
      <c r="E26" s="16" t="s">
        <v>126</v>
      </c>
      <c r="F26" s="47">
        <f t="shared" si="4"/>
        <v>0</v>
      </c>
      <c r="G26" s="49">
        <v>0</v>
      </c>
      <c r="H26" s="49">
        <v>0</v>
      </c>
      <c r="I26" s="50">
        <f t="shared" si="5"/>
        <v>9742</v>
      </c>
      <c r="J26" s="51">
        <v>9742</v>
      </c>
      <c r="K26" s="51">
        <v>0</v>
      </c>
      <c r="L26" s="50">
        <f t="shared" si="6"/>
        <v>9741.15</v>
      </c>
      <c r="M26" s="51">
        <v>9741.15</v>
      </c>
      <c r="N26" s="51">
        <v>0</v>
      </c>
      <c r="O26" s="50">
        <f t="shared" si="2"/>
        <v>99.99127489221925</v>
      </c>
    </row>
    <row r="27" spans="1:15" ht="30" customHeight="1">
      <c r="A27" s="11">
        <v>4</v>
      </c>
      <c r="B27" s="15">
        <v>700</v>
      </c>
      <c r="C27" s="11">
        <v>70005</v>
      </c>
      <c r="D27" s="13" t="s">
        <v>29</v>
      </c>
      <c r="E27" s="16" t="s">
        <v>68</v>
      </c>
      <c r="F27" s="47">
        <f t="shared" si="4"/>
        <v>209697</v>
      </c>
      <c r="G27" s="48">
        <v>209697</v>
      </c>
      <c r="H27" s="49">
        <v>0</v>
      </c>
      <c r="I27" s="50">
        <f t="shared" si="5"/>
        <v>209697</v>
      </c>
      <c r="J27" s="51">
        <v>209697</v>
      </c>
      <c r="K27" s="51">
        <v>0</v>
      </c>
      <c r="L27" s="50">
        <f t="shared" si="6"/>
        <v>187114.43</v>
      </c>
      <c r="M27" s="51">
        <v>187114.43</v>
      </c>
      <c r="N27" s="51">
        <v>0</v>
      </c>
      <c r="O27" s="50">
        <f t="shared" si="2"/>
        <v>89.23085690305535</v>
      </c>
    </row>
    <row r="28" spans="1:15" ht="26.25" customHeight="1">
      <c r="A28" s="11">
        <v>5</v>
      </c>
      <c r="B28" s="15">
        <v>700</v>
      </c>
      <c r="C28" s="11">
        <v>70005</v>
      </c>
      <c r="D28" s="13" t="s">
        <v>64</v>
      </c>
      <c r="E28" s="16" t="s">
        <v>128</v>
      </c>
      <c r="F28" s="47">
        <v>0</v>
      </c>
      <c r="G28" s="48">
        <v>0</v>
      </c>
      <c r="H28" s="49">
        <v>0</v>
      </c>
      <c r="I28" s="50">
        <v>0</v>
      </c>
      <c r="J28" s="51">
        <v>0</v>
      </c>
      <c r="K28" s="51">
        <v>0</v>
      </c>
      <c r="L28" s="50">
        <f t="shared" si="6"/>
        <v>400</v>
      </c>
      <c r="M28" s="51">
        <v>400</v>
      </c>
      <c r="N28" s="51">
        <v>0</v>
      </c>
      <c r="O28" s="50" t="e">
        <f t="shared" si="2"/>
        <v>#DIV/0!</v>
      </c>
    </row>
    <row r="29" spans="1:15" ht="87.75" customHeight="1">
      <c r="A29" s="11">
        <v>6</v>
      </c>
      <c r="B29" s="15">
        <v>700</v>
      </c>
      <c r="C29" s="11">
        <v>70005</v>
      </c>
      <c r="D29" s="13" t="s">
        <v>31</v>
      </c>
      <c r="E29" s="16" t="s">
        <v>106</v>
      </c>
      <c r="F29" s="47">
        <f t="shared" si="4"/>
        <v>479557</v>
      </c>
      <c r="G29" s="48">
        <v>479557</v>
      </c>
      <c r="H29" s="49">
        <v>0</v>
      </c>
      <c r="I29" s="50">
        <f t="shared" si="5"/>
        <v>479557</v>
      </c>
      <c r="J29" s="51">
        <v>479557</v>
      </c>
      <c r="K29" s="51">
        <v>0</v>
      </c>
      <c r="L29" s="50">
        <f t="shared" si="6"/>
        <v>537977.24</v>
      </c>
      <c r="M29" s="51">
        <v>537977.24</v>
      </c>
      <c r="N29" s="51">
        <v>0</v>
      </c>
      <c r="O29" s="50">
        <f t="shared" si="2"/>
        <v>112.18212642084258</v>
      </c>
    </row>
    <row r="30" spans="1:15" ht="39.75" customHeight="1">
      <c r="A30" s="11">
        <v>7</v>
      </c>
      <c r="B30" s="15">
        <v>700</v>
      </c>
      <c r="C30" s="11">
        <v>70005</v>
      </c>
      <c r="D30" s="13" t="s">
        <v>32</v>
      </c>
      <c r="E30" s="16" t="s">
        <v>67</v>
      </c>
      <c r="F30" s="47">
        <f t="shared" si="4"/>
        <v>14180</v>
      </c>
      <c r="G30" s="48">
        <v>0</v>
      </c>
      <c r="H30" s="48">
        <v>14180</v>
      </c>
      <c r="I30" s="50">
        <f t="shared" si="5"/>
        <v>394180</v>
      </c>
      <c r="J30" s="51">
        <v>0</v>
      </c>
      <c r="K30" s="51">
        <v>394180</v>
      </c>
      <c r="L30" s="50">
        <f t="shared" si="6"/>
        <v>442982.23</v>
      </c>
      <c r="M30" s="51">
        <v>0</v>
      </c>
      <c r="N30" s="51">
        <v>442982.23</v>
      </c>
      <c r="O30" s="50">
        <f t="shared" si="2"/>
        <v>112.3806966360546</v>
      </c>
    </row>
    <row r="31" spans="1:15" ht="29.25" customHeight="1">
      <c r="A31" s="11">
        <v>8</v>
      </c>
      <c r="B31" s="15">
        <v>700</v>
      </c>
      <c r="C31" s="11">
        <v>70005</v>
      </c>
      <c r="D31" s="13" t="s">
        <v>100</v>
      </c>
      <c r="E31" s="32" t="s">
        <v>107</v>
      </c>
      <c r="F31" s="47">
        <f t="shared" si="4"/>
        <v>0</v>
      </c>
      <c r="G31" s="48">
        <v>0</v>
      </c>
      <c r="H31" s="48">
        <v>0</v>
      </c>
      <c r="I31" s="50">
        <f t="shared" si="5"/>
        <v>26900</v>
      </c>
      <c r="J31" s="51">
        <v>0</v>
      </c>
      <c r="K31" s="51">
        <v>26900</v>
      </c>
      <c r="L31" s="50">
        <f t="shared" si="6"/>
        <v>22019</v>
      </c>
      <c r="M31" s="51">
        <v>0</v>
      </c>
      <c r="N31" s="51">
        <v>22019</v>
      </c>
      <c r="O31" s="50">
        <f t="shared" si="2"/>
        <v>81.85501858736059</v>
      </c>
    </row>
    <row r="32" spans="1:15" ht="51.75" customHeight="1">
      <c r="A32" s="11">
        <v>9</v>
      </c>
      <c r="B32" s="15">
        <v>700</v>
      </c>
      <c r="C32" s="11">
        <v>70005</v>
      </c>
      <c r="D32" s="13" t="s">
        <v>42</v>
      </c>
      <c r="E32" s="32" t="s">
        <v>149</v>
      </c>
      <c r="F32" s="47">
        <f t="shared" si="4"/>
        <v>0</v>
      </c>
      <c r="G32" s="48">
        <v>0</v>
      </c>
      <c r="H32" s="48">
        <v>0</v>
      </c>
      <c r="I32" s="50">
        <f t="shared" si="5"/>
        <v>5745</v>
      </c>
      <c r="J32" s="51">
        <v>5745</v>
      </c>
      <c r="K32" s="51">
        <v>0</v>
      </c>
      <c r="L32" s="50">
        <f t="shared" si="6"/>
        <v>12816.24</v>
      </c>
      <c r="M32" s="51">
        <v>12816.24</v>
      </c>
      <c r="N32" s="51">
        <v>0</v>
      </c>
      <c r="O32" s="50">
        <f t="shared" si="2"/>
        <v>223.08511749347258</v>
      </c>
    </row>
    <row r="33" spans="1:15" ht="29.25" customHeight="1">
      <c r="A33" s="11">
        <v>10</v>
      </c>
      <c r="B33" s="15">
        <v>700</v>
      </c>
      <c r="C33" s="11">
        <v>70005</v>
      </c>
      <c r="D33" s="13" t="s">
        <v>48</v>
      </c>
      <c r="E33" s="32" t="s">
        <v>127</v>
      </c>
      <c r="F33" s="47">
        <f t="shared" si="4"/>
        <v>0</v>
      </c>
      <c r="G33" s="48">
        <v>0</v>
      </c>
      <c r="H33" s="48">
        <v>0</v>
      </c>
      <c r="I33" s="50">
        <v>0</v>
      </c>
      <c r="J33" s="51">
        <v>0</v>
      </c>
      <c r="K33" s="51">
        <v>0</v>
      </c>
      <c r="L33" s="50">
        <f t="shared" si="6"/>
        <v>180</v>
      </c>
      <c r="M33" s="51">
        <v>180</v>
      </c>
      <c r="N33" s="51">
        <v>0</v>
      </c>
      <c r="O33" s="50" t="e">
        <f t="shared" si="2"/>
        <v>#DIV/0!</v>
      </c>
    </row>
    <row r="34" spans="1:16" s="38" customFormat="1" ht="17.25" customHeight="1">
      <c r="A34" s="84" t="s">
        <v>24</v>
      </c>
      <c r="B34" s="91"/>
      <c r="C34" s="91"/>
      <c r="D34" s="85"/>
      <c r="E34" s="86"/>
      <c r="F34" s="56">
        <f>SUM(F24:F30)</f>
        <v>709434</v>
      </c>
      <c r="G34" s="59">
        <f>SUM(G24:G30)</f>
        <v>695254</v>
      </c>
      <c r="H34" s="59">
        <f>SUM(H24:H30)</f>
        <v>14180</v>
      </c>
      <c r="I34" s="57">
        <f>SUM(I24:I32)</f>
        <v>1134821</v>
      </c>
      <c r="J34" s="60">
        <f>SUM(J24:J33)</f>
        <v>713741</v>
      </c>
      <c r="K34" s="60">
        <f>SUM(K24:K33)</f>
        <v>421080</v>
      </c>
      <c r="L34" s="50">
        <f t="shared" si="6"/>
        <v>1222666.44</v>
      </c>
      <c r="M34" s="60">
        <f>SUM(M24:M33)</f>
        <v>757665.21</v>
      </c>
      <c r="N34" s="60">
        <f>SUM(N24:N33)</f>
        <v>465001.23</v>
      </c>
      <c r="O34" s="57">
        <f t="shared" si="2"/>
        <v>107.74090715628279</v>
      </c>
      <c r="P34" s="45"/>
    </row>
    <row r="35" spans="1:15" ht="49.5" customHeight="1">
      <c r="A35" s="11">
        <v>1</v>
      </c>
      <c r="B35" s="15">
        <v>750</v>
      </c>
      <c r="C35" s="11">
        <v>75011</v>
      </c>
      <c r="D35" s="11">
        <v>2360</v>
      </c>
      <c r="E35" s="14" t="s">
        <v>7</v>
      </c>
      <c r="F35" s="47">
        <f>SUM(G35+H35)</f>
        <v>2438</v>
      </c>
      <c r="G35" s="48">
        <v>2438</v>
      </c>
      <c r="H35" s="49">
        <v>0</v>
      </c>
      <c r="I35" s="50">
        <f>SUM(J35+K35)</f>
        <v>2438</v>
      </c>
      <c r="J35" s="51">
        <v>2438</v>
      </c>
      <c r="K35" s="51">
        <v>0</v>
      </c>
      <c r="L35" s="50">
        <f t="shared" si="6"/>
        <v>1290.9</v>
      </c>
      <c r="M35" s="51">
        <v>1290.9</v>
      </c>
      <c r="N35" s="51">
        <v>0</v>
      </c>
      <c r="O35" s="50">
        <f t="shared" si="2"/>
        <v>52.94913863822806</v>
      </c>
    </row>
    <row r="36" spans="1:15" ht="58.5" customHeight="1">
      <c r="A36" s="11">
        <v>2</v>
      </c>
      <c r="B36" s="15">
        <v>750</v>
      </c>
      <c r="C36" s="11">
        <v>75011</v>
      </c>
      <c r="D36" s="11">
        <v>2010</v>
      </c>
      <c r="E36" s="14" t="s">
        <v>71</v>
      </c>
      <c r="F36" s="47">
        <f>SUM(G36+H36)</f>
        <v>81312</v>
      </c>
      <c r="G36" s="48">
        <v>81312</v>
      </c>
      <c r="H36" s="49">
        <v>0</v>
      </c>
      <c r="I36" s="50">
        <f>SUM(J36+K36)</f>
        <v>81312</v>
      </c>
      <c r="J36" s="51">
        <v>81312</v>
      </c>
      <c r="K36" s="51">
        <v>0</v>
      </c>
      <c r="L36" s="50">
        <f t="shared" si="6"/>
        <v>81312</v>
      </c>
      <c r="M36" s="51">
        <v>81312</v>
      </c>
      <c r="N36" s="51">
        <v>0</v>
      </c>
      <c r="O36" s="50">
        <f t="shared" si="2"/>
        <v>100</v>
      </c>
    </row>
    <row r="37" spans="1:15" ht="28.5" customHeight="1">
      <c r="A37" s="11">
        <v>3</v>
      </c>
      <c r="B37" s="15">
        <v>750</v>
      </c>
      <c r="C37" s="11">
        <v>75023</v>
      </c>
      <c r="D37" s="13" t="s">
        <v>64</v>
      </c>
      <c r="E37" s="19" t="s">
        <v>130</v>
      </c>
      <c r="F37" s="47">
        <f>SUM(G37+H37)</f>
        <v>0</v>
      </c>
      <c r="G37" s="48">
        <v>0</v>
      </c>
      <c r="H37" s="49">
        <v>0</v>
      </c>
      <c r="I37" s="50">
        <f>SUM(J37+K37)</f>
        <v>860</v>
      </c>
      <c r="J37" s="51">
        <v>860</v>
      </c>
      <c r="K37" s="51">
        <v>0</v>
      </c>
      <c r="L37" s="50">
        <f t="shared" si="6"/>
        <v>1692.64</v>
      </c>
      <c r="M37" s="51">
        <v>1692.64</v>
      </c>
      <c r="N37" s="51">
        <v>0</v>
      </c>
      <c r="O37" s="50">
        <f t="shared" si="2"/>
        <v>196.81860465116281</v>
      </c>
    </row>
    <row r="38" spans="1:15" ht="49.5" customHeight="1">
      <c r="A38" s="11">
        <v>4</v>
      </c>
      <c r="B38" s="15">
        <v>750</v>
      </c>
      <c r="C38" s="11">
        <v>75023</v>
      </c>
      <c r="D38" s="13" t="s">
        <v>33</v>
      </c>
      <c r="E38" s="14" t="s">
        <v>58</v>
      </c>
      <c r="F38" s="47">
        <f>SUM(G38+H38)</f>
        <v>2000</v>
      </c>
      <c r="G38" s="48">
        <v>2000</v>
      </c>
      <c r="H38" s="49">
        <v>0</v>
      </c>
      <c r="I38" s="50">
        <f>SUM(J38+K38)</f>
        <v>1140</v>
      </c>
      <c r="J38" s="51">
        <v>1140</v>
      </c>
      <c r="K38" s="51">
        <v>0</v>
      </c>
      <c r="L38" s="50">
        <f t="shared" si="6"/>
        <v>1186</v>
      </c>
      <c r="M38" s="51">
        <v>1186</v>
      </c>
      <c r="N38" s="51">
        <v>0</v>
      </c>
      <c r="O38" s="50">
        <f t="shared" si="2"/>
        <v>104.03508771929823</v>
      </c>
    </row>
    <row r="39" spans="1:16" s="38" customFormat="1" ht="20.25" customHeight="1">
      <c r="A39" s="84" t="s">
        <v>25</v>
      </c>
      <c r="B39" s="91"/>
      <c r="C39" s="91"/>
      <c r="D39" s="91"/>
      <c r="E39" s="118"/>
      <c r="F39" s="56">
        <f aca="true" t="shared" si="7" ref="F39:K39">SUM(F35:F38)</f>
        <v>85750</v>
      </c>
      <c r="G39" s="59">
        <f t="shared" si="7"/>
        <v>85750</v>
      </c>
      <c r="H39" s="59">
        <f t="shared" si="7"/>
        <v>0</v>
      </c>
      <c r="I39" s="57">
        <f t="shared" si="7"/>
        <v>85750</v>
      </c>
      <c r="J39" s="60">
        <f t="shared" si="7"/>
        <v>85750</v>
      </c>
      <c r="K39" s="60">
        <f t="shared" si="7"/>
        <v>0</v>
      </c>
      <c r="L39" s="50">
        <f t="shared" si="6"/>
        <v>85481.54</v>
      </c>
      <c r="M39" s="60">
        <f>SUM(M35:M38)</f>
        <v>85481.54</v>
      </c>
      <c r="N39" s="60">
        <v>0</v>
      </c>
      <c r="O39" s="57">
        <f t="shared" si="2"/>
        <v>99.68692711370262</v>
      </c>
      <c r="P39" s="45"/>
    </row>
    <row r="40" spans="1:15" ht="71.25" customHeight="1">
      <c r="A40" s="11">
        <v>1</v>
      </c>
      <c r="B40" s="15">
        <v>751</v>
      </c>
      <c r="C40" s="11">
        <v>75101</v>
      </c>
      <c r="D40" s="11">
        <v>2010</v>
      </c>
      <c r="E40" s="14" t="s">
        <v>72</v>
      </c>
      <c r="F40" s="47">
        <f>SUM(G40+H40)</f>
        <v>2509</v>
      </c>
      <c r="G40" s="48">
        <v>2509</v>
      </c>
      <c r="H40" s="48">
        <v>0</v>
      </c>
      <c r="I40" s="50">
        <f>SUM(J40+K40)</f>
        <v>2509</v>
      </c>
      <c r="J40" s="51">
        <v>2509</v>
      </c>
      <c r="K40" s="51">
        <v>0</v>
      </c>
      <c r="L40" s="50">
        <f t="shared" si="6"/>
        <v>2509</v>
      </c>
      <c r="M40" s="51">
        <v>2509</v>
      </c>
      <c r="N40" s="51">
        <v>0</v>
      </c>
      <c r="O40" s="50">
        <f t="shared" si="2"/>
        <v>100</v>
      </c>
    </row>
    <row r="41" spans="1:15" ht="60" customHeight="1">
      <c r="A41" s="11">
        <v>2</v>
      </c>
      <c r="B41" s="15">
        <v>751</v>
      </c>
      <c r="C41" s="11">
        <v>75109</v>
      </c>
      <c r="D41" s="11">
        <v>2010</v>
      </c>
      <c r="E41" s="14" t="s">
        <v>129</v>
      </c>
      <c r="F41" s="47">
        <f>SUM(G41+H41)</f>
        <v>0</v>
      </c>
      <c r="G41" s="48">
        <v>0</v>
      </c>
      <c r="H41" s="48">
        <v>0</v>
      </c>
      <c r="I41" s="50">
        <f>SUM(J41+K41)</f>
        <v>23173</v>
      </c>
      <c r="J41" s="51">
        <v>23173</v>
      </c>
      <c r="K41" s="51">
        <v>0</v>
      </c>
      <c r="L41" s="50">
        <f t="shared" si="6"/>
        <v>23173</v>
      </c>
      <c r="M41" s="51">
        <v>23173</v>
      </c>
      <c r="N41" s="51">
        <v>0</v>
      </c>
      <c r="O41" s="50">
        <f t="shared" si="2"/>
        <v>100</v>
      </c>
    </row>
    <row r="42" spans="1:15" ht="48.75" customHeight="1">
      <c r="A42" s="11">
        <v>3</v>
      </c>
      <c r="B42" s="15">
        <v>751</v>
      </c>
      <c r="C42" s="11">
        <v>75113</v>
      </c>
      <c r="D42" s="11">
        <v>2010</v>
      </c>
      <c r="E42" s="17" t="s">
        <v>131</v>
      </c>
      <c r="F42" s="47">
        <f>SUM(G42+H42)</f>
        <v>0</v>
      </c>
      <c r="G42" s="48">
        <v>0</v>
      </c>
      <c r="H42" s="48">
        <v>0</v>
      </c>
      <c r="I42" s="50">
        <f>SUM(J42+K42)</f>
        <v>19092</v>
      </c>
      <c r="J42" s="51">
        <v>19092</v>
      </c>
      <c r="K42" s="51">
        <v>0</v>
      </c>
      <c r="L42" s="50">
        <v>19092</v>
      </c>
      <c r="M42" s="51">
        <v>19092</v>
      </c>
      <c r="N42" s="51">
        <v>0</v>
      </c>
      <c r="O42" s="50">
        <f t="shared" si="2"/>
        <v>100</v>
      </c>
    </row>
    <row r="43" spans="1:15" ht="26.25" customHeight="1">
      <c r="A43" s="119" t="s">
        <v>93</v>
      </c>
      <c r="B43" s="120"/>
      <c r="C43" s="120"/>
      <c r="D43" s="120"/>
      <c r="E43" s="121"/>
      <c r="F43" s="56">
        <f aca="true" t="shared" si="8" ref="F43:K43">SUM(F40)</f>
        <v>2509</v>
      </c>
      <c r="G43" s="59">
        <f t="shared" si="8"/>
        <v>2509</v>
      </c>
      <c r="H43" s="59">
        <f t="shared" si="8"/>
        <v>0</v>
      </c>
      <c r="I43" s="57">
        <f>SUM(I40:I42)</f>
        <v>44774</v>
      </c>
      <c r="J43" s="60">
        <f>SUM(J40:J42)</f>
        <v>44774</v>
      </c>
      <c r="K43" s="60">
        <f t="shared" si="8"/>
        <v>0</v>
      </c>
      <c r="L43" s="60">
        <f>SUM(L40:L42)</f>
        <v>44774</v>
      </c>
      <c r="M43" s="60">
        <f>SUM(M40:M42)</f>
        <v>44774</v>
      </c>
      <c r="N43" s="60">
        <v>0</v>
      </c>
      <c r="O43" s="50">
        <f t="shared" si="2"/>
        <v>100</v>
      </c>
    </row>
    <row r="44" spans="1:15" ht="60" customHeight="1">
      <c r="A44" s="11">
        <v>1</v>
      </c>
      <c r="B44" s="15">
        <v>754</v>
      </c>
      <c r="C44" s="11">
        <v>75414</v>
      </c>
      <c r="D44" s="11">
        <v>2010</v>
      </c>
      <c r="E44" s="14" t="s">
        <v>73</v>
      </c>
      <c r="F44" s="47">
        <f>SUM(G44+H44)</f>
        <v>400</v>
      </c>
      <c r="G44" s="48">
        <v>400</v>
      </c>
      <c r="H44" s="48">
        <v>0</v>
      </c>
      <c r="I44" s="50">
        <f>SUM(J44+K44)</f>
        <v>400</v>
      </c>
      <c r="J44" s="51">
        <v>400</v>
      </c>
      <c r="K44" s="51">
        <v>0</v>
      </c>
      <c r="L44" s="50">
        <f>SUM(N44+M44)</f>
        <v>400</v>
      </c>
      <c r="M44" s="51">
        <v>400</v>
      </c>
      <c r="N44" s="51">
        <v>0</v>
      </c>
      <c r="O44" s="50">
        <f t="shared" si="2"/>
        <v>100</v>
      </c>
    </row>
    <row r="45" spans="1:16" s="38" customFormat="1" ht="18.75" customHeight="1">
      <c r="A45" s="84" t="s">
        <v>54</v>
      </c>
      <c r="B45" s="91"/>
      <c r="C45" s="91"/>
      <c r="D45" s="85"/>
      <c r="E45" s="86"/>
      <c r="F45" s="56">
        <f aca="true" t="shared" si="9" ref="F45:K45">SUM(F44)</f>
        <v>400</v>
      </c>
      <c r="G45" s="59">
        <f t="shared" si="9"/>
        <v>400</v>
      </c>
      <c r="H45" s="56">
        <f t="shared" si="9"/>
        <v>0</v>
      </c>
      <c r="I45" s="57">
        <f t="shared" si="9"/>
        <v>400</v>
      </c>
      <c r="J45" s="60">
        <f t="shared" si="9"/>
        <v>400</v>
      </c>
      <c r="K45" s="57">
        <f t="shared" si="9"/>
        <v>0</v>
      </c>
      <c r="L45" s="57">
        <f>SUM(L44)</f>
        <v>400</v>
      </c>
      <c r="M45" s="57">
        <f>SUM(M44)</f>
        <v>400</v>
      </c>
      <c r="N45" s="57">
        <v>0</v>
      </c>
      <c r="O45" s="57">
        <f t="shared" si="2"/>
        <v>100</v>
      </c>
      <c r="P45" s="45"/>
    </row>
    <row r="46" spans="1:15" ht="36.75" customHeight="1">
      <c r="A46" s="11">
        <v>1</v>
      </c>
      <c r="B46" s="15">
        <v>756</v>
      </c>
      <c r="C46" s="11">
        <v>75601</v>
      </c>
      <c r="D46" s="13" t="s">
        <v>34</v>
      </c>
      <c r="E46" s="16" t="s">
        <v>80</v>
      </c>
      <c r="F46" s="47">
        <f aca="true" t="shared" si="10" ref="F46:F71">SUM(G46+H46)</f>
        <v>100000</v>
      </c>
      <c r="G46" s="48">
        <v>100000</v>
      </c>
      <c r="H46" s="48">
        <v>0</v>
      </c>
      <c r="I46" s="50">
        <f aca="true" t="shared" si="11" ref="I46:I63">SUM(J46+K46)</f>
        <v>100000</v>
      </c>
      <c r="J46" s="51">
        <v>100000</v>
      </c>
      <c r="K46" s="50">
        <v>0</v>
      </c>
      <c r="L46" s="50">
        <f>SUM(M46+N46)</f>
        <v>123042.03</v>
      </c>
      <c r="M46" s="51">
        <v>123042.03</v>
      </c>
      <c r="N46" s="51">
        <v>0</v>
      </c>
      <c r="O46" s="50">
        <f t="shared" si="2"/>
        <v>123.04203</v>
      </c>
    </row>
    <row r="47" spans="1:15" ht="25.5" customHeight="1">
      <c r="A47" s="11">
        <v>2</v>
      </c>
      <c r="B47" s="15">
        <v>756</v>
      </c>
      <c r="C47" s="11">
        <v>75601</v>
      </c>
      <c r="D47" s="13" t="s">
        <v>42</v>
      </c>
      <c r="E47" s="16" t="s">
        <v>111</v>
      </c>
      <c r="F47" s="47">
        <f t="shared" si="10"/>
        <v>0</v>
      </c>
      <c r="G47" s="48">
        <v>0</v>
      </c>
      <c r="H47" s="48">
        <v>0</v>
      </c>
      <c r="I47" s="50">
        <f t="shared" si="11"/>
        <v>0</v>
      </c>
      <c r="J47" s="51">
        <v>0</v>
      </c>
      <c r="K47" s="51">
        <v>0</v>
      </c>
      <c r="L47" s="50">
        <f aca="true" t="shared" si="12" ref="L47:L71">SUM(M47+N47)</f>
        <v>6999.66</v>
      </c>
      <c r="M47" s="51">
        <v>6999.66</v>
      </c>
      <c r="N47" s="51">
        <v>0</v>
      </c>
      <c r="O47" s="50" t="e">
        <f t="shared" si="2"/>
        <v>#DIV/0!</v>
      </c>
    </row>
    <row r="48" spans="1:15" ht="25.5" customHeight="1">
      <c r="A48" s="11">
        <v>3</v>
      </c>
      <c r="B48" s="15">
        <v>756</v>
      </c>
      <c r="C48" s="11">
        <v>75615</v>
      </c>
      <c r="D48" s="13" t="s">
        <v>35</v>
      </c>
      <c r="E48" s="16" t="s">
        <v>11</v>
      </c>
      <c r="F48" s="47">
        <f t="shared" si="10"/>
        <v>4008146</v>
      </c>
      <c r="G48" s="48">
        <f>4016946-8800</f>
        <v>4008146</v>
      </c>
      <c r="H48" s="48">
        <v>0</v>
      </c>
      <c r="I48" s="50">
        <f t="shared" si="11"/>
        <v>5808146</v>
      </c>
      <c r="J48" s="51">
        <v>5808146</v>
      </c>
      <c r="K48" s="51">
        <v>0</v>
      </c>
      <c r="L48" s="50">
        <f t="shared" si="12"/>
        <v>5924876.25</v>
      </c>
      <c r="M48" s="51">
        <v>5924876.25</v>
      </c>
      <c r="N48" s="51">
        <v>0</v>
      </c>
      <c r="O48" s="50">
        <f t="shared" si="2"/>
        <v>102.00976783297114</v>
      </c>
    </row>
    <row r="49" spans="1:15" ht="17.25" customHeight="1">
      <c r="A49" s="11">
        <v>4</v>
      </c>
      <c r="B49" s="15">
        <v>756</v>
      </c>
      <c r="C49" s="11">
        <v>75615</v>
      </c>
      <c r="D49" s="13" t="s">
        <v>36</v>
      </c>
      <c r="E49" s="16" t="s">
        <v>13</v>
      </c>
      <c r="F49" s="47">
        <f t="shared" si="10"/>
        <v>40000</v>
      </c>
      <c r="G49" s="48">
        <v>40000</v>
      </c>
      <c r="H49" s="48">
        <v>0</v>
      </c>
      <c r="I49" s="50">
        <f t="shared" si="11"/>
        <v>100000</v>
      </c>
      <c r="J49" s="51">
        <v>100000</v>
      </c>
      <c r="K49" s="51">
        <v>0</v>
      </c>
      <c r="L49" s="50">
        <f t="shared" si="12"/>
        <v>48820.05</v>
      </c>
      <c r="M49" s="51">
        <v>48820.05</v>
      </c>
      <c r="N49" s="51">
        <v>0</v>
      </c>
      <c r="O49" s="50">
        <f t="shared" si="2"/>
        <v>48.82005</v>
      </c>
    </row>
    <row r="50" spans="1:15" ht="17.25" customHeight="1">
      <c r="A50" s="11">
        <v>5</v>
      </c>
      <c r="B50" s="15">
        <v>756</v>
      </c>
      <c r="C50" s="11">
        <v>75615</v>
      </c>
      <c r="D50" s="13" t="s">
        <v>37</v>
      </c>
      <c r="E50" s="16" t="s">
        <v>14</v>
      </c>
      <c r="F50" s="47">
        <f t="shared" si="10"/>
        <v>3640</v>
      </c>
      <c r="G50" s="48">
        <v>3640</v>
      </c>
      <c r="H50" s="48">
        <v>0</v>
      </c>
      <c r="I50" s="50">
        <f t="shared" si="11"/>
        <v>3640</v>
      </c>
      <c r="J50" s="51">
        <v>3640</v>
      </c>
      <c r="K50" s="51">
        <v>0</v>
      </c>
      <c r="L50" s="50">
        <f t="shared" si="12"/>
        <v>3390.1</v>
      </c>
      <c r="M50" s="51">
        <v>3390.1</v>
      </c>
      <c r="N50" s="51">
        <v>0</v>
      </c>
      <c r="O50" s="50">
        <f aca="true" t="shared" si="13" ref="O50:O82">SUM(L50/I50)*100</f>
        <v>93.13461538461539</v>
      </c>
    </row>
    <row r="51" spans="1:15" ht="24">
      <c r="A51" s="11">
        <v>6</v>
      </c>
      <c r="B51" s="15">
        <v>756</v>
      </c>
      <c r="C51" s="11">
        <v>75615</v>
      </c>
      <c r="D51" s="13" t="s">
        <v>38</v>
      </c>
      <c r="E51" s="16" t="s">
        <v>12</v>
      </c>
      <c r="F51" s="47">
        <f t="shared" si="10"/>
        <v>123000</v>
      </c>
      <c r="G51" s="48">
        <v>123000</v>
      </c>
      <c r="H51" s="48">
        <v>0</v>
      </c>
      <c r="I51" s="50">
        <f t="shared" si="11"/>
        <v>133000</v>
      </c>
      <c r="J51" s="51">
        <v>133000</v>
      </c>
      <c r="K51" s="51">
        <v>0</v>
      </c>
      <c r="L51" s="50">
        <f t="shared" si="12"/>
        <v>136992</v>
      </c>
      <c r="M51" s="51">
        <v>136992</v>
      </c>
      <c r="N51" s="51">
        <v>0</v>
      </c>
      <c r="O51" s="50">
        <f t="shared" si="13"/>
        <v>103.00150375939849</v>
      </c>
    </row>
    <row r="52" spans="1:15" ht="24">
      <c r="A52" s="11">
        <v>7</v>
      </c>
      <c r="B52" s="15">
        <v>756</v>
      </c>
      <c r="C52" s="11">
        <v>75615</v>
      </c>
      <c r="D52" s="13" t="s">
        <v>39</v>
      </c>
      <c r="E52" s="16" t="s">
        <v>10</v>
      </c>
      <c r="F52" s="47">
        <f t="shared" si="10"/>
        <v>300000</v>
      </c>
      <c r="G52" s="48">
        <v>300000</v>
      </c>
      <c r="H52" s="48">
        <v>0</v>
      </c>
      <c r="I52" s="50">
        <f t="shared" si="11"/>
        <v>300000</v>
      </c>
      <c r="J52" s="51">
        <v>300000</v>
      </c>
      <c r="K52" s="51">
        <v>0</v>
      </c>
      <c r="L52" s="50">
        <f t="shared" si="12"/>
        <v>227407.85</v>
      </c>
      <c r="M52" s="51">
        <v>227407.85</v>
      </c>
      <c r="N52" s="51">
        <v>0</v>
      </c>
      <c r="O52" s="50">
        <f t="shared" si="13"/>
        <v>75.80261666666667</v>
      </c>
    </row>
    <row r="53" spans="1:15" ht="24">
      <c r="A53" s="11">
        <v>8</v>
      </c>
      <c r="B53" s="15">
        <v>756</v>
      </c>
      <c r="C53" s="11">
        <v>75615</v>
      </c>
      <c r="D53" s="13" t="s">
        <v>42</v>
      </c>
      <c r="E53" s="32" t="s">
        <v>101</v>
      </c>
      <c r="F53" s="47">
        <f t="shared" si="10"/>
        <v>0</v>
      </c>
      <c r="G53" s="48">
        <v>0</v>
      </c>
      <c r="H53" s="48">
        <v>0</v>
      </c>
      <c r="I53" s="50">
        <f t="shared" si="11"/>
        <v>4000</v>
      </c>
      <c r="J53" s="51">
        <v>4000</v>
      </c>
      <c r="K53" s="51">
        <v>0</v>
      </c>
      <c r="L53" s="50">
        <f t="shared" si="12"/>
        <v>3508.5</v>
      </c>
      <c r="M53" s="51">
        <v>3508.5</v>
      </c>
      <c r="N53" s="51">
        <v>0</v>
      </c>
      <c r="O53" s="50">
        <f t="shared" si="13"/>
        <v>87.7125</v>
      </c>
    </row>
    <row r="54" spans="1:15" ht="36">
      <c r="A54" s="11">
        <v>9</v>
      </c>
      <c r="B54" s="15">
        <v>756</v>
      </c>
      <c r="C54" s="11">
        <v>75615</v>
      </c>
      <c r="D54" s="13" t="s">
        <v>40</v>
      </c>
      <c r="E54" s="16" t="s">
        <v>63</v>
      </c>
      <c r="F54" s="47">
        <f t="shared" si="10"/>
        <v>34000</v>
      </c>
      <c r="G54" s="48">
        <v>34000</v>
      </c>
      <c r="H54" s="48">
        <v>0</v>
      </c>
      <c r="I54" s="50">
        <f t="shared" si="11"/>
        <v>34000</v>
      </c>
      <c r="J54" s="51">
        <v>34000</v>
      </c>
      <c r="K54" s="51">
        <v>0</v>
      </c>
      <c r="L54" s="50">
        <f t="shared" si="12"/>
        <v>36108</v>
      </c>
      <c r="M54" s="51">
        <v>36108</v>
      </c>
      <c r="N54" s="51">
        <v>0</v>
      </c>
      <c r="O54" s="50">
        <f t="shared" si="13"/>
        <v>106.2</v>
      </c>
    </row>
    <row r="55" spans="1:15" ht="24.75" customHeight="1">
      <c r="A55" s="11">
        <v>10</v>
      </c>
      <c r="B55" s="15">
        <v>756</v>
      </c>
      <c r="C55" s="11">
        <v>75616</v>
      </c>
      <c r="D55" s="13" t="s">
        <v>35</v>
      </c>
      <c r="E55" s="16" t="s">
        <v>0</v>
      </c>
      <c r="F55" s="47">
        <f t="shared" si="10"/>
        <v>2980000</v>
      </c>
      <c r="G55" s="48">
        <v>2980000</v>
      </c>
      <c r="H55" s="48">
        <v>0</v>
      </c>
      <c r="I55" s="50">
        <f t="shared" si="11"/>
        <v>3110000</v>
      </c>
      <c r="J55" s="51">
        <v>3110000</v>
      </c>
      <c r="K55" s="51">
        <v>0</v>
      </c>
      <c r="L55" s="50">
        <f t="shared" si="12"/>
        <v>3718368.12</v>
      </c>
      <c r="M55" s="51">
        <v>3718368.12</v>
      </c>
      <c r="N55" s="51">
        <v>0</v>
      </c>
      <c r="O55" s="50">
        <f t="shared" si="13"/>
        <v>119.56167588424438</v>
      </c>
    </row>
    <row r="56" spans="1:15" ht="18.75" customHeight="1">
      <c r="A56" s="11">
        <v>11</v>
      </c>
      <c r="B56" s="15">
        <v>756</v>
      </c>
      <c r="C56" s="11">
        <v>75616</v>
      </c>
      <c r="D56" s="13" t="s">
        <v>36</v>
      </c>
      <c r="E56" s="16" t="s">
        <v>1</v>
      </c>
      <c r="F56" s="47">
        <f t="shared" si="10"/>
        <v>380000</v>
      </c>
      <c r="G56" s="48">
        <v>380000</v>
      </c>
      <c r="H56" s="48">
        <v>0</v>
      </c>
      <c r="I56" s="50">
        <f t="shared" si="11"/>
        <v>500000</v>
      </c>
      <c r="J56" s="51">
        <v>500000</v>
      </c>
      <c r="K56" s="51">
        <v>0</v>
      </c>
      <c r="L56" s="50">
        <f t="shared" si="12"/>
        <v>200793.14</v>
      </c>
      <c r="M56" s="51">
        <v>200793.14</v>
      </c>
      <c r="N56" s="51">
        <v>0</v>
      </c>
      <c r="O56" s="50">
        <f t="shared" si="13"/>
        <v>40.158628</v>
      </c>
    </row>
    <row r="57" spans="1:15" ht="15.75" customHeight="1">
      <c r="A57" s="11">
        <v>12</v>
      </c>
      <c r="B57" s="15">
        <v>756</v>
      </c>
      <c r="C57" s="11">
        <v>75616</v>
      </c>
      <c r="D57" s="13" t="s">
        <v>37</v>
      </c>
      <c r="E57" s="16" t="s">
        <v>5</v>
      </c>
      <c r="F57" s="47">
        <f t="shared" si="10"/>
        <v>1200</v>
      </c>
      <c r="G57" s="48">
        <v>1200</v>
      </c>
      <c r="H57" s="48">
        <v>0</v>
      </c>
      <c r="I57" s="50">
        <f t="shared" si="11"/>
        <v>1400</v>
      </c>
      <c r="J57" s="51">
        <v>1400</v>
      </c>
      <c r="K57" s="51">
        <v>0</v>
      </c>
      <c r="L57" s="50">
        <f t="shared" si="12"/>
        <v>1623.39</v>
      </c>
      <c r="M57" s="51">
        <v>1623.39</v>
      </c>
      <c r="N57" s="51">
        <v>0</v>
      </c>
      <c r="O57" s="50">
        <f t="shared" si="13"/>
        <v>115.95642857142859</v>
      </c>
    </row>
    <row r="58" spans="1:15" ht="26.25" customHeight="1">
      <c r="A58" s="11">
        <v>13</v>
      </c>
      <c r="B58" s="15">
        <v>756</v>
      </c>
      <c r="C58" s="11">
        <v>75616</v>
      </c>
      <c r="D58" s="13" t="s">
        <v>38</v>
      </c>
      <c r="E58" s="16" t="s">
        <v>2</v>
      </c>
      <c r="F58" s="47">
        <f t="shared" si="10"/>
        <v>191670</v>
      </c>
      <c r="G58" s="48">
        <v>191670</v>
      </c>
      <c r="H58" s="48">
        <v>0</v>
      </c>
      <c r="I58" s="50">
        <f t="shared" si="11"/>
        <v>206670</v>
      </c>
      <c r="J58" s="51">
        <v>206670</v>
      </c>
      <c r="K58" s="51">
        <v>0</v>
      </c>
      <c r="L58" s="50">
        <f t="shared" si="12"/>
        <v>225926.25</v>
      </c>
      <c r="M58" s="51">
        <v>225926.25</v>
      </c>
      <c r="N58" s="51">
        <v>0</v>
      </c>
      <c r="O58" s="50">
        <f t="shared" si="13"/>
        <v>109.31739004209608</v>
      </c>
    </row>
    <row r="59" spans="1:15" ht="15" customHeight="1">
      <c r="A59" s="11">
        <v>14</v>
      </c>
      <c r="B59" s="15">
        <v>756</v>
      </c>
      <c r="C59" s="11">
        <v>75616</v>
      </c>
      <c r="D59" s="13" t="s">
        <v>41</v>
      </c>
      <c r="E59" s="16" t="s">
        <v>69</v>
      </c>
      <c r="F59" s="47">
        <f t="shared" si="10"/>
        <v>150000</v>
      </c>
      <c r="G59" s="48">
        <v>150000</v>
      </c>
      <c r="H59" s="48">
        <v>0</v>
      </c>
      <c r="I59" s="50">
        <f t="shared" si="11"/>
        <v>350000</v>
      </c>
      <c r="J59" s="51">
        <v>350000</v>
      </c>
      <c r="K59" s="51">
        <v>0</v>
      </c>
      <c r="L59" s="50">
        <f t="shared" si="12"/>
        <v>367489.87</v>
      </c>
      <c r="M59" s="51">
        <v>367489.87</v>
      </c>
      <c r="N59" s="51">
        <v>0</v>
      </c>
      <c r="O59" s="50">
        <f t="shared" si="13"/>
        <v>104.99710571428571</v>
      </c>
    </row>
    <row r="60" spans="1:15" ht="18" customHeight="1">
      <c r="A60" s="11">
        <v>15</v>
      </c>
      <c r="B60" s="15">
        <v>756</v>
      </c>
      <c r="C60" s="11">
        <v>75616</v>
      </c>
      <c r="D60" s="13" t="s">
        <v>39</v>
      </c>
      <c r="E60" s="16" t="s">
        <v>70</v>
      </c>
      <c r="F60" s="47">
        <f t="shared" si="10"/>
        <v>3126000</v>
      </c>
      <c r="G60" s="48">
        <v>3126000</v>
      </c>
      <c r="H60" s="48">
        <v>0</v>
      </c>
      <c r="I60" s="50">
        <f t="shared" si="11"/>
        <v>3126000</v>
      </c>
      <c r="J60" s="51">
        <v>3126000</v>
      </c>
      <c r="K60" s="51">
        <v>0</v>
      </c>
      <c r="L60" s="50">
        <f t="shared" si="12"/>
        <v>1619864.94</v>
      </c>
      <c r="M60" s="51">
        <v>1619864.94</v>
      </c>
      <c r="N60" s="51">
        <v>0</v>
      </c>
      <c r="O60" s="50">
        <f t="shared" si="13"/>
        <v>51.81909596928983</v>
      </c>
    </row>
    <row r="61" spans="1:15" ht="30" customHeight="1">
      <c r="A61" s="11">
        <v>16</v>
      </c>
      <c r="B61" s="15">
        <v>756</v>
      </c>
      <c r="C61" s="11">
        <v>75616</v>
      </c>
      <c r="D61" s="13" t="s">
        <v>42</v>
      </c>
      <c r="E61" s="16" t="s">
        <v>8</v>
      </c>
      <c r="F61" s="47">
        <f t="shared" si="10"/>
        <v>81000</v>
      </c>
      <c r="G61" s="48">
        <v>81000</v>
      </c>
      <c r="H61" s="48">
        <v>0</v>
      </c>
      <c r="I61" s="50">
        <f t="shared" si="11"/>
        <v>96000</v>
      </c>
      <c r="J61" s="51">
        <v>96000</v>
      </c>
      <c r="K61" s="51">
        <v>0</v>
      </c>
      <c r="L61" s="50">
        <f t="shared" si="12"/>
        <v>117949.64</v>
      </c>
      <c r="M61" s="51">
        <v>117949.64</v>
      </c>
      <c r="N61" s="51">
        <v>0</v>
      </c>
      <c r="O61" s="50">
        <f t="shared" si="13"/>
        <v>122.86420833333334</v>
      </c>
    </row>
    <row r="62" spans="1:15" ht="18.75" customHeight="1">
      <c r="A62" s="11">
        <v>17</v>
      </c>
      <c r="B62" s="15">
        <v>756</v>
      </c>
      <c r="C62" s="11">
        <v>75616</v>
      </c>
      <c r="D62" s="13" t="s">
        <v>43</v>
      </c>
      <c r="E62" s="16" t="s">
        <v>3</v>
      </c>
      <c r="F62" s="47">
        <f t="shared" si="10"/>
        <v>1000</v>
      </c>
      <c r="G62" s="48">
        <v>1000</v>
      </c>
      <c r="H62" s="48">
        <v>0</v>
      </c>
      <c r="I62" s="50">
        <f t="shared" si="11"/>
        <v>1000</v>
      </c>
      <c r="J62" s="51">
        <v>1000</v>
      </c>
      <c r="K62" s="51">
        <v>0</v>
      </c>
      <c r="L62" s="50">
        <f t="shared" si="12"/>
        <v>0</v>
      </c>
      <c r="M62" s="51">
        <v>0</v>
      </c>
      <c r="N62" s="51">
        <v>0</v>
      </c>
      <c r="O62" s="50">
        <f t="shared" si="13"/>
        <v>0</v>
      </c>
    </row>
    <row r="63" spans="1:15" ht="50.25" customHeight="1">
      <c r="A63" s="11">
        <v>18</v>
      </c>
      <c r="B63" s="15">
        <v>756</v>
      </c>
      <c r="C63" s="11">
        <v>75618</v>
      </c>
      <c r="D63" s="13" t="s">
        <v>30</v>
      </c>
      <c r="E63" s="16" t="s">
        <v>83</v>
      </c>
      <c r="F63" s="47">
        <f t="shared" si="10"/>
        <v>31200</v>
      </c>
      <c r="G63" s="48">
        <v>31200</v>
      </c>
      <c r="H63" s="48">
        <v>0</v>
      </c>
      <c r="I63" s="50">
        <f t="shared" si="11"/>
        <v>31200</v>
      </c>
      <c r="J63" s="51">
        <v>31200</v>
      </c>
      <c r="K63" s="51">
        <v>0</v>
      </c>
      <c r="L63" s="50">
        <f t="shared" si="12"/>
        <v>8236</v>
      </c>
      <c r="M63" s="51">
        <v>8236</v>
      </c>
      <c r="N63" s="51">
        <v>0</v>
      </c>
      <c r="O63" s="50">
        <f t="shared" si="13"/>
        <v>26.397435897435894</v>
      </c>
    </row>
    <row r="64" spans="1:15" ht="16.5" customHeight="1">
      <c r="A64" s="11">
        <v>19</v>
      </c>
      <c r="B64" s="15">
        <v>756</v>
      </c>
      <c r="C64" s="11">
        <v>75618</v>
      </c>
      <c r="D64" s="13" t="s">
        <v>44</v>
      </c>
      <c r="E64" s="16" t="s">
        <v>16</v>
      </c>
      <c r="F64" s="47">
        <f t="shared" si="10"/>
        <v>65000</v>
      </c>
      <c r="G64" s="48">
        <v>65000</v>
      </c>
      <c r="H64" s="48">
        <v>0</v>
      </c>
      <c r="I64" s="50">
        <f aca="true" t="shared" si="14" ref="I64:I71">SUM(J64+K64)</f>
        <v>65000</v>
      </c>
      <c r="J64" s="51">
        <v>65000</v>
      </c>
      <c r="K64" s="51">
        <v>0</v>
      </c>
      <c r="L64" s="50">
        <f t="shared" si="12"/>
        <v>58453</v>
      </c>
      <c r="M64" s="51">
        <v>58453</v>
      </c>
      <c r="N64" s="51">
        <v>0</v>
      </c>
      <c r="O64" s="50">
        <f t="shared" si="13"/>
        <v>89.92769230769231</v>
      </c>
    </row>
    <row r="65" spans="1:15" ht="27" customHeight="1">
      <c r="A65" s="11">
        <v>20</v>
      </c>
      <c r="B65" s="15">
        <v>756</v>
      </c>
      <c r="C65" s="11">
        <v>75618</v>
      </c>
      <c r="D65" s="13" t="s">
        <v>45</v>
      </c>
      <c r="E65" s="16" t="s">
        <v>15</v>
      </c>
      <c r="F65" s="47">
        <f t="shared" si="10"/>
        <v>169000</v>
      </c>
      <c r="G65" s="48">
        <v>169000</v>
      </c>
      <c r="H65" s="48">
        <v>0</v>
      </c>
      <c r="I65" s="50">
        <f t="shared" si="14"/>
        <v>182000</v>
      </c>
      <c r="J65" s="51">
        <v>182000</v>
      </c>
      <c r="K65" s="51">
        <v>0</v>
      </c>
      <c r="L65" s="50">
        <f t="shared" si="12"/>
        <v>182773.97</v>
      </c>
      <c r="M65" s="51">
        <v>182773.97</v>
      </c>
      <c r="N65" s="51">
        <v>0</v>
      </c>
      <c r="O65" s="50">
        <f t="shared" si="13"/>
        <v>100.42525824175826</v>
      </c>
    </row>
    <row r="66" spans="1:15" ht="72.75" customHeight="1">
      <c r="A66" s="11">
        <v>21</v>
      </c>
      <c r="B66" s="15">
        <v>756</v>
      </c>
      <c r="C66" s="11">
        <v>75618</v>
      </c>
      <c r="D66" s="13" t="s">
        <v>30</v>
      </c>
      <c r="E66" s="16" t="s">
        <v>146</v>
      </c>
      <c r="F66" s="47">
        <f t="shared" si="10"/>
        <v>400000</v>
      </c>
      <c r="G66" s="48">
        <v>400000</v>
      </c>
      <c r="H66" s="48">
        <v>0</v>
      </c>
      <c r="I66" s="50">
        <f t="shared" si="14"/>
        <v>200000</v>
      </c>
      <c r="J66" s="51">
        <v>200000</v>
      </c>
      <c r="K66" s="51">
        <v>0</v>
      </c>
      <c r="L66" s="50">
        <f t="shared" si="12"/>
        <v>116677.77</v>
      </c>
      <c r="M66" s="51">
        <v>116677.77</v>
      </c>
      <c r="N66" s="51">
        <v>0</v>
      </c>
      <c r="O66" s="50">
        <f t="shared" si="13"/>
        <v>58.338885000000005</v>
      </c>
    </row>
    <row r="67" spans="1:15" ht="46.5" customHeight="1">
      <c r="A67" s="11">
        <v>22</v>
      </c>
      <c r="B67" s="15">
        <v>756</v>
      </c>
      <c r="C67" s="11">
        <v>75618</v>
      </c>
      <c r="D67" s="13" t="s">
        <v>30</v>
      </c>
      <c r="E67" s="16" t="s">
        <v>81</v>
      </c>
      <c r="F67" s="47">
        <f t="shared" si="10"/>
        <v>160000</v>
      </c>
      <c r="G67" s="48">
        <v>160000</v>
      </c>
      <c r="H67" s="48">
        <v>0</v>
      </c>
      <c r="I67" s="50">
        <f t="shared" si="14"/>
        <v>280000</v>
      </c>
      <c r="J67" s="51">
        <v>280000</v>
      </c>
      <c r="K67" s="51">
        <v>0</v>
      </c>
      <c r="L67" s="50">
        <f t="shared" si="12"/>
        <v>318971.61</v>
      </c>
      <c r="M67" s="51">
        <v>318971.61</v>
      </c>
      <c r="N67" s="51">
        <v>0</v>
      </c>
      <c r="O67" s="50">
        <f t="shared" si="13"/>
        <v>113.91843214285713</v>
      </c>
    </row>
    <row r="68" spans="1:15" ht="87" customHeight="1">
      <c r="A68" s="11">
        <v>23</v>
      </c>
      <c r="B68" s="15">
        <v>756</v>
      </c>
      <c r="C68" s="11">
        <v>75618</v>
      </c>
      <c r="D68" s="13" t="s">
        <v>30</v>
      </c>
      <c r="E68" s="16" t="s">
        <v>82</v>
      </c>
      <c r="F68" s="47">
        <f>SUM(G68+H68)</f>
        <v>295000</v>
      </c>
      <c r="G68" s="48">
        <v>295000</v>
      </c>
      <c r="H68" s="48">
        <v>0</v>
      </c>
      <c r="I68" s="50">
        <f t="shared" si="14"/>
        <v>5000</v>
      </c>
      <c r="J68" s="51">
        <v>5000</v>
      </c>
      <c r="K68" s="51">
        <v>0</v>
      </c>
      <c r="L68" s="50">
        <f t="shared" si="12"/>
        <v>3043.85</v>
      </c>
      <c r="M68" s="51">
        <v>3043.85</v>
      </c>
      <c r="N68" s="51">
        <v>0</v>
      </c>
      <c r="O68" s="50">
        <f t="shared" si="13"/>
        <v>60.877</v>
      </c>
    </row>
    <row r="69" spans="1:15" ht="30.75" customHeight="1">
      <c r="A69" s="11">
        <v>24</v>
      </c>
      <c r="B69" s="15">
        <v>756</v>
      </c>
      <c r="C69" s="11">
        <v>75618</v>
      </c>
      <c r="D69" s="13" t="s">
        <v>42</v>
      </c>
      <c r="E69" s="16" t="s">
        <v>102</v>
      </c>
      <c r="F69" s="47">
        <f>SUM(G69+H69)</f>
        <v>0</v>
      </c>
      <c r="G69" s="48"/>
      <c r="H69" s="48"/>
      <c r="I69" s="50">
        <f t="shared" si="14"/>
        <v>21200</v>
      </c>
      <c r="J69" s="51">
        <v>21200</v>
      </c>
      <c r="K69" s="51">
        <v>0</v>
      </c>
      <c r="L69" s="50">
        <f t="shared" si="12"/>
        <v>20993.81</v>
      </c>
      <c r="M69" s="51">
        <v>20993.81</v>
      </c>
      <c r="N69" s="51">
        <v>0</v>
      </c>
      <c r="O69" s="50">
        <f t="shared" si="13"/>
        <v>99.02740566037737</v>
      </c>
    </row>
    <row r="70" spans="1:15" ht="27.75" customHeight="1">
      <c r="A70" s="11">
        <v>25</v>
      </c>
      <c r="B70" s="15">
        <v>756</v>
      </c>
      <c r="C70" s="11">
        <v>75621</v>
      </c>
      <c r="D70" s="13" t="s">
        <v>46</v>
      </c>
      <c r="E70" s="16" t="s">
        <v>95</v>
      </c>
      <c r="F70" s="47">
        <f t="shared" si="10"/>
        <v>39064143</v>
      </c>
      <c r="G70" s="48">
        <v>39064143</v>
      </c>
      <c r="H70" s="48">
        <v>0</v>
      </c>
      <c r="I70" s="50">
        <f t="shared" si="14"/>
        <v>35981835</v>
      </c>
      <c r="J70" s="51">
        <v>35981835</v>
      </c>
      <c r="K70" s="51">
        <v>0</v>
      </c>
      <c r="L70" s="50">
        <f t="shared" si="12"/>
        <v>35508316</v>
      </c>
      <c r="M70" s="51">
        <v>35508316</v>
      </c>
      <c r="N70" s="51">
        <v>0</v>
      </c>
      <c r="O70" s="50">
        <f t="shared" si="13"/>
        <v>98.68400541551036</v>
      </c>
    </row>
    <row r="71" spans="1:15" ht="27" customHeight="1">
      <c r="A71" s="11">
        <v>26</v>
      </c>
      <c r="B71" s="15">
        <v>756</v>
      </c>
      <c r="C71" s="11">
        <v>75621</v>
      </c>
      <c r="D71" s="13" t="s">
        <v>47</v>
      </c>
      <c r="E71" s="16" t="s">
        <v>94</v>
      </c>
      <c r="F71" s="47">
        <f t="shared" si="10"/>
        <v>1410000</v>
      </c>
      <c r="G71" s="48">
        <v>1410000</v>
      </c>
      <c r="H71" s="48">
        <v>0</v>
      </c>
      <c r="I71" s="50">
        <f t="shared" si="14"/>
        <v>1410000</v>
      </c>
      <c r="J71" s="51">
        <v>1410000</v>
      </c>
      <c r="K71" s="51">
        <v>0</v>
      </c>
      <c r="L71" s="50">
        <f t="shared" si="12"/>
        <v>1420796.79</v>
      </c>
      <c r="M71" s="51">
        <v>1420796.79</v>
      </c>
      <c r="N71" s="51">
        <v>0</v>
      </c>
      <c r="O71" s="50">
        <f t="shared" si="13"/>
        <v>100.76572978723404</v>
      </c>
    </row>
    <row r="72" spans="1:16" s="38" customFormat="1" ht="40.5" customHeight="1">
      <c r="A72" s="119" t="s">
        <v>55</v>
      </c>
      <c r="B72" s="120"/>
      <c r="C72" s="120"/>
      <c r="D72" s="122"/>
      <c r="E72" s="123"/>
      <c r="F72" s="56">
        <f aca="true" t="shared" si="15" ref="F72:K72">SUM(F46:F71)</f>
        <v>53113999</v>
      </c>
      <c r="G72" s="59">
        <f t="shared" si="15"/>
        <v>53113999</v>
      </c>
      <c r="H72" s="59">
        <f t="shared" si="15"/>
        <v>0</v>
      </c>
      <c r="I72" s="57">
        <f t="shared" si="15"/>
        <v>52050091</v>
      </c>
      <c r="J72" s="60">
        <f t="shared" si="15"/>
        <v>52050091</v>
      </c>
      <c r="K72" s="60">
        <f t="shared" si="15"/>
        <v>0</v>
      </c>
      <c r="L72" s="57">
        <f>SUM(M72+N72)</f>
        <v>50401422.589999996</v>
      </c>
      <c r="M72" s="60">
        <f>SUM(M46:M71)</f>
        <v>50401422.589999996</v>
      </c>
      <c r="N72" s="60">
        <v>0</v>
      </c>
      <c r="O72" s="57">
        <f t="shared" si="13"/>
        <v>96.83253500940084</v>
      </c>
      <c r="P72" s="45"/>
    </row>
    <row r="73" spans="1:15" ht="39.75" customHeight="1">
      <c r="A73" s="11">
        <v>1</v>
      </c>
      <c r="B73" s="15">
        <v>758</v>
      </c>
      <c r="C73" s="11">
        <v>75801</v>
      </c>
      <c r="D73" s="11">
        <v>2920</v>
      </c>
      <c r="E73" s="14" t="s">
        <v>59</v>
      </c>
      <c r="F73" s="61">
        <f>SUM(G73+H73)</f>
        <v>11495160</v>
      </c>
      <c r="G73" s="62">
        <v>11495160</v>
      </c>
      <c r="H73" s="62">
        <v>0</v>
      </c>
      <c r="I73" s="63">
        <f>SUM(J73+K73)</f>
        <v>11450698</v>
      </c>
      <c r="J73" s="64">
        <v>11450698</v>
      </c>
      <c r="K73" s="64"/>
      <c r="L73" s="63">
        <f>SUM(M73+N73)</f>
        <v>11450698</v>
      </c>
      <c r="M73" s="64">
        <v>11450698</v>
      </c>
      <c r="N73" s="51">
        <v>0</v>
      </c>
      <c r="O73" s="63">
        <f t="shared" si="13"/>
        <v>100</v>
      </c>
    </row>
    <row r="74" spans="1:15" ht="27.75" customHeight="1">
      <c r="A74" s="20">
        <v>2</v>
      </c>
      <c r="B74" s="7">
        <v>758</v>
      </c>
      <c r="C74" s="20">
        <v>75814</v>
      </c>
      <c r="D74" s="33" t="s">
        <v>48</v>
      </c>
      <c r="E74" s="34" t="s">
        <v>53</v>
      </c>
      <c r="F74" s="65">
        <f>SUM(G74+H74)</f>
        <v>350000</v>
      </c>
      <c r="G74" s="66">
        <v>350000</v>
      </c>
      <c r="H74" s="66">
        <v>0</v>
      </c>
      <c r="I74" s="67">
        <f>SUM(J74+K74)</f>
        <v>420000</v>
      </c>
      <c r="J74" s="68">
        <v>420000</v>
      </c>
      <c r="K74" s="68"/>
      <c r="L74" s="63">
        <f>SUM(M74+N74)</f>
        <v>488284.52</v>
      </c>
      <c r="M74" s="68">
        <v>488284.52</v>
      </c>
      <c r="N74" s="68">
        <v>0</v>
      </c>
      <c r="O74" s="63">
        <f t="shared" si="13"/>
        <v>116.25821904761906</v>
      </c>
    </row>
    <row r="75" spans="1:17" s="35" customFormat="1" ht="26.25" customHeight="1">
      <c r="A75" s="11">
        <v>3</v>
      </c>
      <c r="B75" s="15">
        <v>758</v>
      </c>
      <c r="C75" s="11">
        <v>75814</v>
      </c>
      <c r="D75" s="13" t="s">
        <v>33</v>
      </c>
      <c r="E75" s="14" t="s">
        <v>116</v>
      </c>
      <c r="F75" s="61">
        <f>SUM(G75+H75)</f>
        <v>1253000</v>
      </c>
      <c r="G75" s="62">
        <v>1253000</v>
      </c>
      <c r="H75" s="62">
        <v>0</v>
      </c>
      <c r="I75" s="63">
        <f>SUM(J75+K75)</f>
        <v>5516317</v>
      </c>
      <c r="J75" s="64">
        <v>5516317</v>
      </c>
      <c r="K75" s="64"/>
      <c r="L75" s="58">
        <f>SUM(M75+N75)</f>
        <v>5516317.57</v>
      </c>
      <c r="M75" s="64">
        <v>5516317.57</v>
      </c>
      <c r="N75" s="64">
        <v>0</v>
      </c>
      <c r="O75" s="63">
        <f t="shared" si="13"/>
        <v>100.00001033298122</v>
      </c>
      <c r="P75" s="27"/>
      <c r="Q75" s="43"/>
    </row>
    <row r="76" spans="1:16" s="38" customFormat="1" ht="15.75" customHeight="1">
      <c r="A76" s="87" t="s">
        <v>56</v>
      </c>
      <c r="B76" s="88"/>
      <c r="C76" s="88"/>
      <c r="D76" s="89"/>
      <c r="E76" s="90"/>
      <c r="F76" s="69">
        <f>SUM(F73:F75)</f>
        <v>13098160</v>
      </c>
      <c r="G76" s="70">
        <f>SUM(G73:G75)</f>
        <v>13098160</v>
      </c>
      <c r="H76" s="69">
        <f>SUM(H73:H75)</f>
        <v>0</v>
      </c>
      <c r="I76" s="71">
        <f>SUM(I73:I75)</f>
        <v>17387015</v>
      </c>
      <c r="J76" s="72">
        <f>SUM(J73:J75)</f>
        <v>17387015</v>
      </c>
      <c r="K76" s="72">
        <f>SUM(K73:K74)</f>
        <v>0</v>
      </c>
      <c r="L76" s="58">
        <f>SUM(M76+N76)</f>
        <v>17455300.09</v>
      </c>
      <c r="M76" s="71">
        <f>SUM(M73:M75)</f>
        <v>17455300.09</v>
      </c>
      <c r="N76" s="73">
        <v>0</v>
      </c>
      <c r="O76" s="58">
        <f t="shared" si="13"/>
        <v>100.39273613095749</v>
      </c>
      <c r="P76" s="45"/>
    </row>
    <row r="77" spans="1:15" ht="34.5" customHeight="1">
      <c r="A77" s="18">
        <v>1</v>
      </c>
      <c r="B77" s="15">
        <v>801</v>
      </c>
      <c r="C77" s="11">
        <v>80101</v>
      </c>
      <c r="D77" s="13" t="s">
        <v>64</v>
      </c>
      <c r="E77" s="19" t="s">
        <v>87</v>
      </c>
      <c r="F77" s="56">
        <v>630</v>
      </c>
      <c r="G77" s="59">
        <v>630</v>
      </c>
      <c r="H77" s="59">
        <v>0</v>
      </c>
      <c r="I77" s="57">
        <f>SUM(J77)</f>
        <v>630</v>
      </c>
      <c r="J77" s="60">
        <v>630</v>
      </c>
      <c r="K77" s="60">
        <v>0</v>
      </c>
      <c r="L77" s="50">
        <f>SUM(N77+M77)</f>
        <v>542</v>
      </c>
      <c r="M77" s="51">
        <v>542</v>
      </c>
      <c r="N77" s="51">
        <v>0</v>
      </c>
      <c r="O77" s="50">
        <f t="shared" si="13"/>
        <v>86.03174603174604</v>
      </c>
    </row>
    <row r="78" spans="1:15" ht="23.25" customHeight="1">
      <c r="A78" s="11">
        <v>2</v>
      </c>
      <c r="B78" s="15">
        <v>801</v>
      </c>
      <c r="C78" s="11">
        <v>80101</v>
      </c>
      <c r="D78" s="13" t="s">
        <v>48</v>
      </c>
      <c r="E78" s="14" t="s">
        <v>9</v>
      </c>
      <c r="F78" s="47">
        <f aca="true" t="shared" si="16" ref="F78:F97">SUM(G78+H78)</f>
        <v>300</v>
      </c>
      <c r="G78" s="48">
        <v>300</v>
      </c>
      <c r="H78" s="59">
        <v>0</v>
      </c>
      <c r="I78" s="50">
        <f>SUM(J78+K78)</f>
        <v>4900</v>
      </c>
      <c r="J78" s="51">
        <v>4900</v>
      </c>
      <c r="K78" s="60">
        <v>0</v>
      </c>
      <c r="L78" s="50">
        <f aca="true" t="shared" si="17" ref="L78:L98">SUM(N78+M78)</f>
        <v>5408.23</v>
      </c>
      <c r="M78" s="51">
        <v>5408.23</v>
      </c>
      <c r="N78" s="51">
        <v>0</v>
      </c>
      <c r="O78" s="50">
        <f t="shared" si="13"/>
        <v>110.37204081632652</v>
      </c>
    </row>
    <row r="79" spans="1:15" ht="17.25" customHeight="1">
      <c r="A79" s="11">
        <v>3</v>
      </c>
      <c r="B79" s="15">
        <v>801</v>
      </c>
      <c r="C79" s="11">
        <v>80101</v>
      </c>
      <c r="D79" s="13" t="s">
        <v>28</v>
      </c>
      <c r="E79" s="14" t="s">
        <v>84</v>
      </c>
      <c r="F79" s="47">
        <f t="shared" si="16"/>
        <v>17000</v>
      </c>
      <c r="G79" s="48">
        <v>17000</v>
      </c>
      <c r="H79" s="59">
        <v>0</v>
      </c>
      <c r="I79" s="50">
        <f>SUM(J79+K79)</f>
        <v>17000</v>
      </c>
      <c r="J79" s="51">
        <v>17000</v>
      </c>
      <c r="K79" s="60">
        <v>0</v>
      </c>
      <c r="L79" s="50">
        <f t="shared" si="17"/>
        <v>11626.98</v>
      </c>
      <c r="M79" s="51">
        <v>11626.98</v>
      </c>
      <c r="N79" s="51">
        <v>0</v>
      </c>
      <c r="O79" s="50">
        <f t="shared" si="13"/>
        <v>68.394</v>
      </c>
    </row>
    <row r="80" spans="1:15" ht="26.25" customHeight="1">
      <c r="A80" s="11">
        <v>4</v>
      </c>
      <c r="B80" s="15">
        <v>801</v>
      </c>
      <c r="C80" s="11">
        <v>80101</v>
      </c>
      <c r="D80" s="13" t="s">
        <v>42</v>
      </c>
      <c r="E80" s="14" t="s">
        <v>65</v>
      </c>
      <c r="F80" s="47">
        <v>0</v>
      </c>
      <c r="G80" s="48">
        <v>0</v>
      </c>
      <c r="H80" s="59">
        <v>0</v>
      </c>
      <c r="I80" s="50">
        <f>SUM(J80+K80)</f>
        <v>0</v>
      </c>
      <c r="J80" s="51">
        <v>0</v>
      </c>
      <c r="K80" s="51">
        <v>0</v>
      </c>
      <c r="L80" s="50">
        <f t="shared" si="17"/>
        <v>12.62</v>
      </c>
      <c r="M80" s="51">
        <v>12.62</v>
      </c>
      <c r="N80" s="51">
        <v>0</v>
      </c>
      <c r="O80" s="50" t="e">
        <f t="shared" si="13"/>
        <v>#DIV/0!</v>
      </c>
    </row>
    <row r="81" spans="1:15" ht="39" customHeight="1">
      <c r="A81" s="11">
        <v>5</v>
      </c>
      <c r="B81" s="15">
        <v>801</v>
      </c>
      <c r="C81" s="11">
        <v>80101</v>
      </c>
      <c r="D81" s="13" t="s">
        <v>33</v>
      </c>
      <c r="E81" s="14" t="s">
        <v>58</v>
      </c>
      <c r="F81" s="47">
        <v>1588</v>
      </c>
      <c r="G81" s="48">
        <v>1588</v>
      </c>
      <c r="H81" s="59">
        <v>0</v>
      </c>
      <c r="I81" s="50">
        <f aca="true" t="shared" si="18" ref="I81:I97">SUM(J81+K81)</f>
        <v>3818</v>
      </c>
      <c r="J81" s="51">
        <v>3818</v>
      </c>
      <c r="K81" s="51">
        <v>0</v>
      </c>
      <c r="L81" s="50">
        <f t="shared" si="17"/>
        <v>3886.74</v>
      </c>
      <c r="M81" s="51">
        <v>3886.74</v>
      </c>
      <c r="N81" s="51">
        <v>0</v>
      </c>
      <c r="O81" s="50">
        <f t="shared" si="13"/>
        <v>101.80041906757464</v>
      </c>
    </row>
    <row r="82" spans="1:15" ht="52.5" customHeight="1">
      <c r="A82" s="11">
        <v>6</v>
      </c>
      <c r="B82" s="15">
        <v>801</v>
      </c>
      <c r="C82" s="11">
        <v>80101</v>
      </c>
      <c r="D82" s="13" t="s">
        <v>50</v>
      </c>
      <c r="E82" s="16" t="s">
        <v>132</v>
      </c>
      <c r="F82" s="47">
        <v>0</v>
      </c>
      <c r="G82" s="48">
        <v>0</v>
      </c>
      <c r="H82" s="59">
        <v>0</v>
      </c>
      <c r="I82" s="50">
        <f t="shared" si="18"/>
        <v>36000</v>
      </c>
      <c r="J82" s="51">
        <v>36000</v>
      </c>
      <c r="K82" s="51">
        <v>0</v>
      </c>
      <c r="L82" s="50">
        <f t="shared" si="17"/>
        <v>36000</v>
      </c>
      <c r="M82" s="51">
        <v>36000</v>
      </c>
      <c r="N82" s="51">
        <v>0</v>
      </c>
      <c r="O82" s="50">
        <f t="shared" si="13"/>
        <v>100</v>
      </c>
    </row>
    <row r="83" spans="1:15" ht="24.75" customHeight="1">
      <c r="A83" s="11">
        <v>7</v>
      </c>
      <c r="B83" s="15">
        <v>801</v>
      </c>
      <c r="C83" s="11">
        <v>80104</v>
      </c>
      <c r="D83" s="13" t="s">
        <v>28</v>
      </c>
      <c r="E83" s="14" t="s">
        <v>88</v>
      </c>
      <c r="F83" s="47">
        <f t="shared" si="16"/>
        <v>285120</v>
      </c>
      <c r="G83" s="48">
        <v>285120</v>
      </c>
      <c r="H83" s="59">
        <v>0</v>
      </c>
      <c r="I83" s="50">
        <f t="shared" si="18"/>
        <v>283120</v>
      </c>
      <c r="J83" s="51">
        <v>283120</v>
      </c>
      <c r="K83" s="51">
        <v>0</v>
      </c>
      <c r="L83" s="50">
        <f t="shared" si="17"/>
        <v>288642.1</v>
      </c>
      <c r="M83" s="51">
        <v>288642.1</v>
      </c>
      <c r="N83" s="51">
        <v>0</v>
      </c>
      <c r="O83" s="50">
        <f aca="true" t="shared" si="19" ref="O83:O127">SUM(L83/I83)*100</f>
        <v>101.95044504097201</v>
      </c>
    </row>
    <row r="84" spans="1:15" ht="27" customHeight="1">
      <c r="A84" s="11">
        <v>8</v>
      </c>
      <c r="B84" s="15">
        <v>801</v>
      </c>
      <c r="C84" s="11">
        <v>80104</v>
      </c>
      <c r="D84" s="13" t="s">
        <v>48</v>
      </c>
      <c r="E84" s="14" t="s">
        <v>9</v>
      </c>
      <c r="F84" s="47">
        <f t="shared" si="16"/>
        <v>250</v>
      </c>
      <c r="G84" s="48">
        <v>250</v>
      </c>
      <c r="H84" s="59">
        <v>0</v>
      </c>
      <c r="I84" s="50">
        <f t="shared" si="18"/>
        <v>670</v>
      </c>
      <c r="J84" s="51">
        <v>670</v>
      </c>
      <c r="K84" s="51">
        <v>0</v>
      </c>
      <c r="L84" s="50">
        <f t="shared" si="17"/>
        <v>899.16</v>
      </c>
      <c r="M84" s="51">
        <v>899.16</v>
      </c>
      <c r="N84" s="51">
        <v>0</v>
      </c>
      <c r="O84" s="50">
        <f t="shared" si="19"/>
        <v>134.20298507462687</v>
      </c>
    </row>
    <row r="85" spans="1:15" ht="22.5" customHeight="1">
      <c r="A85" s="11">
        <v>9</v>
      </c>
      <c r="B85" s="15">
        <v>801</v>
      </c>
      <c r="C85" s="11">
        <v>80104</v>
      </c>
      <c r="D85" s="13" t="s">
        <v>42</v>
      </c>
      <c r="E85" s="14" t="s">
        <v>103</v>
      </c>
      <c r="F85" s="47">
        <f t="shared" si="16"/>
        <v>0</v>
      </c>
      <c r="G85" s="48">
        <v>0</v>
      </c>
      <c r="H85" s="59"/>
      <c r="I85" s="50">
        <f t="shared" si="18"/>
        <v>180</v>
      </c>
      <c r="J85" s="51">
        <v>180</v>
      </c>
      <c r="K85" s="51">
        <v>0</v>
      </c>
      <c r="L85" s="50">
        <f t="shared" si="17"/>
        <v>183.25</v>
      </c>
      <c r="M85" s="51">
        <v>183.25</v>
      </c>
      <c r="N85" s="51">
        <v>0</v>
      </c>
      <c r="O85" s="50">
        <f t="shared" si="19"/>
        <v>101.80555555555554</v>
      </c>
    </row>
    <row r="86" spans="1:15" ht="39" customHeight="1">
      <c r="A86" s="11">
        <v>10</v>
      </c>
      <c r="B86" s="15">
        <v>801</v>
      </c>
      <c r="C86" s="11">
        <v>80104</v>
      </c>
      <c r="D86" s="13" t="s">
        <v>33</v>
      </c>
      <c r="E86" s="14" t="s">
        <v>58</v>
      </c>
      <c r="F86" s="47">
        <f t="shared" si="16"/>
        <v>240</v>
      </c>
      <c r="G86" s="48">
        <v>240</v>
      </c>
      <c r="H86" s="59">
        <v>0</v>
      </c>
      <c r="I86" s="50">
        <f t="shared" si="18"/>
        <v>248</v>
      </c>
      <c r="J86" s="51">
        <v>248</v>
      </c>
      <c r="K86" s="51">
        <v>0</v>
      </c>
      <c r="L86" s="50">
        <f t="shared" si="17"/>
        <v>258.89</v>
      </c>
      <c r="M86" s="51">
        <v>258.89</v>
      </c>
      <c r="N86" s="51">
        <v>0</v>
      </c>
      <c r="O86" s="50">
        <f t="shared" si="19"/>
        <v>104.39112903225806</v>
      </c>
    </row>
    <row r="87" spans="1:15" ht="64.5" customHeight="1">
      <c r="A87" s="11">
        <v>11</v>
      </c>
      <c r="B87" s="15">
        <v>801</v>
      </c>
      <c r="C87" s="11">
        <v>80104</v>
      </c>
      <c r="D87" s="13" t="s">
        <v>49</v>
      </c>
      <c r="E87" s="14" t="s">
        <v>145</v>
      </c>
      <c r="F87" s="47">
        <f t="shared" si="16"/>
        <v>331036</v>
      </c>
      <c r="G87" s="48">
        <v>331036</v>
      </c>
      <c r="H87" s="59">
        <v>0</v>
      </c>
      <c r="I87" s="50">
        <f t="shared" si="18"/>
        <v>491036</v>
      </c>
      <c r="J87" s="51">
        <v>491036</v>
      </c>
      <c r="K87" s="51">
        <v>0</v>
      </c>
      <c r="L87" s="50">
        <f t="shared" si="17"/>
        <v>509595.12</v>
      </c>
      <c r="M87" s="51">
        <v>509595.12</v>
      </c>
      <c r="N87" s="51">
        <v>0</v>
      </c>
      <c r="O87" s="50">
        <f t="shared" si="19"/>
        <v>103.77958438892465</v>
      </c>
    </row>
    <row r="88" spans="1:15" ht="28.5" customHeight="1">
      <c r="A88" s="11">
        <v>12</v>
      </c>
      <c r="B88" s="15">
        <v>801</v>
      </c>
      <c r="C88" s="11">
        <v>80110</v>
      </c>
      <c r="D88" s="13" t="s">
        <v>64</v>
      </c>
      <c r="E88" s="14" t="s">
        <v>89</v>
      </c>
      <c r="F88" s="47">
        <f t="shared" si="16"/>
        <v>430</v>
      </c>
      <c r="G88" s="48">
        <v>430</v>
      </c>
      <c r="H88" s="59">
        <v>0</v>
      </c>
      <c r="I88" s="50">
        <f t="shared" si="18"/>
        <v>540</v>
      </c>
      <c r="J88" s="51">
        <v>540</v>
      </c>
      <c r="K88" s="51">
        <v>0</v>
      </c>
      <c r="L88" s="50">
        <f t="shared" si="17"/>
        <v>452</v>
      </c>
      <c r="M88" s="51">
        <v>452</v>
      </c>
      <c r="N88" s="51">
        <v>0</v>
      </c>
      <c r="O88" s="50">
        <f t="shared" si="19"/>
        <v>83.7037037037037</v>
      </c>
    </row>
    <row r="89" spans="1:15" ht="28.5" customHeight="1">
      <c r="A89" s="11">
        <v>13</v>
      </c>
      <c r="B89" s="15">
        <v>801</v>
      </c>
      <c r="C89" s="11">
        <v>80110</v>
      </c>
      <c r="D89" s="13" t="s">
        <v>48</v>
      </c>
      <c r="E89" s="14" t="s">
        <v>9</v>
      </c>
      <c r="F89" s="47">
        <f t="shared" si="16"/>
        <v>0</v>
      </c>
      <c r="G89" s="48">
        <v>0</v>
      </c>
      <c r="H89" s="59">
        <v>0</v>
      </c>
      <c r="I89" s="50">
        <f t="shared" si="18"/>
        <v>2400</v>
      </c>
      <c r="J89" s="51">
        <v>2400</v>
      </c>
      <c r="K89" s="51">
        <v>0</v>
      </c>
      <c r="L89" s="50">
        <f t="shared" si="17"/>
        <v>2761.61</v>
      </c>
      <c r="M89" s="51">
        <v>2761.61</v>
      </c>
      <c r="N89" s="51">
        <v>0</v>
      </c>
      <c r="O89" s="50">
        <f t="shared" si="19"/>
        <v>115.06708333333333</v>
      </c>
    </row>
    <row r="90" spans="1:15" ht="49.5" customHeight="1">
      <c r="A90" s="11">
        <v>14</v>
      </c>
      <c r="B90" s="15">
        <v>801</v>
      </c>
      <c r="C90" s="11">
        <v>80110</v>
      </c>
      <c r="D90" s="13" t="s">
        <v>33</v>
      </c>
      <c r="E90" s="14" t="s">
        <v>58</v>
      </c>
      <c r="F90" s="47">
        <f t="shared" si="16"/>
        <v>710</v>
      </c>
      <c r="G90" s="48">
        <v>710</v>
      </c>
      <c r="H90" s="59">
        <v>0</v>
      </c>
      <c r="I90" s="50">
        <f t="shared" si="18"/>
        <v>745</v>
      </c>
      <c r="J90" s="51">
        <v>745</v>
      </c>
      <c r="K90" s="51">
        <v>0</v>
      </c>
      <c r="L90" s="50">
        <f t="shared" si="17"/>
        <v>838.45</v>
      </c>
      <c r="M90" s="51">
        <v>838.45</v>
      </c>
      <c r="N90" s="51">
        <v>0</v>
      </c>
      <c r="O90" s="50">
        <f t="shared" si="19"/>
        <v>112.54362416107384</v>
      </c>
    </row>
    <row r="91" spans="1:15" ht="26.25" customHeight="1">
      <c r="A91" s="11">
        <v>15</v>
      </c>
      <c r="B91" s="15">
        <v>801</v>
      </c>
      <c r="C91" s="11">
        <v>80114</v>
      </c>
      <c r="D91" s="13" t="s">
        <v>48</v>
      </c>
      <c r="E91" s="14" t="s">
        <v>9</v>
      </c>
      <c r="F91" s="47">
        <f t="shared" si="16"/>
        <v>80</v>
      </c>
      <c r="G91" s="48">
        <v>80</v>
      </c>
      <c r="H91" s="59">
        <v>0</v>
      </c>
      <c r="I91" s="50">
        <f t="shared" si="18"/>
        <v>980</v>
      </c>
      <c r="J91" s="51">
        <v>980</v>
      </c>
      <c r="K91" s="51">
        <v>0</v>
      </c>
      <c r="L91" s="50">
        <f t="shared" si="17"/>
        <v>1185.38</v>
      </c>
      <c r="M91" s="51">
        <v>1185.38</v>
      </c>
      <c r="N91" s="51">
        <v>0</v>
      </c>
      <c r="O91" s="50">
        <f t="shared" si="19"/>
        <v>120.95714285714287</v>
      </c>
    </row>
    <row r="92" spans="1:15" ht="53.25" customHeight="1">
      <c r="A92" s="11">
        <v>16</v>
      </c>
      <c r="B92" s="15">
        <v>801</v>
      </c>
      <c r="C92" s="11">
        <v>80114</v>
      </c>
      <c r="D92" s="13" t="s">
        <v>33</v>
      </c>
      <c r="E92" s="14" t="s">
        <v>58</v>
      </c>
      <c r="F92" s="47">
        <f t="shared" si="16"/>
        <v>160</v>
      </c>
      <c r="G92" s="48">
        <v>160</v>
      </c>
      <c r="H92" s="59">
        <v>0</v>
      </c>
      <c r="I92" s="50">
        <f t="shared" si="18"/>
        <v>207</v>
      </c>
      <c r="J92" s="51">
        <v>207</v>
      </c>
      <c r="K92" s="51">
        <v>0</v>
      </c>
      <c r="L92" s="50">
        <f t="shared" si="17"/>
        <v>212.47</v>
      </c>
      <c r="M92" s="51">
        <v>212.47</v>
      </c>
      <c r="N92" s="51">
        <v>0</v>
      </c>
      <c r="O92" s="50">
        <f t="shared" si="19"/>
        <v>102.6425120772947</v>
      </c>
    </row>
    <row r="93" spans="1:15" ht="29.25" customHeight="1">
      <c r="A93" s="11">
        <v>17</v>
      </c>
      <c r="B93" s="15">
        <v>801</v>
      </c>
      <c r="C93" s="11">
        <v>80120</v>
      </c>
      <c r="D93" s="13" t="s">
        <v>64</v>
      </c>
      <c r="E93" s="14" t="s">
        <v>90</v>
      </c>
      <c r="F93" s="47">
        <f t="shared" si="16"/>
        <v>50</v>
      </c>
      <c r="G93" s="48">
        <v>50</v>
      </c>
      <c r="H93" s="59">
        <v>0</v>
      </c>
      <c r="I93" s="50">
        <f t="shared" si="18"/>
        <v>450</v>
      </c>
      <c r="J93" s="51">
        <v>450</v>
      </c>
      <c r="K93" s="51">
        <v>0</v>
      </c>
      <c r="L93" s="50">
        <f t="shared" si="17"/>
        <v>442</v>
      </c>
      <c r="M93" s="51">
        <v>442</v>
      </c>
      <c r="N93" s="51">
        <v>0</v>
      </c>
      <c r="O93" s="50">
        <f t="shared" si="19"/>
        <v>98.22222222222223</v>
      </c>
    </row>
    <row r="94" spans="1:15" ht="29.25" customHeight="1">
      <c r="A94" s="11">
        <v>18</v>
      </c>
      <c r="B94" s="15">
        <v>801</v>
      </c>
      <c r="C94" s="11">
        <v>80120</v>
      </c>
      <c r="D94" s="13" t="s">
        <v>48</v>
      </c>
      <c r="E94" s="14" t="s">
        <v>9</v>
      </c>
      <c r="F94" s="47">
        <v>0</v>
      </c>
      <c r="G94" s="48">
        <v>0</v>
      </c>
      <c r="H94" s="59">
        <v>0</v>
      </c>
      <c r="I94" s="50">
        <f t="shared" si="18"/>
        <v>500</v>
      </c>
      <c r="J94" s="51">
        <v>500</v>
      </c>
      <c r="K94" s="51">
        <v>0</v>
      </c>
      <c r="L94" s="50">
        <f t="shared" si="17"/>
        <v>789.92</v>
      </c>
      <c r="M94" s="51">
        <v>789.92</v>
      </c>
      <c r="N94" s="51">
        <v>0</v>
      </c>
      <c r="O94" s="50">
        <f t="shared" si="19"/>
        <v>157.98399999999998</v>
      </c>
    </row>
    <row r="95" spans="1:15" ht="50.25" customHeight="1">
      <c r="A95" s="11">
        <v>19</v>
      </c>
      <c r="B95" s="15">
        <v>801</v>
      </c>
      <c r="C95" s="11">
        <v>80120</v>
      </c>
      <c r="D95" s="13" t="s">
        <v>33</v>
      </c>
      <c r="E95" s="14" t="s">
        <v>58</v>
      </c>
      <c r="F95" s="47">
        <f t="shared" si="16"/>
        <v>350</v>
      </c>
      <c r="G95" s="48">
        <v>350</v>
      </c>
      <c r="H95" s="59">
        <v>0</v>
      </c>
      <c r="I95" s="50">
        <f t="shared" si="18"/>
        <v>345</v>
      </c>
      <c r="J95" s="51">
        <v>345</v>
      </c>
      <c r="K95" s="51">
        <v>0</v>
      </c>
      <c r="L95" s="50">
        <f t="shared" si="17"/>
        <v>355.99</v>
      </c>
      <c r="M95" s="51">
        <v>355.99</v>
      </c>
      <c r="N95" s="51">
        <v>0</v>
      </c>
      <c r="O95" s="50">
        <f t="shared" si="19"/>
        <v>103.1855072463768</v>
      </c>
    </row>
    <row r="96" spans="1:15" ht="49.5" customHeight="1">
      <c r="A96" s="11">
        <v>20</v>
      </c>
      <c r="B96" s="15">
        <v>801</v>
      </c>
      <c r="C96" s="11">
        <v>80120</v>
      </c>
      <c r="D96" s="13" t="s">
        <v>50</v>
      </c>
      <c r="E96" s="16" t="s">
        <v>141</v>
      </c>
      <c r="F96" s="47">
        <f t="shared" si="16"/>
        <v>0</v>
      </c>
      <c r="G96" s="48">
        <v>0</v>
      </c>
      <c r="H96" s="59">
        <v>0</v>
      </c>
      <c r="I96" s="50">
        <f t="shared" si="18"/>
        <v>2010</v>
      </c>
      <c r="J96" s="51">
        <v>2010</v>
      </c>
      <c r="K96" s="51">
        <v>0</v>
      </c>
      <c r="L96" s="50">
        <f t="shared" si="17"/>
        <v>2005.03</v>
      </c>
      <c r="M96" s="51">
        <v>2005.03</v>
      </c>
      <c r="N96" s="51">
        <v>0</v>
      </c>
      <c r="O96" s="50">
        <f t="shared" si="19"/>
        <v>99.75273631840797</v>
      </c>
    </row>
    <row r="97" spans="1:15" ht="60.75" customHeight="1">
      <c r="A97" s="11">
        <v>21</v>
      </c>
      <c r="B97" s="15">
        <v>801</v>
      </c>
      <c r="C97" s="11">
        <v>80195</v>
      </c>
      <c r="D97" s="13" t="s">
        <v>50</v>
      </c>
      <c r="E97" s="16" t="s">
        <v>142</v>
      </c>
      <c r="F97" s="47">
        <f t="shared" si="16"/>
        <v>0</v>
      </c>
      <c r="G97" s="48">
        <v>0</v>
      </c>
      <c r="H97" s="59">
        <v>0</v>
      </c>
      <c r="I97" s="50">
        <f t="shared" si="18"/>
        <v>21742.5</v>
      </c>
      <c r="J97" s="51">
        <v>21742.5</v>
      </c>
      <c r="K97" s="51">
        <v>0</v>
      </c>
      <c r="L97" s="50">
        <f t="shared" si="17"/>
        <v>21742.5</v>
      </c>
      <c r="M97" s="51">
        <v>21742.5</v>
      </c>
      <c r="N97" s="51">
        <v>0</v>
      </c>
      <c r="O97" s="50">
        <f t="shared" si="19"/>
        <v>100</v>
      </c>
    </row>
    <row r="98" spans="1:16" s="38" customFormat="1" ht="20.25" customHeight="1">
      <c r="A98" s="84" t="s">
        <v>52</v>
      </c>
      <c r="B98" s="91"/>
      <c r="C98" s="91"/>
      <c r="D98" s="85"/>
      <c r="E98" s="86"/>
      <c r="F98" s="56">
        <f>SUM(F77:F95)</f>
        <v>637944</v>
      </c>
      <c r="G98" s="59">
        <f>SUM(G77:G97)</f>
        <v>637944</v>
      </c>
      <c r="H98" s="56">
        <f>SUM(H78:H95)</f>
        <v>0</v>
      </c>
      <c r="I98" s="57">
        <f>SUM(I77:I97)</f>
        <v>867521.5</v>
      </c>
      <c r="J98" s="60">
        <f>SUM(J77:J97)</f>
        <v>867521.5</v>
      </c>
      <c r="K98" s="51">
        <v>0</v>
      </c>
      <c r="L98" s="50">
        <f t="shared" si="17"/>
        <v>887840.44</v>
      </c>
      <c r="M98" s="57">
        <f>SUM(M77:M97)</f>
        <v>887840.44</v>
      </c>
      <c r="N98" s="51">
        <v>0</v>
      </c>
      <c r="O98" s="57">
        <f t="shared" si="19"/>
        <v>102.34218287385384</v>
      </c>
      <c r="P98" s="45"/>
    </row>
    <row r="99" spans="1:15" ht="48" customHeight="1">
      <c r="A99" s="11">
        <v>1</v>
      </c>
      <c r="B99" s="15">
        <v>851</v>
      </c>
      <c r="C99" s="11">
        <v>85195</v>
      </c>
      <c r="D99" s="13" t="s">
        <v>51</v>
      </c>
      <c r="E99" s="16" t="s">
        <v>139</v>
      </c>
      <c r="F99" s="47">
        <f aca="true" t="shared" si="20" ref="F99:F118">SUM(G99+H99)</f>
        <v>0</v>
      </c>
      <c r="G99" s="59">
        <v>0</v>
      </c>
      <c r="H99" s="59">
        <v>0</v>
      </c>
      <c r="I99" s="50">
        <f aca="true" t="shared" si="21" ref="I99:I118">SUM(J99+K99)</f>
        <v>337</v>
      </c>
      <c r="J99" s="51">
        <v>337</v>
      </c>
      <c r="K99" s="60">
        <v>0</v>
      </c>
      <c r="L99" s="50">
        <f>SUM(M99+N99)</f>
        <v>336.94</v>
      </c>
      <c r="M99" s="51">
        <v>336.94</v>
      </c>
      <c r="N99" s="51">
        <v>0</v>
      </c>
      <c r="O99" s="50">
        <f t="shared" si="19"/>
        <v>99.98219584569733</v>
      </c>
    </row>
    <row r="100" spans="1:16" s="38" customFormat="1" ht="16.5" customHeight="1">
      <c r="A100" s="84" t="s">
        <v>105</v>
      </c>
      <c r="B100" s="91"/>
      <c r="C100" s="91"/>
      <c r="D100" s="85"/>
      <c r="E100" s="86"/>
      <c r="F100" s="56">
        <f t="shared" si="20"/>
        <v>0</v>
      </c>
      <c r="G100" s="56">
        <v>0</v>
      </c>
      <c r="H100" s="56">
        <v>0</v>
      </c>
      <c r="I100" s="57">
        <f t="shared" si="21"/>
        <v>337</v>
      </c>
      <c r="J100" s="60">
        <f>SUM(J99)</f>
        <v>337</v>
      </c>
      <c r="K100" s="57">
        <v>0</v>
      </c>
      <c r="L100" s="57">
        <f>SUM(L99)</f>
        <v>336.94</v>
      </c>
      <c r="M100" s="57">
        <f>SUM(M99)</f>
        <v>336.94</v>
      </c>
      <c r="N100" s="57">
        <v>0</v>
      </c>
      <c r="O100" s="57">
        <f t="shared" si="19"/>
        <v>99.98219584569733</v>
      </c>
      <c r="P100" s="45"/>
    </row>
    <row r="101" spans="1:15" ht="24">
      <c r="A101" s="42">
        <v>1</v>
      </c>
      <c r="B101" s="15">
        <v>852</v>
      </c>
      <c r="C101" s="11">
        <v>85212</v>
      </c>
      <c r="D101" s="13" t="s">
        <v>48</v>
      </c>
      <c r="E101" s="14" t="s">
        <v>9</v>
      </c>
      <c r="F101" s="47">
        <f t="shared" si="20"/>
        <v>0</v>
      </c>
      <c r="G101" s="48">
        <v>0</v>
      </c>
      <c r="H101" s="48">
        <v>0</v>
      </c>
      <c r="I101" s="50">
        <f t="shared" si="21"/>
        <v>2</v>
      </c>
      <c r="J101" s="60">
        <v>2</v>
      </c>
      <c r="K101" s="60">
        <v>0</v>
      </c>
      <c r="L101" s="50">
        <f>SUM(N101+M101)</f>
        <v>12.23</v>
      </c>
      <c r="M101" s="51">
        <v>12.23</v>
      </c>
      <c r="N101" s="51">
        <v>0</v>
      </c>
      <c r="O101" s="50">
        <f t="shared" si="19"/>
        <v>611.5</v>
      </c>
    </row>
    <row r="102" spans="1:15" ht="39.75" customHeight="1">
      <c r="A102" s="42">
        <v>2</v>
      </c>
      <c r="B102" s="15">
        <v>852</v>
      </c>
      <c r="C102" s="11">
        <v>85212</v>
      </c>
      <c r="D102" s="13" t="s">
        <v>33</v>
      </c>
      <c r="E102" s="14" t="s">
        <v>151</v>
      </c>
      <c r="F102" s="47">
        <f t="shared" si="20"/>
        <v>0</v>
      </c>
      <c r="G102" s="59">
        <v>0</v>
      </c>
      <c r="H102" s="59">
        <v>0</v>
      </c>
      <c r="I102" s="50">
        <f t="shared" si="21"/>
        <v>8720</v>
      </c>
      <c r="J102" s="51">
        <v>8720</v>
      </c>
      <c r="K102" s="60">
        <v>0</v>
      </c>
      <c r="L102" s="50">
        <f aca="true" t="shared" si="22" ref="L102:L119">SUM(N102+M102)</f>
        <v>15153.05</v>
      </c>
      <c r="M102" s="51">
        <v>15153.05</v>
      </c>
      <c r="N102" s="51">
        <v>0</v>
      </c>
      <c r="O102" s="50">
        <f t="shared" si="19"/>
        <v>173.77350917431193</v>
      </c>
    </row>
    <row r="103" spans="1:15" ht="74.25" customHeight="1">
      <c r="A103" s="11">
        <v>3</v>
      </c>
      <c r="B103" s="15">
        <v>852</v>
      </c>
      <c r="C103" s="11">
        <v>85212</v>
      </c>
      <c r="D103" s="13" t="s">
        <v>51</v>
      </c>
      <c r="E103" s="16" t="s">
        <v>74</v>
      </c>
      <c r="F103" s="47">
        <f t="shared" si="20"/>
        <v>1240000</v>
      </c>
      <c r="G103" s="48">
        <v>1240000</v>
      </c>
      <c r="H103" s="48">
        <v>0</v>
      </c>
      <c r="I103" s="50">
        <f t="shared" si="21"/>
        <v>1088000</v>
      </c>
      <c r="J103" s="51">
        <v>1088000</v>
      </c>
      <c r="K103" s="51">
        <v>0</v>
      </c>
      <c r="L103" s="50">
        <f t="shared" si="22"/>
        <v>1058223.87</v>
      </c>
      <c r="M103" s="51">
        <v>1058223.87</v>
      </c>
      <c r="N103" s="51">
        <v>0</v>
      </c>
      <c r="O103" s="50">
        <f t="shared" si="19"/>
        <v>97.26322334558824</v>
      </c>
    </row>
    <row r="104" spans="1:15" ht="73.5" customHeight="1">
      <c r="A104" s="11">
        <v>4</v>
      </c>
      <c r="B104" s="15">
        <v>852</v>
      </c>
      <c r="C104" s="11">
        <v>85213</v>
      </c>
      <c r="D104" s="13" t="s">
        <v>51</v>
      </c>
      <c r="E104" s="16" t="s">
        <v>75</v>
      </c>
      <c r="F104" s="47">
        <f t="shared" si="20"/>
        <v>13400</v>
      </c>
      <c r="G104" s="48">
        <v>13400</v>
      </c>
      <c r="H104" s="48">
        <v>0</v>
      </c>
      <c r="I104" s="50">
        <f t="shared" si="21"/>
        <v>8364</v>
      </c>
      <c r="J104" s="51">
        <v>8364</v>
      </c>
      <c r="K104" s="51">
        <v>0</v>
      </c>
      <c r="L104" s="50">
        <f t="shared" si="22"/>
        <v>8317.01</v>
      </c>
      <c r="M104" s="51">
        <v>8317.01</v>
      </c>
      <c r="N104" s="51">
        <v>0</v>
      </c>
      <c r="O104" s="50">
        <f t="shared" si="19"/>
        <v>99.43818747011</v>
      </c>
    </row>
    <row r="105" spans="1:15" ht="49.5" customHeight="1">
      <c r="A105" s="11">
        <v>5</v>
      </c>
      <c r="B105" s="15">
        <v>852</v>
      </c>
      <c r="C105" s="11">
        <v>85213</v>
      </c>
      <c r="D105" s="13" t="s">
        <v>50</v>
      </c>
      <c r="E105" s="16" t="s">
        <v>133</v>
      </c>
      <c r="F105" s="47">
        <v>0</v>
      </c>
      <c r="G105" s="48">
        <v>0</v>
      </c>
      <c r="H105" s="48">
        <v>0</v>
      </c>
      <c r="I105" s="50">
        <f t="shared" si="21"/>
        <v>7012</v>
      </c>
      <c r="J105" s="51">
        <v>7012</v>
      </c>
      <c r="K105" s="51">
        <v>0</v>
      </c>
      <c r="L105" s="50">
        <f t="shared" si="22"/>
        <v>7011.13</v>
      </c>
      <c r="M105" s="51">
        <v>7011.13</v>
      </c>
      <c r="N105" s="51">
        <v>0</v>
      </c>
      <c r="O105" s="50">
        <f t="shared" si="19"/>
        <v>99.98759269823161</v>
      </c>
    </row>
    <row r="106" spans="1:15" ht="79.5" customHeight="1">
      <c r="A106" s="11">
        <v>6</v>
      </c>
      <c r="B106" s="15">
        <v>852</v>
      </c>
      <c r="C106" s="11">
        <v>85214</v>
      </c>
      <c r="D106" s="13" t="s">
        <v>51</v>
      </c>
      <c r="E106" s="16" t="s">
        <v>76</v>
      </c>
      <c r="F106" s="47">
        <f t="shared" si="20"/>
        <v>148000</v>
      </c>
      <c r="G106" s="48">
        <v>148000</v>
      </c>
      <c r="H106" s="48">
        <v>0</v>
      </c>
      <c r="I106" s="50">
        <f t="shared" si="21"/>
        <v>90714</v>
      </c>
      <c r="J106" s="51">
        <v>90714</v>
      </c>
      <c r="K106" s="51">
        <v>0</v>
      </c>
      <c r="L106" s="50">
        <f t="shared" si="22"/>
        <v>90613.94</v>
      </c>
      <c r="M106" s="51">
        <v>90613.94</v>
      </c>
      <c r="N106" s="51">
        <v>0</v>
      </c>
      <c r="O106" s="50">
        <f t="shared" si="19"/>
        <v>99.88969729038517</v>
      </c>
    </row>
    <row r="107" spans="1:15" ht="51.75" customHeight="1">
      <c r="A107" s="11">
        <v>7</v>
      </c>
      <c r="B107" s="15">
        <v>852</v>
      </c>
      <c r="C107" s="11">
        <v>85214</v>
      </c>
      <c r="D107" s="13" t="s">
        <v>50</v>
      </c>
      <c r="E107" s="16" t="s">
        <v>77</v>
      </c>
      <c r="F107" s="47">
        <f t="shared" si="20"/>
        <v>29600</v>
      </c>
      <c r="G107" s="48">
        <v>29600</v>
      </c>
      <c r="H107" s="48">
        <v>0</v>
      </c>
      <c r="I107" s="50">
        <f t="shared" si="21"/>
        <v>108050</v>
      </c>
      <c r="J107" s="51">
        <v>108050</v>
      </c>
      <c r="K107" s="51">
        <v>0</v>
      </c>
      <c r="L107" s="50">
        <f t="shared" si="22"/>
        <v>108049.7</v>
      </c>
      <c r="M107" s="51">
        <v>108049.7</v>
      </c>
      <c r="N107" s="51">
        <v>0</v>
      </c>
      <c r="O107" s="50">
        <f t="shared" si="19"/>
        <v>99.99972235076353</v>
      </c>
    </row>
    <row r="108" spans="1:15" ht="25.5" customHeight="1">
      <c r="A108" s="11">
        <v>8</v>
      </c>
      <c r="B108" s="15">
        <v>852</v>
      </c>
      <c r="C108" s="11">
        <v>85219</v>
      </c>
      <c r="D108" s="13" t="s">
        <v>48</v>
      </c>
      <c r="E108" s="16" t="s">
        <v>9</v>
      </c>
      <c r="F108" s="47">
        <f t="shared" si="20"/>
        <v>40</v>
      </c>
      <c r="G108" s="48">
        <v>40</v>
      </c>
      <c r="H108" s="48">
        <v>0</v>
      </c>
      <c r="I108" s="50">
        <f t="shared" si="21"/>
        <v>490</v>
      </c>
      <c r="J108" s="51">
        <v>490</v>
      </c>
      <c r="K108" s="51">
        <v>0</v>
      </c>
      <c r="L108" s="50">
        <f t="shared" si="22"/>
        <v>1083.93</v>
      </c>
      <c r="M108" s="51">
        <v>1083.93</v>
      </c>
      <c r="N108" s="51">
        <v>0</v>
      </c>
      <c r="O108" s="50">
        <f t="shared" si="19"/>
        <v>221.21020408163267</v>
      </c>
    </row>
    <row r="109" spans="1:15" ht="54" customHeight="1">
      <c r="A109" s="11">
        <v>9</v>
      </c>
      <c r="B109" s="15">
        <v>852</v>
      </c>
      <c r="C109" s="11">
        <v>85219</v>
      </c>
      <c r="D109" s="13" t="s">
        <v>33</v>
      </c>
      <c r="E109" s="16" t="s">
        <v>58</v>
      </c>
      <c r="F109" s="47">
        <f t="shared" si="20"/>
        <v>150</v>
      </c>
      <c r="G109" s="48">
        <v>150</v>
      </c>
      <c r="H109" s="48">
        <v>0</v>
      </c>
      <c r="I109" s="50">
        <f t="shared" si="21"/>
        <v>150</v>
      </c>
      <c r="J109" s="51">
        <v>150</v>
      </c>
      <c r="K109" s="51">
        <v>0</v>
      </c>
      <c r="L109" s="50">
        <f t="shared" si="22"/>
        <v>579.25</v>
      </c>
      <c r="M109" s="51">
        <v>579.25</v>
      </c>
      <c r="N109" s="51">
        <v>0</v>
      </c>
      <c r="O109" s="50">
        <f t="shared" si="19"/>
        <v>386.1666666666667</v>
      </c>
    </row>
    <row r="110" spans="1:15" ht="77.25" customHeight="1">
      <c r="A110" s="11">
        <v>10</v>
      </c>
      <c r="B110" s="15">
        <v>852</v>
      </c>
      <c r="C110" s="11">
        <v>85219</v>
      </c>
      <c r="D110" s="13" t="s">
        <v>134</v>
      </c>
      <c r="E110" s="16" t="s">
        <v>136</v>
      </c>
      <c r="F110" s="47">
        <f t="shared" si="20"/>
        <v>0</v>
      </c>
      <c r="G110" s="48">
        <v>0</v>
      </c>
      <c r="H110" s="48">
        <v>0</v>
      </c>
      <c r="I110" s="50">
        <f t="shared" si="21"/>
        <v>86255.45</v>
      </c>
      <c r="J110" s="51">
        <v>86255.45</v>
      </c>
      <c r="K110" s="51">
        <v>0</v>
      </c>
      <c r="L110" s="50">
        <f t="shared" si="22"/>
        <v>85410.96</v>
      </c>
      <c r="M110" s="51">
        <v>85410.96</v>
      </c>
      <c r="N110" s="51">
        <v>0</v>
      </c>
      <c r="O110" s="50">
        <f t="shared" si="19"/>
        <v>99.02094302446976</v>
      </c>
    </row>
    <row r="111" spans="1:15" ht="75.75" customHeight="1">
      <c r="A111" s="11">
        <v>11</v>
      </c>
      <c r="B111" s="15">
        <v>852</v>
      </c>
      <c r="C111" s="11">
        <v>85219</v>
      </c>
      <c r="D111" s="13" t="s">
        <v>135</v>
      </c>
      <c r="E111" s="16" t="s">
        <v>136</v>
      </c>
      <c r="F111" s="47">
        <f t="shared" si="20"/>
        <v>0</v>
      </c>
      <c r="G111" s="48">
        <v>0</v>
      </c>
      <c r="H111" s="48">
        <v>0</v>
      </c>
      <c r="I111" s="50">
        <f t="shared" si="21"/>
        <v>4188.47</v>
      </c>
      <c r="J111" s="51">
        <v>4188.47</v>
      </c>
      <c r="K111" s="51">
        <v>0</v>
      </c>
      <c r="L111" s="50">
        <f t="shared" si="22"/>
        <v>4143.73</v>
      </c>
      <c r="M111" s="51">
        <v>4143.73</v>
      </c>
      <c r="N111" s="51">
        <v>0</v>
      </c>
      <c r="O111" s="50">
        <f t="shared" si="19"/>
        <v>98.93182952247479</v>
      </c>
    </row>
    <row r="112" spans="1:15" ht="60.75" customHeight="1">
      <c r="A112" s="11">
        <v>12</v>
      </c>
      <c r="B112" s="15">
        <v>852</v>
      </c>
      <c r="C112" s="11">
        <v>85219</v>
      </c>
      <c r="D112" s="13" t="s">
        <v>50</v>
      </c>
      <c r="E112" s="16" t="s">
        <v>78</v>
      </c>
      <c r="F112" s="47">
        <f t="shared" si="20"/>
        <v>101000</v>
      </c>
      <c r="G112" s="48">
        <v>101000</v>
      </c>
      <c r="H112" s="48">
        <v>0</v>
      </c>
      <c r="I112" s="50">
        <f t="shared" si="21"/>
        <v>109990</v>
      </c>
      <c r="J112" s="51">
        <v>109990</v>
      </c>
      <c r="K112" s="51">
        <v>0</v>
      </c>
      <c r="L112" s="50">
        <f t="shared" si="22"/>
        <v>108250.86</v>
      </c>
      <c r="M112" s="51">
        <v>108250.86</v>
      </c>
      <c r="N112" s="51">
        <v>0</v>
      </c>
      <c r="O112" s="50">
        <f t="shared" si="19"/>
        <v>98.41881989271752</v>
      </c>
    </row>
    <row r="113" spans="1:15" ht="71.25" customHeight="1">
      <c r="A113" s="11">
        <v>13</v>
      </c>
      <c r="B113" s="15">
        <v>852</v>
      </c>
      <c r="C113" s="11">
        <v>85219</v>
      </c>
      <c r="D113" s="13" t="s">
        <v>137</v>
      </c>
      <c r="E113" s="16" t="s">
        <v>136</v>
      </c>
      <c r="F113" s="47">
        <f>SUM(G113+H113)</f>
        <v>0</v>
      </c>
      <c r="G113" s="48">
        <v>0</v>
      </c>
      <c r="H113" s="48">
        <v>0</v>
      </c>
      <c r="I113" s="50">
        <f>SUM(J113+K113)</f>
        <v>3060</v>
      </c>
      <c r="J113" s="51">
        <v>3060</v>
      </c>
      <c r="K113" s="51">
        <v>0</v>
      </c>
      <c r="L113" s="50">
        <f>SUM(N113+M113)</f>
        <v>3060</v>
      </c>
      <c r="M113" s="51">
        <v>3060</v>
      </c>
      <c r="N113" s="51">
        <v>0</v>
      </c>
      <c r="O113" s="50">
        <f>SUM(L113/I113)*100</f>
        <v>100</v>
      </c>
    </row>
    <row r="114" spans="1:15" ht="76.5" customHeight="1">
      <c r="A114" s="11">
        <v>14</v>
      </c>
      <c r="B114" s="15">
        <v>852</v>
      </c>
      <c r="C114" s="11">
        <v>85219</v>
      </c>
      <c r="D114" s="13" t="s">
        <v>138</v>
      </c>
      <c r="E114" s="16" t="s">
        <v>136</v>
      </c>
      <c r="F114" s="47">
        <f>SUM(G114+H114)</f>
        <v>0</v>
      </c>
      <c r="G114" s="48">
        <v>0</v>
      </c>
      <c r="H114" s="48">
        <v>0</v>
      </c>
      <c r="I114" s="50">
        <f>SUM(J114+K114)</f>
        <v>540</v>
      </c>
      <c r="J114" s="51">
        <v>540</v>
      </c>
      <c r="K114" s="51">
        <v>0</v>
      </c>
      <c r="L114" s="50">
        <f>SUM(N114+M114)</f>
        <v>540</v>
      </c>
      <c r="M114" s="51">
        <v>540</v>
      </c>
      <c r="N114" s="51">
        <v>0</v>
      </c>
      <c r="O114" s="50">
        <f>SUM(L114/I114)*100</f>
        <v>100</v>
      </c>
    </row>
    <row r="115" spans="1:15" ht="24.75" customHeight="1">
      <c r="A115" s="11">
        <v>15</v>
      </c>
      <c r="B115" s="15">
        <v>852</v>
      </c>
      <c r="C115" s="11">
        <v>85228</v>
      </c>
      <c r="D115" s="13" t="s">
        <v>28</v>
      </c>
      <c r="E115" s="16" t="s">
        <v>118</v>
      </c>
      <c r="F115" s="47">
        <f t="shared" si="20"/>
        <v>10500</v>
      </c>
      <c r="G115" s="48">
        <v>10500</v>
      </c>
      <c r="H115" s="48">
        <v>0</v>
      </c>
      <c r="I115" s="50">
        <f t="shared" si="21"/>
        <v>10500</v>
      </c>
      <c r="J115" s="51">
        <v>10500</v>
      </c>
      <c r="K115" s="51">
        <v>0</v>
      </c>
      <c r="L115" s="50">
        <f t="shared" si="22"/>
        <v>10375.89</v>
      </c>
      <c r="M115" s="51">
        <v>10375.89</v>
      </c>
      <c r="N115" s="51">
        <v>0</v>
      </c>
      <c r="O115" s="50">
        <f t="shared" si="19"/>
        <v>98.818</v>
      </c>
    </row>
    <row r="116" spans="1:15" ht="56.25" customHeight="1">
      <c r="A116" s="11">
        <v>16</v>
      </c>
      <c r="B116" s="15">
        <v>852</v>
      </c>
      <c r="C116" s="11">
        <v>85228</v>
      </c>
      <c r="D116" s="13" t="s">
        <v>33</v>
      </c>
      <c r="E116" s="16" t="s">
        <v>58</v>
      </c>
      <c r="F116" s="47">
        <f t="shared" si="20"/>
        <v>0</v>
      </c>
      <c r="G116" s="48">
        <v>0</v>
      </c>
      <c r="H116" s="48">
        <v>0</v>
      </c>
      <c r="I116" s="50">
        <f t="shared" si="21"/>
        <v>15</v>
      </c>
      <c r="J116" s="51">
        <v>15</v>
      </c>
      <c r="K116" s="51">
        <v>0</v>
      </c>
      <c r="L116" s="50">
        <f t="shared" si="22"/>
        <v>10</v>
      </c>
      <c r="M116" s="51">
        <v>10</v>
      </c>
      <c r="N116" s="51">
        <v>0</v>
      </c>
      <c r="O116" s="50">
        <f t="shared" si="19"/>
        <v>66.66666666666666</v>
      </c>
    </row>
    <row r="117" spans="1:15" ht="56.25" customHeight="1">
      <c r="A117" s="11">
        <v>17</v>
      </c>
      <c r="B117" s="15">
        <v>852</v>
      </c>
      <c r="C117" s="11">
        <v>85295</v>
      </c>
      <c r="D117" s="13" t="s">
        <v>33</v>
      </c>
      <c r="E117" s="14" t="s">
        <v>58</v>
      </c>
      <c r="F117" s="47">
        <f t="shared" si="20"/>
        <v>0</v>
      </c>
      <c r="G117" s="48">
        <v>0</v>
      </c>
      <c r="H117" s="48">
        <v>0</v>
      </c>
      <c r="I117" s="50">
        <f t="shared" si="21"/>
        <v>0</v>
      </c>
      <c r="J117" s="51">
        <v>0</v>
      </c>
      <c r="K117" s="51">
        <v>0</v>
      </c>
      <c r="L117" s="50">
        <f t="shared" si="22"/>
        <v>1</v>
      </c>
      <c r="M117" s="51">
        <v>1</v>
      </c>
      <c r="N117" s="51">
        <v>0</v>
      </c>
      <c r="O117" s="50" t="e">
        <f t="shared" si="19"/>
        <v>#DIV/0!</v>
      </c>
    </row>
    <row r="118" spans="1:15" ht="51.75" customHeight="1">
      <c r="A118" s="11">
        <v>18</v>
      </c>
      <c r="B118" s="15">
        <v>852</v>
      </c>
      <c r="C118" s="11">
        <v>85295</v>
      </c>
      <c r="D118" s="13" t="s">
        <v>50</v>
      </c>
      <c r="E118" s="16" t="s">
        <v>144</v>
      </c>
      <c r="F118" s="47">
        <f t="shared" si="20"/>
        <v>45000</v>
      </c>
      <c r="G118" s="48">
        <v>45000</v>
      </c>
      <c r="H118" s="48">
        <v>0</v>
      </c>
      <c r="I118" s="50">
        <f t="shared" si="21"/>
        <v>51900</v>
      </c>
      <c r="J118" s="51">
        <v>51900</v>
      </c>
      <c r="K118" s="51">
        <v>0</v>
      </c>
      <c r="L118" s="50">
        <f t="shared" si="22"/>
        <v>51899.95</v>
      </c>
      <c r="M118" s="51">
        <v>51899.95</v>
      </c>
      <c r="N118" s="51">
        <v>0</v>
      </c>
      <c r="O118" s="50">
        <f t="shared" si="19"/>
        <v>99.99990366088632</v>
      </c>
    </row>
    <row r="119" spans="1:16" s="38" customFormat="1" ht="18" customHeight="1">
      <c r="A119" s="84" t="s">
        <v>60</v>
      </c>
      <c r="B119" s="91"/>
      <c r="C119" s="91"/>
      <c r="D119" s="85"/>
      <c r="E119" s="86"/>
      <c r="F119" s="56">
        <f aca="true" t="shared" si="23" ref="F119:K119">SUM(F103:F118)</f>
        <v>1587690</v>
      </c>
      <c r="G119" s="59">
        <f t="shared" si="23"/>
        <v>1587690</v>
      </c>
      <c r="H119" s="59">
        <f t="shared" si="23"/>
        <v>0</v>
      </c>
      <c r="I119" s="57">
        <f>SUM(I101:I118)</f>
        <v>1577950.92</v>
      </c>
      <c r="J119" s="60">
        <f>SUM(J101:J118)</f>
        <v>1577950.92</v>
      </c>
      <c r="K119" s="60">
        <f t="shared" si="23"/>
        <v>0</v>
      </c>
      <c r="L119" s="50">
        <f t="shared" si="22"/>
        <v>1552736.4999999998</v>
      </c>
      <c r="M119" s="57">
        <f>SUM(M101:M118)</f>
        <v>1552736.4999999998</v>
      </c>
      <c r="N119" s="57">
        <f>SUM(N112)</f>
        <v>0</v>
      </c>
      <c r="O119" s="57">
        <f t="shared" si="19"/>
        <v>98.40207831052184</v>
      </c>
      <c r="P119" s="45"/>
    </row>
    <row r="120" spans="1:15" ht="27.75" customHeight="1">
      <c r="A120" s="11">
        <v>1</v>
      </c>
      <c r="B120" s="15">
        <v>854</v>
      </c>
      <c r="C120" s="11">
        <v>85412</v>
      </c>
      <c r="D120" s="13" t="s">
        <v>33</v>
      </c>
      <c r="E120" s="75" t="s">
        <v>117</v>
      </c>
      <c r="F120" s="47">
        <f>SUM(G120+H120)</f>
        <v>8800</v>
      </c>
      <c r="G120" s="48">
        <v>8800</v>
      </c>
      <c r="H120" s="48">
        <v>0</v>
      </c>
      <c r="I120" s="50">
        <f aca="true" t="shared" si="24" ref="I120:I125">SUM(J120+K120)</f>
        <v>10200</v>
      </c>
      <c r="J120" s="51">
        <v>10200</v>
      </c>
      <c r="K120" s="51">
        <v>0</v>
      </c>
      <c r="L120" s="50">
        <f>SUM(N120+M120)</f>
        <v>10200</v>
      </c>
      <c r="M120" s="51">
        <v>10200</v>
      </c>
      <c r="N120" s="51">
        <v>0</v>
      </c>
      <c r="O120" s="50">
        <f t="shared" si="19"/>
        <v>100</v>
      </c>
    </row>
    <row r="121" spans="1:15" ht="77.25" customHeight="1">
      <c r="A121" s="21">
        <v>2</v>
      </c>
      <c r="B121" s="15">
        <v>854</v>
      </c>
      <c r="C121" s="11">
        <v>85415</v>
      </c>
      <c r="D121" s="11">
        <v>2030</v>
      </c>
      <c r="E121" s="14" t="s">
        <v>143</v>
      </c>
      <c r="F121" s="56">
        <f>SUM(G121+H121)</f>
        <v>0</v>
      </c>
      <c r="G121" s="59">
        <v>0</v>
      </c>
      <c r="H121" s="59">
        <v>0</v>
      </c>
      <c r="I121" s="50">
        <f t="shared" si="24"/>
        <v>19878</v>
      </c>
      <c r="J121" s="60">
        <v>19878</v>
      </c>
      <c r="K121" s="60">
        <v>0</v>
      </c>
      <c r="L121" s="50">
        <f aca="true" t="shared" si="25" ref="L121:L126">SUM(N121+M121)</f>
        <v>11601.68</v>
      </c>
      <c r="M121" s="51">
        <v>11601.68</v>
      </c>
      <c r="N121" s="51">
        <v>0</v>
      </c>
      <c r="O121" s="50">
        <f t="shared" si="19"/>
        <v>58.3644229801791</v>
      </c>
    </row>
    <row r="122" spans="1:16" s="38" customFormat="1" ht="15.75" customHeight="1">
      <c r="A122" s="84" t="s">
        <v>66</v>
      </c>
      <c r="B122" s="85"/>
      <c r="C122" s="85"/>
      <c r="D122" s="85"/>
      <c r="E122" s="86"/>
      <c r="F122" s="56">
        <f>SUM(F120)</f>
        <v>8800</v>
      </c>
      <c r="G122" s="59">
        <f>SUM(G120)</f>
        <v>8800</v>
      </c>
      <c r="H122" s="59">
        <f>SUM(H120)</f>
        <v>0</v>
      </c>
      <c r="I122" s="57">
        <f t="shared" si="24"/>
        <v>30078</v>
      </c>
      <c r="J122" s="60">
        <f>SUM(J120:J121)</f>
        <v>30078</v>
      </c>
      <c r="K122" s="60">
        <v>0</v>
      </c>
      <c r="L122" s="50">
        <f t="shared" si="25"/>
        <v>21801.68</v>
      </c>
      <c r="M122" s="57">
        <f>SUM(M120:M121)</f>
        <v>21801.68</v>
      </c>
      <c r="N122" s="57">
        <v>0</v>
      </c>
      <c r="O122" s="60">
        <f t="shared" si="19"/>
        <v>72.48380876388057</v>
      </c>
      <c r="P122" s="45"/>
    </row>
    <row r="123" spans="1:15" ht="29.25" customHeight="1">
      <c r="A123" s="22">
        <v>1</v>
      </c>
      <c r="B123" s="23">
        <v>921</v>
      </c>
      <c r="C123" s="22">
        <v>92109</v>
      </c>
      <c r="D123" s="24" t="s">
        <v>28</v>
      </c>
      <c r="E123" s="25" t="s">
        <v>79</v>
      </c>
      <c r="F123" s="47">
        <f>SUM(G123+H123)</f>
        <v>4500</v>
      </c>
      <c r="G123" s="48">
        <v>4500</v>
      </c>
      <c r="H123" s="48">
        <v>0</v>
      </c>
      <c r="I123" s="50">
        <f t="shared" si="24"/>
        <v>5700</v>
      </c>
      <c r="J123" s="51">
        <v>5700</v>
      </c>
      <c r="K123" s="51">
        <v>0</v>
      </c>
      <c r="L123" s="50">
        <f t="shared" si="25"/>
        <v>7127.5</v>
      </c>
      <c r="M123" s="51">
        <v>7127.5</v>
      </c>
      <c r="N123" s="51">
        <v>0</v>
      </c>
      <c r="O123" s="50">
        <f t="shared" si="19"/>
        <v>125.04385964912281</v>
      </c>
    </row>
    <row r="124" spans="1:16" s="38" customFormat="1" ht="15" customHeight="1">
      <c r="A124" s="84" t="s">
        <v>57</v>
      </c>
      <c r="B124" s="91"/>
      <c r="C124" s="91"/>
      <c r="D124" s="85"/>
      <c r="E124" s="86"/>
      <c r="F124" s="56">
        <f>SUM(G124+H124)</f>
        <v>4500</v>
      </c>
      <c r="G124" s="59">
        <f>SUM(G123)</f>
        <v>4500</v>
      </c>
      <c r="H124" s="56">
        <f>SUM(H123)</f>
        <v>0</v>
      </c>
      <c r="I124" s="57">
        <f t="shared" si="24"/>
        <v>5700</v>
      </c>
      <c r="J124" s="60">
        <f>SUM(J123)</f>
        <v>5700</v>
      </c>
      <c r="K124" s="57">
        <f>SUM(K123)</f>
        <v>0</v>
      </c>
      <c r="L124" s="60">
        <f t="shared" si="25"/>
        <v>7127.5</v>
      </c>
      <c r="M124" s="57">
        <f>SUM(M123)</f>
        <v>7127.5</v>
      </c>
      <c r="N124" s="57">
        <v>0</v>
      </c>
      <c r="O124" s="57">
        <f t="shared" si="19"/>
        <v>125.04385964912281</v>
      </c>
      <c r="P124" s="45"/>
    </row>
    <row r="125" spans="1:15" ht="99" customHeight="1">
      <c r="A125" s="18">
        <v>1</v>
      </c>
      <c r="B125" s="15">
        <v>926</v>
      </c>
      <c r="C125" s="11">
        <v>92605</v>
      </c>
      <c r="D125" s="11">
        <v>8545</v>
      </c>
      <c r="E125" s="36" t="s">
        <v>150</v>
      </c>
      <c r="F125" s="47">
        <f>SUM(G125+H125)</f>
        <v>0</v>
      </c>
      <c r="G125" s="59">
        <v>0</v>
      </c>
      <c r="H125" s="59">
        <v>0</v>
      </c>
      <c r="I125" s="50">
        <f t="shared" si="24"/>
        <v>109504.79</v>
      </c>
      <c r="J125" s="51">
        <v>109504.79</v>
      </c>
      <c r="K125" s="51">
        <v>0</v>
      </c>
      <c r="L125" s="50">
        <f t="shared" si="25"/>
        <v>109504.79</v>
      </c>
      <c r="M125" s="51">
        <v>109504.79</v>
      </c>
      <c r="N125" s="51">
        <v>0</v>
      </c>
      <c r="O125" s="50">
        <f t="shared" si="19"/>
        <v>100</v>
      </c>
    </row>
    <row r="126" spans="1:16" s="38" customFormat="1" ht="15" customHeight="1">
      <c r="A126" s="84" t="s">
        <v>104</v>
      </c>
      <c r="B126" s="91"/>
      <c r="C126" s="91"/>
      <c r="D126" s="85"/>
      <c r="E126" s="86"/>
      <c r="F126" s="47">
        <f>SUM(G126+H126)</f>
        <v>0</v>
      </c>
      <c r="G126" s="59">
        <v>0</v>
      </c>
      <c r="H126" s="59">
        <v>0</v>
      </c>
      <c r="I126" s="57">
        <f>SUM(K126)</f>
        <v>0</v>
      </c>
      <c r="J126" s="57">
        <f>SUM(J125)</f>
        <v>109504.79</v>
      </c>
      <c r="K126" s="60">
        <f>SUM(K125)</f>
        <v>0</v>
      </c>
      <c r="L126" s="60">
        <f t="shared" si="25"/>
        <v>109504.79</v>
      </c>
      <c r="M126" s="57">
        <f>SUM(M125)</f>
        <v>109504.79</v>
      </c>
      <c r="N126" s="57">
        <f>SUM(N125)</f>
        <v>0</v>
      </c>
      <c r="O126" s="57" t="e">
        <f t="shared" si="19"/>
        <v>#DIV/0!</v>
      </c>
      <c r="P126" s="45"/>
    </row>
    <row r="127" spans="1:15" ht="12">
      <c r="A127" s="114" t="s">
        <v>4</v>
      </c>
      <c r="B127" s="115"/>
      <c r="C127" s="115"/>
      <c r="D127" s="116"/>
      <c r="E127" s="117"/>
      <c r="F127" s="47">
        <f>SUM(G127+H127)</f>
        <v>72296186</v>
      </c>
      <c r="G127" s="47">
        <f>SUM(G21+G34+G39+G43+G45+G72+G76+G98+G119+G124+G122)</f>
        <v>72282006</v>
      </c>
      <c r="H127" s="47">
        <f>SUM(H21+H34+H39+H43+H45+H72+H76+H98+H119+H124)</f>
        <v>14180</v>
      </c>
      <c r="I127" s="50">
        <f>SUM(K127+J127)</f>
        <v>77165297.2</v>
      </c>
      <c r="J127" s="50">
        <f>SUM(J21+J34+J39+J43+J45+J72+J76+J98+J100+J119+J122+J124+J126+J23)</f>
        <v>76047217.2</v>
      </c>
      <c r="K127" s="50">
        <f>SUM(K21+K34+K39+K43+K45+K72+K76+K98+K119+K124+K126)</f>
        <v>1118080</v>
      </c>
      <c r="L127" s="50">
        <f>SUM(L21+L34+L39+L43+L45+L72+L76+L98+L100+L119+L122+L126+L124+L23)</f>
        <v>75758790.6</v>
      </c>
      <c r="M127" s="50">
        <f>SUM(M21+M39+M34+M43+M45+M72+M76+M98+M100+M119+M122+M124+M23+M126)</f>
        <v>74345166.77</v>
      </c>
      <c r="N127" s="50">
        <f>SUM(N21+N34)</f>
        <v>1413623.83</v>
      </c>
      <c r="O127" s="50">
        <f t="shared" si="19"/>
        <v>98.1772809137836</v>
      </c>
    </row>
    <row r="128" spans="1:4" ht="12">
      <c r="A128" s="26"/>
      <c r="B128" s="26"/>
      <c r="C128" s="26"/>
      <c r="D128" s="27"/>
    </row>
    <row r="129" spans="1:4" ht="12">
      <c r="A129" s="26"/>
      <c r="B129" s="26"/>
      <c r="C129" s="26"/>
      <c r="D129" s="27"/>
    </row>
    <row r="130" spans="1:5" ht="12">
      <c r="A130" s="112"/>
      <c r="B130" s="112"/>
      <c r="C130" s="112"/>
      <c r="D130" s="113"/>
      <c r="E130" s="113"/>
    </row>
    <row r="131" spans="1:5" ht="12">
      <c r="A131" s="26"/>
      <c r="B131" s="26"/>
      <c r="C131" s="26"/>
      <c r="D131" s="27"/>
      <c r="E131" s="27"/>
    </row>
    <row r="132" spans="1:5" ht="12">
      <c r="A132" s="26"/>
      <c r="B132" s="26"/>
      <c r="C132" s="26"/>
      <c r="D132" s="27"/>
      <c r="E132" s="27"/>
    </row>
    <row r="133" spans="1:5" ht="12">
      <c r="A133" s="26"/>
      <c r="B133" s="26"/>
      <c r="C133" s="26"/>
      <c r="D133" s="27"/>
      <c r="E133" s="28"/>
    </row>
    <row r="134" spans="1:13" ht="12">
      <c r="A134" s="26"/>
      <c r="B134" s="26"/>
      <c r="C134" s="26"/>
      <c r="M134" s="74"/>
    </row>
    <row r="135" spans="1:3" ht="12">
      <c r="A135" s="26"/>
      <c r="B135" s="26"/>
      <c r="C135" s="26"/>
    </row>
    <row r="136" spans="1:3" ht="12">
      <c r="A136" s="26"/>
      <c r="B136" s="26"/>
      <c r="C136" s="26"/>
    </row>
    <row r="137" spans="1:3" ht="12">
      <c r="A137" s="26"/>
      <c r="B137" s="26"/>
      <c r="C137" s="26"/>
    </row>
    <row r="138" spans="1:3" ht="12">
      <c r="A138" s="26"/>
      <c r="B138" s="26"/>
      <c r="C138" s="26"/>
    </row>
    <row r="139" spans="1:3" ht="12">
      <c r="A139" s="26"/>
      <c r="B139" s="26"/>
      <c r="C139" s="26"/>
    </row>
    <row r="140" spans="1:3" ht="12">
      <c r="A140" s="26"/>
      <c r="B140" s="26"/>
      <c r="C140" s="26"/>
    </row>
    <row r="141" spans="1:3" ht="12">
      <c r="A141" s="26"/>
      <c r="B141" s="26"/>
      <c r="C141" s="26"/>
    </row>
    <row r="142" spans="1:3" ht="12">
      <c r="A142" s="26"/>
      <c r="B142" s="26"/>
      <c r="C142" s="26"/>
    </row>
    <row r="143" spans="1:3" ht="12">
      <c r="A143" s="26"/>
      <c r="B143" s="26"/>
      <c r="C143" s="26"/>
    </row>
    <row r="144" spans="1:3" ht="12">
      <c r="A144" s="26"/>
      <c r="B144" s="26"/>
      <c r="C144" s="26"/>
    </row>
    <row r="145" spans="1:3" ht="12">
      <c r="A145" s="26"/>
      <c r="B145" s="26"/>
      <c r="C145" s="26"/>
    </row>
    <row r="146" spans="1:3" ht="12">
      <c r="A146" s="26"/>
      <c r="B146" s="26"/>
      <c r="C146" s="26"/>
    </row>
    <row r="147" spans="1:3" ht="12">
      <c r="A147" s="26"/>
      <c r="B147" s="26"/>
      <c r="C147" s="26"/>
    </row>
    <row r="148" spans="1:3" ht="12">
      <c r="A148" s="26"/>
      <c r="B148" s="26"/>
      <c r="C148" s="26"/>
    </row>
    <row r="149" spans="1:3" ht="12">
      <c r="A149" s="26"/>
      <c r="B149" s="26"/>
      <c r="C149" s="26"/>
    </row>
    <row r="150" spans="1:3" ht="12">
      <c r="A150" s="26"/>
      <c r="B150" s="26"/>
      <c r="C150" s="26"/>
    </row>
    <row r="151" spans="1:3" ht="12">
      <c r="A151" s="26"/>
      <c r="B151" s="26"/>
      <c r="C151" s="26"/>
    </row>
    <row r="152" spans="1:3" ht="12">
      <c r="A152" s="26"/>
      <c r="B152" s="26"/>
      <c r="C152" s="26"/>
    </row>
    <row r="153" spans="1:3" ht="12">
      <c r="A153" s="26"/>
      <c r="B153" s="26"/>
      <c r="C153" s="26"/>
    </row>
    <row r="154" spans="1:3" ht="12">
      <c r="A154" s="26"/>
      <c r="B154" s="26"/>
      <c r="C154" s="26"/>
    </row>
    <row r="155" spans="1:3" ht="12">
      <c r="A155" s="26"/>
      <c r="B155" s="26"/>
      <c r="C155" s="26"/>
    </row>
    <row r="156" spans="1:3" ht="12">
      <c r="A156" s="26"/>
      <c r="B156" s="26"/>
      <c r="C156" s="26"/>
    </row>
    <row r="157" spans="1:3" ht="12">
      <c r="A157" s="26"/>
      <c r="B157" s="26"/>
      <c r="C157" s="26"/>
    </row>
    <row r="158" spans="1:3" ht="12">
      <c r="A158" s="26"/>
      <c r="B158" s="26"/>
      <c r="C158" s="26"/>
    </row>
    <row r="159" spans="1:3" ht="12">
      <c r="A159" s="26"/>
      <c r="B159" s="26"/>
      <c r="C159" s="26"/>
    </row>
    <row r="160" spans="1:3" ht="12">
      <c r="A160" s="26"/>
      <c r="B160" s="26"/>
      <c r="C160" s="26"/>
    </row>
    <row r="161" spans="1:3" ht="12">
      <c r="A161" s="26"/>
      <c r="B161" s="26"/>
      <c r="C161" s="26"/>
    </row>
    <row r="162" spans="1:3" ht="12">
      <c r="A162" s="26"/>
      <c r="B162" s="26"/>
      <c r="C162" s="26"/>
    </row>
    <row r="163" spans="1:3" ht="12">
      <c r="A163" s="26"/>
      <c r="B163" s="26"/>
      <c r="C163" s="26"/>
    </row>
    <row r="164" spans="1:3" ht="12">
      <c r="A164" s="26"/>
      <c r="B164" s="26"/>
      <c r="C164" s="26"/>
    </row>
    <row r="165" spans="1:3" ht="12">
      <c r="A165" s="26"/>
      <c r="B165" s="26"/>
      <c r="C165" s="26"/>
    </row>
    <row r="166" spans="1:3" ht="12">
      <c r="A166" s="26"/>
      <c r="B166" s="26"/>
      <c r="C166" s="26"/>
    </row>
    <row r="167" spans="1:3" ht="12">
      <c r="A167" s="26"/>
      <c r="B167" s="26"/>
      <c r="C167" s="26"/>
    </row>
    <row r="168" spans="1:3" ht="12">
      <c r="A168" s="26"/>
      <c r="B168" s="26"/>
      <c r="C168" s="26"/>
    </row>
    <row r="169" spans="1:3" ht="12">
      <c r="A169" s="26"/>
      <c r="B169" s="26"/>
      <c r="C169" s="26"/>
    </row>
    <row r="170" spans="1:3" ht="12">
      <c r="A170" s="26"/>
      <c r="B170" s="26"/>
      <c r="C170" s="26"/>
    </row>
    <row r="171" spans="1:3" ht="12">
      <c r="A171" s="26"/>
      <c r="B171" s="26"/>
      <c r="C171" s="26"/>
    </row>
    <row r="172" spans="1:3" ht="12">
      <c r="A172" s="26"/>
      <c r="B172" s="26"/>
      <c r="C172" s="26"/>
    </row>
    <row r="173" spans="1:3" ht="12">
      <c r="A173" s="26"/>
      <c r="B173" s="26"/>
      <c r="C173" s="26"/>
    </row>
    <row r="174" spans="1:3" ht="12">
      <c r="A174" s="26"/>
      <c r="B174" s="26"/>
      <c r="C174" s="26"/>
    </row>
    <row r="175" spans="1:3" ht="12">
      <c r="A175" s="26"/>
      <c r="B175" s="26"/>
      <c r="C175" s="26"/>
    </row>
    <row r="176" spans="1:3" ht="12">
      <c r="A176" s="26"/>
      <c r="B176" s="26"/>
      <c r="C176" s="26"/>
    </row>
    <row r="177" spans="1:3" ht="12">
      <c r="A177" s="26"/>
      <c r="B177" s="26"/>
      <c r="C177" s="26"/>
    </row>
    <row r="178" spans="1:3" ht="12">
      <c r="A178" s="26"/>
      <c r="B178" s="26"/>
      <c r="C178" s="26"/>
    </row>
    <row r="179" spans="1:3" ht="12">
      <c r="A179" s="26"/>
      <c r="B179" s="26"/>
      <c r="C179" s="26"/>
    </row>
    <row r="180" spans="1:3" ht="12">
      <c r="A180" s="26"/>
      <c r="B180" s="26"/>
      <c r="C180" s="26"/>
    </row>
    <row r="181" spans="1:3" ht="12">
      <c r="A181" s="26"/>
      <c r="B181" s="26"/>
      <c r="C181" s="26"/>
    </row>
    <row r="182" spans="1:3" ht="12">
      <c r="A182" s="26"/>
      <c r="B182" s="26"/>
      <c r="C182" s="26"/>
    </row>
    <row r="183" spans="1:3" ht="12">
      <c r="A183" s="26"/>
      <c r="B183" s="26"/>
      <c r="C183" s="26"/>
    </row>
    <row r="184" spans="1:3" ht="12">
      <c r="A184" s="26"/>
      <c r="B184" s="26"/>
      <c r="C184" s="26"/>
    </row>
    <row r="185" spans="1:3" ht="12">
      <c r="A185" s="26"/>
      <c r="B185" s="26"/>
      <c r="C185" s="26"/>
    </row>
    <row r="186" spans="1:3" ht="12">
      <c r="A186" s="26"/>
      <c r="B186" s="26"/>
      <c r="C186" s="26"/>
    </row>
    <row r="187" spans="1:3" ht="12">
      <c r="A187" s="26"/>
      <c r="B187" s="26"/>
      <c r="C187" s="26"/>
    </row>
    <row r="188" spans="1:3" ht="12">
      <c r="A188" s="26"/>
      <c r="B188" s="26"/>
      <c r="C188" s="26"/>
    </row>
    <row r="189" spans="1:3" ht="12">
      <c r="A189" s="26"/>
      <c r="B189" s="26"/>
      <c r="C189" s="26"/>
    </row>
    <row r="190" spans="1:3" ht="12">
      <c r="A190" s="26"/>
      <c r="B190" s="26"/>
      <c r="C190" s="26"/>
    </row>
    <row r="191" spans="1:3" ht="12">
      <c r="A191" s="26"/>
      <c r="B191" s="26"/>
      <c r="C191" s="26"/>
    </row>
    <row r="192" spans="1:3" ht="12">
      <c r="A192" s="26"/>
      <c r="B192" s="26"/>
      <c r="C192" s="26"/>
    </row>
    <row r="193" spans="1:3" ht="12">
      <c r="A193" s="26"/>
      <c r="B193" s="26"/>
      <c r="C193" s="26"/>
    </row>
    <row r="194" spans="1:3" ht="12">
      <c r="A194" s="26"/>
      <c r="B194" s="26"/>
      <c r="C194" s="26"/>
    </row>
    <row r="195" spans="1:3" ht="12">
      <c r="A195" s="26"/>
      <c r="B195" s="26"/>
      <c r="C195" s="26"/>
    </row>
    <row r="196" spans="1:3" ht="12">
      <c r="A196" s="26"/>
      <c r="B196" s="26"/>
      <c r="C196" s="26"/>
    </row>
    <row r="197" spans="1:3" ht="12">
      <c r="A197" s="26"/>
      <c r="B197" s="26"/>
      <c r="C197" s="26"/>
    </row>
    <row r="198" spans="1:3" ht="12">
      <c r="A198" s="26"/>
      <c r="B198" s="26"/>
      <c r="C198" s="26"/>
    </row>
    <row r="199" spans="1:3" ht="12">
      <c r="A199" s="26"/>
      <c r="B199" s="26"/>
      <c r="C199" s="26"/>
    </row>
    <row r="200" spans="1:3" ht="12">
      <c r="A200" s="29"/>
      <c r="B200" s="29"/>
      <c r="C200" s="29"/>
    </row>
    <row r="201" spans="1:3" ht="12">
      <c r="A201" s="29"/>
      <c r="B201" s="29"/>
      <c r="C201" s="29"/>
    </row>
    <row r="202" spans="1:3" ht="12">
      <c r="A202" s="29"/>
      <c r="B202" s="29"/>
      <c r="C202" s="29"/>
    </row>
    <row r="203" spans="1:3" ht="12">
      <c r="A203" s="29"/>
      <c r="B203" s="29"/>
      <c r="C203" s="29"/>
    </row>
    <row r="204" spans="1:3" ht="12">
      <c r="A204" s="29"/>
      <c r="B204" s="29"/>
      <c r="C204" s="29"/>
    </row>
    <row r="205" spans="1:3" ht="12">
      <c r="A205" s="29"/>
      <c r="B205" s="29"/>
      <c r="C205" s="29"/>
    </row>
    <row r="206" spans="1:3" ht="12">
      <c r="A206" s="29"/>
      <c r="B206" s="29"/>
      <c r="C206" s="29"/>
    </row>
    <row r="207" spans="1:3" ht="12">
      <c r="A207" s="29"/>
      <c r="B207" s="29"/>
      <c r="C207" s="29"/>
    </row>
    <row r="208" spans="1:3" ht="12">
      <c r="A208" s="29"/>
      <c r="B208" s="29"/>
      <c r="C208" s="29"/>
    </row>
    <row r="209" spans="1:3" ht="12">
      <c r="A209" s="30"/>
      <c r="B209" s="30"/>
      <c r="C209" s="30"/>
    </row>
  </sheetData>
  <mergeCells count="31">
    <mergeCell ref="A126:E126"/>
    <mergeCell ref="A130:E130"/>
    <mergeCell ref="A127:E127"/>
    <mergeCell ref="A21:E21"/>
    <mergeCell ref="A34:E34"/>
    <mergeCell ref="A39:E39"/>
    <mergeCell ref="A43:E43"/>
    <mergeCell ref="A119:E119"/>
    <mergeCell ref="A124:E124"/>
    <mergeCell ref="A72:E72"/>
    <mergeCell ref="A45:E45"/>
    <mergeCell ref="B8:B10"/>
    <mergeCell ref="C8:C10"/>
    <mergeCell ref="A8:A10"/>
    <mergeCell ref="A23:E23"/>
    <mergeCell ref="O8:O10"/>
    <mergeCell ref="F9:F10"/>
    <mergeCell ref="I8:K8"/>
    <mergeCell ref="I9:I10"/>
    <mergeCell ref="J9:K9"/>
    <mergeCell ref="G9:H9"/>
    <mergeCell ref="F8:H8"/>
    <mergeCell ref="M8:N9"/>
    <mergeCell ref="A122:E122"/>
    <mergeCell ref="A76:E76"/>
    <mergeCell ref="A98:E98"/>
    <mergeCell ref="A100:E100"/>
    <mergeCell ref="A6:E6"/>
    <mergeCell ref="L8:L10"/>
    <mergeCell ref="D8:D10"/>
    <mergeCell ref="E8:E10"/>
  </mergeCells>
  <printOptions horizontalCentered="1"/>
  <pageMargins left="0.03937007874015748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2010-03-18T10:11:04Z</cp:lastPrinted>
  <dcterms:created xsi:type="dcterms:W3CDTF">2001-09-07T12:46:35Z</dcterms:created>
  <dcterms:modified xsi:type="dcterms:W3CDTF">2010-04-01T07:41:36Z</dcterms:modified>
  <cp:category/>
  <cp:version/>
  <cp:contentType/>
  <cp:contentStatus/>
</cp:coreProperties>
</file>