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04'!$8:$11</definedName>
  </definedNames>
  <calcPr fullCalcOnLoad="1"/>
</workbook>
</file>

<file path=xl/sharedStrings.xml><?xml version="1.0" encoding="utf-8"?>
<sst xmlns="http://schemas.openxmlformats.org/spreadsheetml/2006/main" count="213" uniqueCount="137">
  <si>
    <t>podatek od nieruchomości od osób fizycznych</t>
  </si>
  <si>
    <t>podatek rolny od osób fizycznych</t>
  </si>
  <si>
    <t>podatek od środków transportowych od osób fizycznych</t>
  </si>
  <si>
    <t>wpływy z opłaty targowej</t>
  </si>
  <si>
    <t>Dochody ogółem</t>
  </si>
  <si>
    <t>podatek leśny od osób fizycznych</t>
  </si>
  <si>
    <t>Lp.</t>
  </si>
  <si>
    <t>dochody jst związane z realizacją zadań z zakresu adm.rządowej oraz innych zadań zleconych ustawami (wydawanie dowodów osobistych)</t>
  </si>
  <si>
    <t>odsetki za nieterminowe wpłaty z tytułu podatków i opłat</t>
  </si>
  <si>
    <t>pozostałe odsetki-odsetki od środków na rach.bankowych</t>
  </si>
  <si>
    <t xml:space="preserve">podatek od czynności cywilnoprawnych  od osób prawnych  </t>
  </si>
  <si>
    <t xml:space="preserve">podatek od nieruchomości od osób prawnych </t>
  </si>
  <si>
    <t xml:space="preserve">podatek od środków transportowych od osób prawnych </t>
  </si>
  <si>
    <t>podatek rolny od osób  prawnych</t>
  </si>
  <si>
    <t>podatek leśny od osób  prawnych</t>
  </si>
  <si>
    <t>wpływy z opłat za wydawanie zezwoleń na sprzedaż alkoholu</t>
  </si>
  <si>
    <t>wpływy z opłaty skarbowej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</si>
  <si>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</si>
  <si>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</si>
  <si>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</si>
  <si>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</si>
  <si>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</si>
  <si>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</si>
  <si>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</si>
  <si>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</si>
  <si>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</si>
  <si>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</si>
  <si>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</si>
  <si>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</si>
  <si>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</si>
  <si>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</si>
  <si>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</si>
  <si>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</si>
  <si>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</si>
  <si>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</si>
  <si>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</si>
  <si>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</si>
  <si>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</si>
  <si>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</si>
  <si>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</si>
  <si>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2680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</si>
  <si>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</si>
  <si>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</si>
  <si>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</si>
  <si>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</si>
  <si>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</si>
  <si>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</si>
  <si>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</si>
  <si>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</si>
  <si>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</si>
  <si>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</si>
  <si>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</si>
  <si>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</si>
  <si>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pozostałe odsetki - odsetki od środków na rachunkach bankowych</t>
  </si>
  <si>
    <t>Dział 754 Bezpieczeństwo publiczne i ochrona przeciwpożarowa</t>
  </si>
  <si>
    <t>Dział 756 Dochody od osób prawnych,od osób fizycznych i od innych jednostek nieposiadających osobowości prawnej oraz wydatki związane z ich poborem</t>
  </si>
  <si>
    <t>Dział 758 Różne rozliczenia</t>
  </si>
  <si>
    <t>Dział 921 Kultura i ochrona dziedzictwa narodowego</t>
  </si>
  <si>
    <t>wpływy z różnych dochodów (wpływy z tyt. wynagrodzenia dla płatnika z tyt. wykonywania zadań określonych przepisami prawa)</t>
  </si>
  <si>
    <t>subwencja ogólna z budżetu państwa-część oświatowa dla jednostek samorządu terytorialnego</t>
  </si>
  <si>
    <t>Dział 852 Pomoc społeczna</t>
  </si>
  <si>
    <t>Źródło dochodów</t>
  </si>
  <si>
    <t>§</t>
  </si>
  <si>
    <t>rekompensaty utraconych dochodów w podatkach i opłatach lokalnych (dotacja z funduszy celowych PFRON)</t>
  </si>
  <si>
    <t xml:space="preserve">                                                                                    (dane w zł)</t>
  </si>
  <si>
    <t>0690</t>
  </si>
  <si>
    <t>odsetki za nieterminowe wpłaty z tytułu czynsze mieszkaniowe</t>
  </si>
  <si>
    <t>Dział 854 Edukacyjna opieka wychowawcza</t>
  </si>
  <si>
    <t>wpływy z tytułu przekształcenia prawa użytkowania wieczystego przysługującego osobom fizycznym w prawo własności</t>
  </si>
  <si>
    <t>wpływy z opłaty za zarząd, użytkowanie i użytkowanie wieczyste nieruchomości</t>
  </si>
  <si>
    <t>(dane w zł)</t>
  </si>
  <si>
    <t xml:space="preserve">podatek od spadków i darowizn </t>
  </si>
  <si>
    <t xml:space="preserve">podatek od czynności cywilnoprawnych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</si>
  <si>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</si>
  <si>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 (aktualizacja stałego rejestru wyborców)</t>
  </si>
  <si>
    <t>dotacje celowe otrzymane z budżetu państwa na realizację zadań bieżących z zakresu administracji rządowej oraz innych zadań zleconych gminie (związkom gmin) ustawami (obrony cywilnej)</t>
  </si>
  <si>
    <t>dotacje celowe otrzymane z budżetu państwa na realizację zadań bieżących z zakresu administracji rządowej  oraz innych zadań zleconych gminie (związkom gmin) ustawami (pomocy społecznej - świadczenia rodzinne)</t>
  </si>
  <si>
    <t>dotacje celowe otrzymane z budżetu państwa na realizację zadań bieżących z zakresu administracji rządowej oraz innych zadań zleconych gminie (związkom gmin) ustawami  (pomocy społecznej- składki na ubezp.zdrowotne)</t>
  </si>
  <si>
    <t>dotacje celowe otrzymane z budżetu państwa na realizację zadań bieżących z zakresu administracji rządowej  oraz innych zadań zleconych gminie (związkom gmin) ustawami (pomocy społecznej -  zasiłki i pomoc w naturze)</t>
  </si>
  <si>
    <t>dotacje celowe otrzymane z budżetu państwa na realizację  własnych zadań bieżących gmin - z zakresu pomocy społecznej- zasiłki i pomoc w naturze</t>
  </si>
  <si>
    <t>dotacje celowe otrzymane z budżetu państwa na realizację własnych zadań bieżących gmin - z zakresu pomocy społecznej- działalność ośrodka pomocy społecznej</t>
  </si>
  <si>
    <t xml:space="preserve">dotacje celowe otrzymane z budżetu państwa na realizację  własnych zadań bieżących gmin - z zakresu pomocy społecznej- dożywianie </t>
  </si>
  <si>
    <t>wpływy z usług (odpłatność za udział w imprezach kulturalnych)</t>
  </si>
  <si>
    <t>podatek od działalności gospodarczej osoby fizyczne, opłacany w formie karty podatkowej</t>
  </si>
  <si>
    <t>wpływy z innych lokalnych opłat pobieranych przez jst na podstawie odrębnych ustaw  ( opłaty za zajęcie pasa drogowego)</t>
  </si>
  <si>
    <t xml:space="preserve">wpływy z innych lokalnych opłat pobieranych przez jst na podstawie odrębnych ustaw (z tytułu  opłaty adiacenckiej związanej  z podziałem nieruchomości i wzrostu wartości nieruch spowodowanej budową urz. infrastr.techn. - sieć wodoc. i kanal.)  </t>
  </si>
  <si>
    <t>wpływy z innych lokalnych opłat pobieranych przez jst na podstawie odrębnych ustaw  (wpis do ewidencji działalności gospodarczej)</t>
  </si>
  <si>
    <t>wpływy z usług  (czynsze mieszkaniowe)</t>
  </si>
  <si>
    <t>wpływy z usług   (za pobór wody)</t>
  </si>
  <si>
    <t>wpływy z usług   (za zrzut ścieków)</t>
  </si>
  <si>
    <t>wpływy z różnych opłat  (wpłaty za duplikaty legitymacji i świadectw szkolnych)</t>
  </si>
  <si>
    <t>wpływy z usług  (opłata stała za przedszkole)</t>
  </si>
  <si>
    <t>dotacje celowe otrzymane z gminy na zadania bieżące realiz na podstawie porozumień między jst  ( refundacja kosztów przez inne gminy za pobyt dzieci w przedszk. na terenie naszej gminy)</t>
  </si>
  <si>
    <t>wpływy z różnych opłat  (duplikaty legitymacji i świadectw)</t>
  </si>
  <si>
    <t>wpływy z różnych opłat (duplikaty legitymacji i świadectw)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</si>
  <si>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</si>
  <si>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</si>
  <si>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>z zakresu administracji rządowej - wybory do parlamentu europejskiego</t>
  </si>
  <si>
    <t xml:space="preserve">Dział 751 Urzędy naczelnych organów władzy państwowej,kontroli i ochrony prawa </t>
  </si>
  <si>
    <t>dotacje celowe z zakresu edukacji opieki wychowawczej -z przeznaczeniem na dofinansowanie świadczeń pomocy materialnej dla uczniów o charakterze socjalnym</t>
  </si>
  <si>
    <t>podatek dochodowy od osób prawnych - udział we wpływach (CIT)</t>
  </si>
  <si>
    <t>podatek dochodowy od osób fizycznych - udział we wpływach (PIT)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</si>
  <si>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</si>
  <si>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</si>
  <si>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</si>
  <si>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</si>
  <si>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>wpływy z różnych dochodów (odszkodowanie z PZU za remont lokalu nr 1 w Komorowe)</t>
  </si>
  <si>
    <t>0870</t>
  </si>
  <si>
    <t>odsetki od nieterminowych wpłat z tytułu podatków i opłat</t>
  </si>
  <si>
    <t>odsetki od nieterminowych wpłat z tytułu zajęcia pasa drogowego</t>
  </si>
  <si>
    <t>odsetki od nieterminowych wpłat z tytułu i opłat</t>
  </si>
  <si>
    <t>dotacje celowe z budżetu państwa na realizacje inwestycji i zakupów inwestycyjnych własnych gmin(związków gmin)</t>
  </si>
  <si>
    <t>Dział 926 Kultura fizyczna i sport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</si>
  <si>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</si>
  <si>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</si>
  <si>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Wykonanie dochodów za I półrocze 2009r.</t>
  </si>
  <si>
    <t>dochody z najmu i dzierżawy składników majątkowych skarbu państwa, jst lub innych jednostek zaliczonych do sektora finansów publicznych oraz innych umów o podobnym charakterze ( w tym 3 000 zł z dzierżawy związanej z organizacją imprez kulturalnych i sportowych)</t>
  </si>
  <si>
    <t xml:space="preserve">wpływy ze  sprzedaży składników majątkowych 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</si>
  <si>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</si>
  <si>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</si>
  <si>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odsetki za nieterminowe wpłaty z tytułu czynszów mieszkaniowych</t>
  </si>
  <si>
    <t>odsetki za nieterminowe wpłaty z tytułu podatków i opłat -z karty podatkowej</t>
  </si>
  <si>
    <t>Załącznik nr 1</t>
  </si>
  <si>
    <t>Wójta Gminy Michałowice</t>
  </si>
  <si>
    <t>Plan dochodów na 2009 rok wg uchwały budżetowej</t>
  </si>
  <si>
    <t>Plan dochodów  po zmianach</t>
  </si>
  <si>
    <t>Wykonanie za I półrocze 2009 roku</t>
  </si>
  <si>
    <t>% wykonania</t>
  </si>
  <si>
    <t>wpływ z innych lokalnych opłat pobieranych przez jst na podstawie odrębnych ustaw  (z tytułu wzrostu nieruchomości z zw.z uchw.miejscowych  planów zagospodarowania przestrzennego)</t>
  </si>
  <si>
    <t>wpływy z różnych dochodów (zwrot środków z wydatków niewygasajacych)</t>
  </si>
  <si>
    <t>wpływy z różnych dochodów (wymiana młodzieży polsko - włoskiej)</t>
  </si>
  <si>
    <t>do Zarządzenia Nr 156 /2009</t>
  </si>
  <si>
    <t>z dnia  7 sierpnia 2009 r.</t>
  </si>
  <si>
    <t>Wykonanie  dochodów bieżących  za I półrocze 2009 roku</t>
  </si>
  <si>
    <t>Wykonanie dochodów majątkowych za I półrocze 2009 roku</t>
  </si>
  <si>
    <t>wpływy z różnych opłat  (potrącone zabezpieczenie  z umowy)</t>
  </si>
  <si>
    <t>wpływy z usług  (odpłatność za usługi opiekuńcze)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</si>
</sst>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i/>
      <sz val="9"/>
      <name val="Arial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3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tabSelected="1" workbookViewId="0" topLeftCell="A1">
      <selection activeCell="J100" sqref="J100"/>
    </sheetView>
  </sheetViews>
  <sheetFormatPr defaultColWidth="9.00390625" defaultRowHeight="12.75"/>
  <cols>
    <col min="1" max="1" width="2.875" style="1" customWidth="1"/>
    <col min="2" max="2" width="4.125" style="1" customWidth="1"/>
    <col min="3" max="3" width="10.25390625" style="1" customWidth="1"/>
    <col min="4" max="4" width="5.75390625" style="1" customWidth="1"/>
    <col min="5" max="5" width="33.375" style="1" customWidth="1"/>
    <col min="6" max="6" width="9.00390625" style="1" customWidth="1"/>
    <col min="7" max="7" width="8.75390625" style="1" customWidth="1"/>
    <col min="8" max="8" width="7.125" style="1" customWidth="1"/>
    <col min="9" max="9" width="11.625" style="1" customWidth="1"/>
    <col min="10" max="10" width="9.25390625" style="1" customWidth="1"/>
    <col min="11" max="11" width="9.875" style="1" customWidth="1"/>
    <col min="12" max="13" width="11.00390625" style="1" customWidth="1"/>
    <col min="14" max="14" width="10.75390625" style="1" customWidth="1"/>
    <col min="15" max="15" width="8.375" style="1" customWidth="1"/>
    <col min="16" max="16" width="9.125" style="28" customWidth="1"/>
    <col min="17" max="16384" width="9.125" style="1" customWidth="1"/>
  </cols>
  <sheetData>
    <row r="1" spans="5:10" ht="12">
      <c r="E1" s="2"/>
      <c r="F1" s="2"/>
      <c r="I1" s="2" t="s">
        <v>122</v>
      </c>
      <c r="J1" s="2"/>
    </row>
    <row r="2" spans="5:10" ht="12">
      <c r="E2" s="2"/>
      <c r="F2" s="2"/>
      <c r="I2" s="2" t="s">
        <v>131</v>
      </c>
      <c r="J2" s="2"/>
    </row>
    <row r="3" spans="5:10" ht="12">
      <c r="E3" s="2"/>
      <c r="F3" s="2"/>
      <c r="I3" s="2" t="s">
        <v>123</v>
      </c>
      <c r="J3" s="2"/>
    </row>
    <row r="4" spans="5:10" ht="12">
      <c r="E4" s="2"/>
      <c r="F4" s="2"/>
      <c r="I4" s="2" t="s">
        <v>132</v>
      </c>
      <c r="J4" s="2"/>
    </row>
    <row r="6" spans="1:14" ht="12.75">
      <c r="A6" s="110" t="s">
        <v>115</v>
      </c>
      <c r="B6" s="111"/>
      <c r="C6" s="111"/>
      <c r="D6" s="111"/>
      <c r="E6" s="111"/>
      <c r="K6" s="5" t="s">
        <v>64</v>
      </c>
      <c r="L6" s="32" t="s">
        <v>70</v>
      </c>
      <c r="M6" s="32"/>
      <c r="N6" s="32"/>
    </row>
    <row r="7" spans="1:15" ht="11.25" customHeight="1">
      <c r="A7" s="3"/>
      <c r="B7" s="3"/>
      <c r="C7" s="3"/>
      <c r="D7" s="4"/>
      <c r="E7" s="4"/>
      <c r="G7" s="1" t="s">
        <v>102</v>
      </c>
      <c r="K7" s="5"/>
      <c r="L7" s="5"/>
      <c r="M7" s="5"/>
      <c r="N7" s="5"/>
      <c r="O7" s="6"/>
    </row>
    <row r="8" spans="1:15" ht="54" customHeight="1">
      <c r="A8" s="86" t="s">
        <v>6</v>
      </c>
      <c r="B8" s="86" t="s">
        <v>21</v>
      </c>
      <c r="C8" s="86" t="s">
        <v>22</v>
      </c>
      <c r="D8" s="90" t="s">
        <v>62</v>
      </c>
      <c r="E8" s="86" t="s">
        <v>61</v>
      </c>
      <c r="F8" s="103" t="s">
        <v>124</v>
      </c>
      <c r="G8" s="104"/>
      <c r="H8" s="105"/>
      <c r="I8" s="95" t="s">
        <v>125</v>
      </c>
      <c r="J8" s="96"/>
      <c r="K8" s="97"/>
      <c r="L8" s="93" t="s">
        <v>126</v>
      </c>
      <c r="M8" s="114" t="s">
        <v>133</v>
      </c>
      <c r="N8" s="114" t="s">
        <v>134</v>
      </c>
      <c r="O8" s="90" t="s">
        <v>127</v>
      </c>
    </row>
    <row r="9" spans="1:15" ht="18.75" customHeight="1">
      <c r="A9" s="89"/>
      <c r="B9" s="87"/>
      <c r="C9" s="87"/>
      <c r="D9" s="118"/>
      <c r="E9" s="89"/>
      <c r="F9" s="93" t="s">
        <v>17</v>
      </c>
      <c r="G9" s="101" t="s">
        <v>18</v>
      </c>
      <c r="H9" s="102"/>
      <c r="I9" s="93" t="s">
        <v>17</v>
      </c>
      <c r="J9" s="99" t="s">
        <v>18</v>
      </c>
      <c r="K9" s="100"/>
      <c r="L9" s="112"/>
      <c r="M9" s="115"/>
      <c r="N9" s="115"/>
      <c r="O9" s="91"/>
    </row>
    <row r="10" spans="1:15" ht="28.5" customHeight="1">
      <c r="A10" s="88"/>
      <c r="B10" s="88"/>
      <c r="C10" s="88"/>
      <c r="D10" s="88"/>
      <c r="E10" s="88"/>
      <c r="F10" s="94"/>
      <c r="G10" s="8" t="s">
        <v>19</v>
      </c>
      <c r="H10" s="8" t="s">
        <v>20</v>
      </c>
      <c r="I10" s="98"/>
      <c r="J10" s="8" t="s">
        <v>19</v>
      </c>
      <c r="K10" s="8" t="s">
        <v>20</v>
      </c>
      <c r="L10" s="113"/>
      <c r="M10" s="116"/>
      <c r="N10" s="117"/>
      <c r="O10" s="92"/>
    </row>
    <row r="11" spans="1:15" ht="12">
      <c r="A11" s="9">
        <v>1</v>
      </c>
      <c r="B11" s="9">
        <v>2</v>
      </c>
      <c r="C11" s="9">
        <v>3</v>
      </c>
      <c r="D11" s="10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48">
        <v>13</v>
      </c>
      <c r="N11" s="48">
        <v>14</v>
      </c>
      <c r="O11" s="9">
        <v>15</v>
      </c>
    </row>
    <row r="12" spans="1:15" ht="19.5" customHeight="1">
      <c r="A12" s="11">
        <v>1</v>
      </c>
      <c r="B12" s="12" t="s">
        <v>26</v>
      </c>
      <c r="C12" s="13" t="s">
        <v>27</v>
      </c>
      <c r="D12" s="13" t="s">
        <v>28</v>
      </c>
      <c r="E12" s="14" t="s">
        <v>88</v>
      </c>
      <c r="F12" s="42">
        <f aca="true" t="shared" si="0" ref="F12:F19">SUM(G12+H12)</f>
        <v>1323000</v>
      </c>
      <c r="G12" s="43">
        <v>1323000</v>
      </c>
      <c r="H12" s="9"/>
      <c r="I12" s="42">
        <f aca="true" t="shared" si="1" ref="I12:I19">SUM(J12+K12)</f>
        <v>1323000</v>
      </c>
      <c r="J12" s="43">
        <v>1323000</v>
      </c>
      <c r="K12" s="9">
        <v>0</v>
      </c>
      <c r="L12" s="44">
        <v>517613.03</v>
      </c>
      <c r="M12" s="44">
        <v>517613.03</v>
      </c>
      <c r="N12" s="44"/>
      <c r="O12" s="45">
        <f aca="true" t="shared" si="2" ref="O12:O43">SUM(L12/I12)*100</f>
        <v>39.12418972033258</v>
      </c>
    </row>
    <row r="13" spans="1:15" ht="18.75" customHeight="1">
      <c r="A13" s="11">
        <v>2</v>
      </c>
      <c r="B13" s="12" t="s">
        <v>26</v>
      </c>
      <c r="C13" s="13" t="s">
        <v>27</v>
      </c>
      <c r="D13" s="13" t="s">
        <v>28</v>
      </c>
      <c r="E13" s="14" t="s">
        <v>89</v>
      </c>
      <c r="F13" s="42">
        <f t="shared" si="0"/>
        <v>1724000</v>
      </c>
      <c r="G13" s="43">
        <v>1724000</v>
      </c>
      <c r="H13" s="9"/>
      <c r="I13" s="42">
        <f t="shared" si="1"/>
        <v>1724000</v>
      </c>
      <c r="J13" s="43">
        <v>1724000</v>
      </c>
      <c r="K13" s="9">
        <v>0</v>
      </c>
      <c r="L13" s="44">
        <v>650358.56</v>
      </c>
      <c r="M13" s="44">
        <v>650358.56</v>
      </c>
      <c r="N13" s="44"/>
      <c r="O13" s="45">
        <f t="shared" si="2"/>
        <v>37.72381438515082</v>
      </c>
    </row>
    <row r="14" spans="1:15" ht="48" customHeight="1">
      <c r="A14" s="11">
        <v>3</v>
      </c>
      <c r="B14" s="12" t="s">
        <v>26</v>
      </c>
      <c r="C14" s="13" t="s">
        <v>27</v>
      </c>
      <c r="D14" s="11">
        <v>6290</v>
      </c>
      <c r="E14" s="14" t="s">
        <v>118</v>
      </c>
      <c r="F14" s="42">
        <f t="shared" si="0"/>
        <v>0</v>
      </c>
      <c r="G14" s="43">
        <v>0</v>
      </c>
      <c r="H14" s="9"/>
      <c r="I14" s="42">
        <f t="shared" si="1"/>
        <v>23930</v>
      </c>
      <c r="J14" s="43"/>
      <c r="K14" s="43">
        <v>23930</v>
      </c>
      <c r="L14" s="44">
        <v>24422.23</v>
      </c>
      <c r="M14" s="44"/>
      <c r="N14" s="44">
        <v>24422.23</v>
      </c>
      <c r="O14" s="45">
        <f t="shared" si="2"/>
        <v>102.05695779356456</v>
      </c>
    </row>
    <row r="15" spans="1:16" s="41" customFormat="1" ht="48" customHeight="1">
      <c r="A15" s="11">
        <v>4</v>
      </c>
      <c r="B15" s="12" t="s">
        <v>26</v>
      </c>
      <c r="C15" s="13" t="s">
        <v>27</v>
      </c>
      <c r="D15" s="11">
        <v>6290</v>
      </c>
      <c r="E15" s="14" t="s">
        <v>103</v>
      </c>
      <c r="F15" s="42">
        <f t="shared" si="0"/>
        <v>0</v>
      </c>
      <c r="G15" s="43">
        <v>0</v>
      </c>
      <c r="H15" s="9"/>
      <c r="I15" s="42">
        <f t="shared" si="1"/>
        <v>231770</v>
      </c>
      <c r="J15" s="43"/>
      <c r="K15" s="43">
        <v>231770</v>
      </c>
      <c r="L15" s="44">
        <v>271865.87</v>
      </c>
      <c r="M15" s="44"/>
      <c r="N15" s="44">
        <v>271865.87</v>
      </c>
      <c r="O15" s="45">
        <f t="shared" si="2"/>
        <v>117.29985330284333</v>
      </c>
      <c r="P15" s="28"/>
    </row>
    <row r="16" spans="1:15" ht="46.5" customHeight="1">
      <c r="A16" s="23">
        <v>5</v>
      </c>
      <c r="B16" s="40" t="s">
        <v>26</v>
      </c>
      <c r="C16" s="25" t="s">
        <v>27</v>
      </c>
      <c r="D16" s="23">
        <v>6290</v>
      </c>
      <c r="E16" s="26" t="s">
        <v>104</v>
      </c>
      <c r="F16" s="46">
        <f t="shared" si="0"/>
        <v>0</v>
      </c>
      <c r="G16" s="47">
        <v>0</v>
      </c>
      <c r="H16" s="48"/>
      <c r="I16" s="46">
        <f t="shared" si="1"/>
        <v>77900</v>
      </c>
      <c r="J16" s="47"/>
      <c r="K16" s="47">
        <v>77900</v>
      </c>
      <c r="L16" s="49">
        <v>103540.06</v>
      </c>
      <c r="M16" s="49"/>
      <c r="N16" s="49">
        <v>103540.06</v>
      </c>
      <c r="O16" s="50">
        <f t="shared" si="2"/>
        <v>132.91406931964056</v>
      </c>
    </row>
    <row r="17" spans="1:15" ht="50.25" customHeight="1">
      <c r="A17" s="11">
        <v>6</v>
      </c>
      <c r="B17" s="12" t="s">
        <v>26</v>
      </c>
      <c r="C17" s="13" t="s">
        <v>27</v>
      </c>
      <c r="D17" s="11">
        <v>6290</v>
      </c>
      <c r="E17" s="14" t="s">
        <v>105</v>
      </c>
      <c r="F17" s="42">
        <f t="shared" si="0"/>
        <v>0</v>
      </c>
      <c r="G17" s="43">
        <v>0</v>
      </c>
      <c r="H17" s="9"/>
      <c r="I17" s="42">
        <f t="shared" si="1"/>
        <v>16400</v>
      </c>
      <c r="J17" s="43"/>
      <c r="K17" s="43">
        <v>16400</v>
      </c>
      <c r="L17" s="44">
        <v>19870.03</v>
      </c>
      <c r="M17" s="44"/>
      <c r="N17" s="44">
        <v>19870.03</v>
      </c>
      <c r="O17" s="45">
        <f t="shared" si="2"/>
        <v>121.15871951219512</v>
      </c>
    </row>
    <row r="18" spans="1:15" ht="72.75" customHeight="1">
      <c r="A18" s="11">
        <v>7</v>
      </c>
      <c r="B18" s="12" t="s">
        <v>26</v>
      </c>
      <c r="C18" s="13" t="s">
        <v>95</v>
      </c>
      <c r="D18" s="11">
        <v>2010</v>
      </c>
      <c r="E18" s="14" t="s">
        <v>96</v>
      </c>
      <c r="F18" s="42">
        <f t="shared" si="0"/>
        <v>0</v>
      </c>
      <c r="G18" s="43">
        <v>0</v>
      </c>
      <c r="H18" s="9"/>
      <c r="I18" s="42">
        <f t="shared" si="1"/>
        <v>3398</v>
      </c>
      <c r="J18" s="43">
        <v>3398</v>
      </c>
      <c r="K18" s="9"/>
      <c r="L18" s="44">
        <v>3397.83</v>
      </c>
      <c r="M18" s="44">
        <v>3397.83</v>
      </c>
      <c r="N18" s="44"/>
      <c r="O18" s="45">
        <f t="shared" si="2"/>
        <v>99.9949970570924</v>
      </c>
    </row>
    <row r="19" spans="1:15" ht="87" customHeight="1">
      <c r="A19" s="18">
        <v>8</v>
      </c>
      <c r="B19" s="12" t="s">
        <v>26</v>
      </c>
      <c r="C19" s="13" t="s">
        <v>95</v>
      </c>
      <c r="D19" s="11">
        <v>2360</v>
      </c>
      <c r="E19" s="14" t="s">
        <v>119</v>
      </c>
      <c r="F19" s="42">
        <f t="shared" si="0"/>
        <v>0</v>
      </c>
      <c r="G19" s="43">
        <v>0</v>
      </c>
      <c r="H19" s="9">
        <v>0</v>
      </c>
      <c r="I19" s="42">
        <f t="shared" si="1"/>
        <v>0</v>
      </c>
      <c r="J19" s="43">
        <v>0</v>
      </c>
      <c r="K19" s="9">
        <v>0</v>
      </c>
      <c r="L19" s="44">
        <v>66.62</v>
      </c>
      <c r="M19" s="44">
        <v>66.62</v>
      </c>
      <c r="N19" s="44"/>
      <c r="O19" s="45" t="e">
        <f t="shared" si="2"/>
        <v>#DIV/0!</v>
      </c>
    </row>
    <row r="20" spans="1:16" s="38" customFormat="1" ht="15.75" customHeight="1">
      <c r="A20" s="71" t="s">
        <v>23</v>
      </c>
      <c r="B20" s="72"/>
      <c r="C20" s="72"/>
      <c r="D20" s="73"/>
      <c r="E20" s="74"/>
      <c r="F20" s="51">
        <f>SUM(F12:F13)</f>
        <v>3047000</v>
      </c>
      <c r="G20" s="51">
        <f>SUM(G12:G13)</f>
        <v>3047000</v>
      </c>
      <c r="H20" s="51">
        <f>SUM(H12:H13)</f>
        <v>0</v>
      </c>
      <c r="I20" s="51">
        <f>SUM(K20+J20)</f>
        <v>3400398</v>
      </c>
      <c r="J20" s="51">
        <f>SUM(J12:J18)</f>
        <v>3050398</v>
      </c>
      <c r="K20" s="51">
        <f>SUM(K14:K17)</f>
        <v>350000</v>
      </c>
      <c r="L20" s="52">
        <f>SUM(M20+N20)</f>
        <v>1591134.2300000002</v>
      </c>
      <c r="M20" s="52">
        <f>SUM(M12:M19)</f>
        <v>1171436.0400000003</v>
      </c>
      <c r="N20" s="52">
        <f>SUM(N14:N19)</f>
        <v>419698.18999999994</v>
      </c>
      <c r="O20" s="52">
        <f t="shared" si="2"/>
        <v>46.792588102922075</v>
      </c>
      <c r="P20" s="69"/>
    </row>
    <row r="21" spans="1:15" ht="20.25" customHeight="1">
      <c r="A21" s="11">
        <v>1</v>
      </c>
      <c r="B21" s="15">
        <v>700</v>
      </c>
      <c r="C21" s="11">
        <v>70004</v>
      </c>
      <c r="D21" s="13" t="s">
        <v>28</v>
      </c>
      <c r="E21" s="16" t="s">
        <v>87</v>
      </c>
      <c r="F21" s="42">
        <f aca="true" t="shared" si="3" ref="F21:F28">SUM(G21+H21)</f>
        <v>6000</v>
      </c>
      <c r="G21" s="9">
        <v>6000</v>
      </c>
      <c r="H21" s="9">
        <v>0</v>
      </c>
      <c r="I21" s="42">
        <f aca="true" t="shared" si="4" ref="I21:I28">SUM(J21+K21)</f>
        <v>6000</v>
      </c>
      <c r="J21" s="9">
        <v>6000</v>
      </c>
      <c r="K21" s="9"/>
      <c r="L21" s="44">
        <v>5237.89</v>
      </c>
      <c r="M21" s="44">
        <v>5237.89</v>
      </c>
      <c r="N21" s="44"/>
      <c r="O21" s="45">
        <f t="shared" si="2"/>
        <v>87.29816666666667</v>
      </c>
    </row>
    <row r="22" spans="1:15" ht="30.75" customHeight="1">
      <c r="A22" s="11">
        <v>2</v>
      </c>
      <c r="B22" s="15">
        <v>700</v>
      </c>
      <c r="C22" s="11">
        <v>70004</v>
      </c>
      <c r="D22" s="13" t="s">
        <v>42</v>
      </c>
      <c r="E22" s="16" t="s">
        <v>120</v>
      </c>
      <c r="F22" s="42">
        <f t="shared" si="3"/>
        <v>0</v>
      </c>
      <c r="G22" s="9">
        <v>0</v>
      </c>
      <c r="H22" s="9">
        <v>0</v>
      </c>
      <c r="I22" s="42">
        <f t="shared" si="4"/>
        <v>0</v>
      </c>
      <c r="J22" s="9">
        <v>0</v>
      </c>
      <c r="K22" s="9">
        <v>0</v>
      </c>
      <c r="L22" s="44">
        <v>257.25</v>
      </c>
      <c r="M22" s="44">
        <v>257.25</v>
      </c>
      <c r="N22" s="44"/>
      <c r="O22" s="45" t="e">
        <f t="shared" si="2"/>
        <v>#DIV/0!</v>
      </c>
    </row>
    <row r="23" spans="1:15" ht="32.25" customHeight="1">
      <c r="A23" s="11">
        <v>3</v>
      </c>
      <c r="B23" s="15">
        <v>700</v>
      </c>
      <c r="C23" s="11">
        <v>70004</v>
      </c>
      <c r="D23" s="13" t="s">
        <v>33</v>
      </c>
      <c r="E23" s="16" t="s">
        <v>106</v>
      </c>
      <c r="F23" s="42">
        <f t="shared" si="3"/>
        <v>0</v>
      </c>
      <c r="G23" s="9"/>
      <c r="H23" s="9"/>
      <c r="I23" s="42">
        <f t="shared" si="4"/>
        <v>9742</v>
      </c>
      <c r="J23" s="9">
        <v>9742</v>
      </c>
      <c r="K23" s="9"/>
      <c r="L23" s="44">
        <v>9741.15</v>
      </c>
      <c r="M23" s="44">
        <v>9741.15</v>
      </c>
      <c r="N23" s="44"/>
      <c r="O23" s="45">
        <f t="shared" si="2"/>
        <v>99.99127489221925</v>
      </c>
    </row>
    <row r="24" spans="1:15" ht="24">
      <c r="A24" s="11">
        <v>4</v>
      </c>
      <c r="B24" s="15">
        <v>700</v>
      </c>
      <c r="C24" s="11">
        <v>70005</v>
      </c>
      <c r="D24" s="13" t="s">
        <v>29</v>
      </c>
      <c r="E24" s="16" t="s">
        <v>69</v>
      </c>
      <c r="F24" s="42">
        <f t="shared" si="3"/>
        <v>209697</v>
      </c>
      <c r="G24" s="43">
        <v>209697</v>
      </c>
      <c r="H24" s="9">
        <v>0</v>
      </c>
      <c r="I24" s="42">
        <f t="shared" si="4"/>
        <v>209697</v>
      </c>
      <c r="J24" s="43">
        <v>209697</v>
      </c>
      <c r="K24" s="9"/>
      <c r="L24" s="44">
        <v>146853.71</v>
      </c>
      <c r="M24" s="44">
        <v>146853.71</v>
      </c>
      <c r="N24" s="44"/>
      <c r="O24" s="45">
        <f t="shared" si="2"/>
        <v>70.03138337696771</v>
      </c>
    </row>
    <row r="25" spans="1:15" ht="91.5" customHeight="1">
      <c r="A25" s="11">
        <v>5</v>
      </c>
      <c r="B25" s="15">
        <v>700</v>
      </c>
      <c r="C25" s="11">
        <v>70005</v>
      </c>
      <c r="D25" s="13" t="s">
        <v>31</v>
      </c>
      <c r="E25" s="16" t="s">
        <v>116</v>
      </c>
      <c r="F25" s="42">
        <f t="shared" si="3"/>
        <v>479557</v>
      </c>
      <c r="G25" s="43">
        <v>479557</v>
      </c>
      <c r="H25" s="9">
        <v>0</v>
      </c>
      <c r="I25" s="42">
        <f t="shared" si="4"/>
        <v>479557</v>
      </c>
      <c r="J25" s="43">
        <v>479557</v>
      </c>
      <c r="K25" s="9"/>
      <c r="L25" s="44">
        <v>271047.73</v>
      </c>
      <c r="M25" s="44">
        <v>271047.73</v>
      </c>
      <c r="N25" s="44"/>
      <c r="O25" s="45">
        <f t="shared" si="2"/>
        <v>56.52044074009971</v>
      </c>
    </row>
    <row r="26" spans="1:15" ht="39.75" customHeight="1">
      <c r="A26" s="11">
        <v>6</v>
      </c>
      <c r="B26" s="15">
        <v>700</v>
      </c>
      <c r="C26" s="11">
        <v>70005</v>
      </c>
      <c r="D26" s="13" t="s">
        <v>32</v>
      </c>
      <c r="E26" s="16" t="s">
        <v>68</v>
      </c>
      <c r="F26" s="42">
        <f t="shared" si="3"/>
        <v>14180</v>
      </c>
      <c r="G26" s="43"/>
      <c r="H26" s="43">
        <v>14180</v>
      </c>
      <c r="I26" s="42">
        <f t="shared" si="4"/>
        <v>374180</v>
      </c>
      <c r="J26" s="43"/>
      <c r="K26" s="43">
        <v>374180</v>
      </c>
      <c r="L26" s="44">
        <v>373207.61</v>
      </c>
      <c r="M26" s="44"/>
      <c r="N26" s="44">
        <v>373207.61</v>
      </c>
      <c r="O26" s="45">
        <f t="shared" si="2"/>
        <v>99.74012774600459</v>
      </c>
    </row>
    <row r="27" spans="1:15" ht="34.5" customHeight="1">
      <c r="A27" s="11">
        <v>7</v>
      </c>
      <c r="B27" s="15">
        <v>700</v>
      </c>
      <c r="C27" s="11">
        <v>70005</v>
      </c>
      <c r="D27" s="13" t="s">
        <v>107</v>
      </c>
      <c r="E27" s="33" t="s">
        <v>117</v>
      </c>
      <c r="F27" s="42">
        <f t="shared" si="3"/>
        <v>0</v>
      </c>
      <c r="G27" s="43"/>
      <c r="H27" s="43"/>
      <c r="I27" s="42">
        <f t="shared" si="4"/>
        <v>26900</v>
      </c>
      <c r="J27" s="43">
        <v>0</v>
      </c>
      <c r="K27" s="43">
        <v>26900</v>
      </c>
      <c r="L27" s="44">
        <v>22019</v>
      </c>
      <c r="M27" s="44"/>
      <c r="N27" s="44">
        <v>22019</v>
      </c>
      <c r="O27" s="45">
        <f t="shared" si="2"/>
        <v>81.85501858736059</v>
      </c>
    </row>
    <row r="28" spans="1:15" ht="33" customHeight="1">
      <c r="A28" s="11">
        <v>8</v>
      </c>
      <c r="B28" s="15">
        <v>700</v>
      </c>
      <c r="C28" s="11">
        <v>70005</v>
      </c>
      <c r="D28" s="13" t="s">
        <v>42</v>
      </c>
      <c r="E28" s="33" t="s">
        <v>108</v>
      </c>
      <c r="F28" s="42">
        <f t="shared" si="3"/>
        <v>0</v>
      </c>
      <c r="G28" s="43"/>
      <c r="H28" s="43"/>
      <c r="I28" s="42">
        <f t="shared" si="4"/>
        <v>2745</v>
      </c>
      <c r="J28" s="43">
        <v>2745</v>
      </c>
      <c r="K28" s="43"/>
      <c r="L28" s="44">
        <v>4136.71</v>
      </c>
      <c r="M28" s="44">
        <v>4136.71</v>
      </c>
      <c r="N28" s="44"/>
      <c r="O28" s="45">
        <f t="shared" si="2"/>
        <v>150.69981785063754</v>
      </c>
    </row>
    <row r="29" spans="1:16" s="39" customFormat="1" ht="17.25" customHeight="1">
      <c r="A29" s="71" t="s">
        <v>24</v>
      </c>
      <c r="B29" s="72"/>
      <c r="C29" s="72"/>
      <c r="D29" s="73"/>
      <c r="E29" s="74"/>
      <c r="F29" s="51">
        <f>SUM(F21:F26)</f>
        <v>709434</v>
      </c>
      <c r="G29" s="53">
        <f>SUM(G21:G26)</f>
        <v>695254</v>
      </c>
      <c r="H29" s="53">
        <f>SUM(H21:H26)</f>
        <v>14180</v>
      </c>
      <c r="I29" s="51">
        <f>SUM(I21:I28)</f>
        <v>1108821</v>
      </c>
      <c r="J29" s="53">
        <f>SUM(J21:J28)</f>
        <v>707741</v>
      </c>
      <c r="K29" s="53">
        <f>SUM(K26:K28)</f>
        <v>401080</v>
      </c>
      <c r="L29" s="54">
        <f>SUM(N29+M29)</f>
        <v>832501.05</v>
      </c>
      <c r="M29" s="54">
        <f>SUM(M21:M28)</f>
        <v>437274.44</v>
      </c>
      <c r="N29" s="54">
        <f>SUM(N26:N28)</f>
        <v>395226.61</v>
      </c>
      <c r="O29" s="52">
        <f t="shared" si="2"/>
        <v>75.0798415614423</v>
      </c>
      <c r="P29" s="70"/>
    </row>
    <row r="30" spans="1:15" ht="53.25" customHeight="1">
      <c r="A30" s="11">
        <v>1</v>
      </c>
      <c r="B30" s="15">
        <v>750</v>
      </c>
      <c r="C30" s="11">
        <v>75011</v>
      </c>
      <c r="D30" s="11">
        <v>2360</v>
      </c>
      <c r="E30" s="14" t="s">
        <v>7</v>
      </c>
      <c r="F30" s="42">
        <f>SUM(G30+H30)</f>
        <v>2438</v>
      </c>
      <c r="G30" s="43">
        <v>2438</v>
      </c>
      <c r="H30" s="9">
        <v>0</v>
      </c>
      <c r="I30" s="42">
        <f>SUM(J30+K30)</f>
        <v>2438</v>
      </c>
      <c r="J30" s="43">
        <v>2438</v>
      </c>
      <c r="K30" s="9"/>
      <c r="L30" s="44">
        <v>731</v>
      </c>
      <c r="M30" s="44">
        <v>731</v>
      </c>
      <c r="N30" s="44"/>
      <c r="O30" s="45">
        <f t="shared" si="2"/>
        <v>29.983593109105826</v>
      </c>
    </row>
    <row r="31" spans="1:15" ht="57" customHeight="1">
      <c r="A31" s="11">
        <v>2</v>
      </c>
      <c r="B31" s="15">
        <v>750</v>
      </c>
      <c r="C31" s="11">
        <v>75011</v>
      </c>
      <c r="D31" s="11">
        <v>2010</v>
      </c>
      <c r="E31" s="14" t="s">
        <v>73</v>
      </c>
      <c r="F31" s="42">
        <f>SUM(G31+H31)</f>
        <v>81312</v>
      </c>
      <c r="G31" s="43">
        <v>81312</v>
      </c>
      <c r="H31" s="9">
        <v>0</v>
      </c>
      <c r="I31" s="42">
        <f>SUM(J31+K31)</f>
        <v>81312</v>
      </c>
      <c r="J31" s="43">
        <v>81312</v>
      </c>
      <c r="K31" s="43"/>
      <c r="L31" s="44">
        <v>41281</v>
      </c>
      <c r="M31" s="44">
        <v>41281</v>
      </c>
      <c r="N31" s="44"/>
      <c r="O31" s="45">
        <f t="shared" si="2"/>
        <v>50.76864423455333</v>
      </c>
    </row>
    <row r="32" spans="1:15" ht="28.5" customHeight="1">
      <c r="A32" s="11">
        <v>3</v>
      </c>
      <c r="B32" s="15">
        <v>750</v>
      </c>
      <c r="C32" s="11">
        <v>75023</v>
      </c>
      <c r="D32" s="13" t="s">
        <v>65</v>
      </c>
      <c r="E32" s="19" t="s">
        <v>135</v>
      </c>
      <c r="F32" s="42">
        <f>SUM(G32+H32)</f>
        <v>0</v>
      </c>
      <c r="G32" s="43">
        <v>0</v>
      </c>
      <c r="H32" s="9">
        <v>0</v>
      </c>
      <c r="I32" s="42">
        <f>SUM(J32+K32)</f>
        <v>0</v>
      </c>
      <c r="J32" s="43">
        <v>0</v>
      </c>
      <c r="K32" s="43">
        <v>0</v>
      </c>
      <c r="L32" s="44">
        <v>833.32</v>
      </c>
      <c r="M32" s="44">
        <v>833.32</v>
      </c>
      <c r="N32" s="44"/>
      <c r="O32" s="45" t="e">
        <f t="shared" si="2"/>
        <v>#DIV/0!</v>
      </c>
    </row>
    <row r="33" spans="1:15" ht="57" customHeight="1">
      <c r="A33" s="11">
        <v>4</v>
      </c>
      <c r="B33" s="15">
        <v>750</v>
      </c>
      <c r="C33" s="11">
        <v>75023</v>
      </c>
      <c r="D33" s="13" t="s">
        <v>33</v>
      </c>
      <c r="E33" s="14" t="s">
        <v>58</v>
      </c>
      <c r="F33" s="42">
        <f>SUM(G33+H33)</f>
        <v>2000</v>
      </c>
      <c r="G33" s="43">
        <v>2000</v>
      </c>
      <c r="H33" s="9">
        <v>0</v>
      </c>
      <c r="I33" s="42">
        <f>SUM(J33+K33)</f>
        <v>2000</v>
      </c>
      <c r="J33" s="43">
        <v>2000</v>
      </c>
      <c r="K33" s="9"/>
      <c r="L33" s="44">
        <v>522</v>
      </c>
      <c r="M33" s="44">
        <v>522</v>
      </c>
      <c r="N33" s="44"/>
      <c r="O33" s="45">
        <f t="shared" si="2"/>
        <v>26.1</v>
      </c>
    </row>
    <row r="34" spans="1:16" s="39" customFormat="1" ht="17.25" customHeight="1">
      <c r="A34" s="71" t="s">
        <v>25</v>
      </c>
      <c r="B34" s="72"/>
      <c r="C34" s="72"/>
      <c r="D34" s="72"/>
      <c r="E34" s="81"/>
      <c r="F34" s="51">
        <f aca="true" t="shared" si="5" ref="F34:K34">SUM(F30:F33)</f>
        <v>85750</v>
      </c>
      <c r="G34" s="53">
        <f t="shared" si="5"/>
        <v>85750</v>
      </c>
      <c r="H34" s="53">
        <f t="shared" si="5"/>
        <v>0</v>
      </c>
      <c r="I34" s="51">
        <f t="shared" si="5"/>
        <v>85750</v>
      </c>
      <c r="J34" s="53">
        <f t="shared" si="5"/>
        <v>85750</v>
      </c>
      <c r="K34" s="53">
        <f t="shared" si="5"/>
        <v>0</v>
      </c>
      <c r="L34" s="54">
        <f>SUM(L30:L33)</f>
        <v>43367.32</v>
      </c>
      <c r="M34" s="54">
        <f>SUM(M30:M33)</f>
        <v>43367.32</v>
      </c>
      <c r="N34" s="64">
        <v>0</v>
      </c>
      <c r="O34" s="52">
        <f t="shared" si="2"/>
        <v>50.57413411078717</v>
      </c>
      <c r="P34" s="70"/>
    </row>
    <row r="35" spans="1:15" ht="60" customHeight="1">
      <c r="A35" s="11">
        <v>1</v>
      </c>
      <c r="B35" s="15">
        <v>751</v>
      </c>
      <c r="C35" s="11">
        <v>75101</v>
      </c>
      <c r="D35" s="11">
        <v>2010</v>
      </c>
      <c r="E35" s="14" t="s">
        <v>74</v>
      </c>
      <c r="F35" s="42">
        <f>SUM(G35+H35)</f>
        <v>2509</v>
      </c>
      <c r="G35" s="43">
        <v>2509</v>
      </c>
      <c r="H35" s="43">
        <v>0</v>
      </c>
      <c r="I35" s="42">
        <f>SUM(J35+K35)</f>
        <v>2509</v>
      </c>
      <c r="J35" s="43">
        <v>2509</v>
      </c>
      <c r="K35" s="43"/>
      <c r="L35" s="44">
        <v>1249</v>
      </c>
      <c r="M35" s="44">
        <v>1249</v>
      </c>
      <c r="N35" s="44"/>
      <c r="O35" s="45">
        <f t="shared" si="2"/>
        <v>49.7807891590275</v>
      </c>
    </row>
    <row r="36" spans="1:15" ht="30" customHeight="1">
      <c r="A36" s="11">
        <v>2</v>
      </c>
      <c r="B36" s="15">
        <v>751</v>
      </c>
      <c r="C36" s="11">
        <v>75113</v>
      </c>
      <c r="D36" s="11">
        <v>2010</v>
      </c>
      <c r="E36" s="17" t="s">
        <v>97</v>
      </c>
      <c r="F36" s="42">
        <f>SUM(G36+H36)</f>
        <v>0</v>
      </c>
      <c r="G36" s="43">
        <v>0</v>
      </c>
      <c r="H36" s="43">
        <v>0</v>
      </c>
      <c r="I36" s="42">
        <f>SUM(J36+K36)</f>
        <v>19092</v>
      </c>
      <c r="J36" s="43">
        <v>19092</v>
      </c>
      <c r="K36" s="43"/>
      <c r="L36" s="44">
        <v>19092</v>
      </c>
      <c r="M36" s="44">
        <v>19092</v>
      </c>
      <c r="N36" s="44"/>
      <c r="O36" s="45">
        <f t="shared" si="2"/>
        <v>100</v>
      </c>
    </row>
    <row r="37" spans="1:15" ht="15.75" customHeight="1">
      <c r="A37" s="71" t="s">
        <v>98</v>
      </c>
      <c r="B37" s="72"/>
      <c r="C37" s="72"/>
      <c r="D37" s="72"/>
      <c r="E37" s="81"/>
      <c r="F37" s="51">
        <f aca="true" t="shared" si="6" ref="F37:K37">SUM(F35)</f>
        <v>2509</v>
      </c>
      <c r="G37" s="53">
        <f t="shared" si="6"/>
        <v>2509</v>
      </c>
      <c r="H37" s="53">
        <f t="shared" si="6"/>
        <v>0</v>
      </c>
      <c r="I37" s="51">
        <f>SUM(I35:I36)</f>
        <v>21601</v>
      </c>
      <c r="J37" s="53">
        <f>SUM(J35:J36)</f>
        <v>21601</v>
      </c>
      <c r="K37" s="53">
        <f t="shared" si="6"/>
        <v>0</v>
      </c>
      <c r="L37" s="54">
        <f>SUM(L35:L36)</f>
        <v>20341</v>
      </c>
      <c r="M37" s="54">
        <f>SUM(M35:M36)</f>
        <v>20341</v>
      </c>
      <c r="N37" s="64">
        <v>0</v>
      </c>
      <c r="O37" s="45">
        <f t="shared" si="2"/>
        <v>94.16693671589277</v>
      </c>
    </row>
    <row r="38" spans="1:15" ht="57" customHeight="1">
      <c r="A38" s="11">
        <v>1</v>
      </c>
      <c r="B38" s="15">
        <v>754</v>
      </c>
      <c r="C38" s="11">
        <v>75414</v>
      </c>
      <c r="D38" s="11">
        <v>2010</v>
      </c>
      <c r="E38" s="14" t="s">
        <v>75</v>
      </c>
      <c r="F38" s="42">
        <f>SUM(G38+H38)</f>
        <v>400</v>
      </c>
      <c r="G38" s="43">
        <v>400</v>
      </c>
      <c r="H38" s="43">
        <v>0</v>
      </c>
      <c r="I38" s="42">
        <f>SUM(J38+K38)</f>
        <v>400</v>
      </c>
      <c r="J38" s="43">
        <v>400</v>
      </c>
      <c r="K38" s="43"/>
      <c r="L38" s="44">
        <v>360</v>
      </c>
      <c r="M38" s="44">
        <v>360</v>
      </c>
      <c r="N38" s="44"/>
      <c r="O38" s="45">
        <f t="shared" si="2"/>
        <v>90</v>
      </c>
    </row>
    <row r="39" spans="1:16" s="39" customFormat="1" ht="18.75" customHeight="1">
      <c r="A39" s="71" t="s">
        <v>54</v>
      </c>
      <c r="B39" s="72"/>
      <c r="C39" s="72"/>
      <c r="D39" s="73"/>
      <c r="E39" s="74"/>
      <c r="F39" s="51">
        <f aca="true" t="shared" si="7" ref="F39:K39">SUM(F38)</f>
        <v>400</v>
      </c>
      <c r="G39" s="53">
        <f t="shared" si="7"/>
        <v>400</v>
      </c>
      <c r="H39" s="51">
        <f t="shared" si="7"/>
        <v>0</v>
      </c>
      <c r="I39" s="51">
        <f t="shared" si="7"/>
        <v>400</v>
      </c>
      <c r="J39" s="53">
        <f t="shared" si="7"/>
        <v>400</v>
      </c>
      <c r="K39" s="51">
        <f t="shared" si="7"/>
        <v>0</v>
      </c>
      <c r="L39" s="52">
        <f>SUM(L38)</f>
        <v>360</v>
      </c>
      <c r="M39" s="52">
        <f>SUM(M38)</f>
        <v>360</v>
      </c>
      <c r="N39" s="65">
        <v>0</v>
      </c>
      <c r="O39" s="52">
        <f t="shared" si="2"/>
        <v>90</v>
      </c>
      <c r="P39" s="70"/>
    </row>
    <row r="40" spans="1:15" ht="32.25" customHeight="1">
      <c r="A40" s="11">
        <v>1</v>
      </c>
      <c r="B40" s="15">
        <v>756</v>
      </c>
      <c r="C40" s="11">
        <v>75601</v>
      </c>
      <c r="D40" s="13" t="s">
        <v>34</v>
      </c>
      <c r="E40" s="16" t="s">
        <v>83</v>
      </c>
      <c r="F40" s="42">
        <f aca="true" t="shared" si="8" ref="F40:F65">SUM(G40+H40)</f>
        <v>100000</v>
      </c>
      <c r="G40" s="43">
        <v>100000</v>
      </c>
      <c r="H40" s="43">
        <v>0</v>
      </c>
      <c r="I40" s="42">
        <f aca="true" t="shared" si="9" ref="I40:I57">SUM(J40+K40)</f>
        <v>100000</v>
      </c>
      <c r="J40" s="43">
        <v>100000</v>
      </c>
      <c r="K40" s="42"/>
      <c r="L40" s="44">
        <v>71825.44</v>
      </c>
      <c r="M40" s="44">
        <v>71825.44</v>
      </c>
      <c r="N40" s="44"/>
      <c r="O40" s="45">
        <f t="shared" si="2"/>
        <v>71.82544</v>
      </c>
    </row>
    <row r="41" spans="1:15" ht="32.25" customHeight="1">
      <c r="A41" s="11">
        <v>2</v>
      </c>
      <c r="B41" s="15">
        <v>756</v>
      </c>
      <c r="C41" s="11">
        <v>75601</v>
      </c>
      <c r="D41" s="13" t="s">
        <v>42</v>
      </c>
      <c r="E41" s="16" t="s">
        <v>121</v>
      </c>
      <c r="F41" s="42">
        <f t="shared" si="8"/>
        <v>0</v>
      </c>
      <c r="G41" s="43">
        <v>0</v>
      </c>
      <c r="H41" s="43">
        <v>0</v>
      </c>
      <c r="I41" s="42">
        <f t="shared" si="9"/>
        <v>0</v>
      </c>
      <c r="J41" s="43">
        <v>0</v>
      </c>
      <c r="K41" s="43">
        <v>0</v>
      </c>
      <c r="L41" s="44">
        <v>5951.54</v>
      </c>
      <c r="M41" s="44">
        <v>5951.54</v>
      </c>
      <c r="N41" s="44"/>
      <c r="O41" s="45" t="e">
        <f t="shared" si="2"/>
        <v>#DIV/0!</v>
      </c>
    </row>
    <row r="42" spans="1:15" ht="17.25" customHeight="1">
      <c r="A42" s="11">
        <v>3</v>
      </c>
      <c r="B42" s="15">
        <v>756</v>
      </c>
      <c r="C42" s="11">
        <v>75615</v>
      </c>
      <c r="D42" s="13" t="s">
        <v>35</v>
      </c>
      <c r="E42" s="16" t="s">
        <v>11</v>
      </c>
      <c r="F42" s="42">
        <f t="shared" si="8"/>
        <v>4008146</v>
      </c>
      <c r="G42" s="43">
        <f>4016946-8800</f>
        <v>4008146</v>
      </c>
      <c r="H42" s="43">
        <v>0</v>
      </c>
      <c r="I42" s="42">
        <f t="shared" si="9"/>
        <v>4008146</v>
      </c>
      <c r="J42" s="43">
        <f>4016946-8800</f>
        <v>4008146</v>
      </c>
      <c r="K42" s="43"/>
      <c r="L42" s="44">
        <v>2948855.6</v>
      </c>
      <c r="M42" s="44">
        <v>2948855.6</v>
      </c>
      <c r="N42" s="44"/>
      <c r="O42" s="45">
        <f t="shared" si="2"/>
        <v>73.57156151497476</v>
      </c>
    </row>
    <row r="43" spans="1:15" ht="17.25" customHeight="1">
      <c r="A43" s="11">
        <v>4</v>
      </c>
      <c r="B43" s="15">
        <v>756</v>
      </c>
      <c r="C43" s="11">
        <v>75615</v>
      </c>
      <c r="D43" s="13" t="s">
        <v>36</v>
      </c>
      <c r="E43" s="16" t="s">
        <v>13</v>
      </c>
      <c r="F43" s="42">
        <f t="shared" si="8"/>
        <v>40000</v>
      </c>
      <c r="G43" s="43">
        <v>40000</v>
      </c>
      <c r="H43" s="43">
        <v>0</v>
      </c>
      <c r="I43" s="42">
        <f t="shared" si="9"/>
        <v>40000</v>
      </c>
      <c r="J43" s="43">
        <v>40000</v>
      </c>
      <c r="K43" s="43"/>
      <c r="L43" s="44">
        <v>28781.05</v>
      </c>
      <c r="M43" s="44">
        <v>28781.05</v>
      </c>
      <c r="N43" s="44"/>
      <c r="O43" s="45">
        <f t="shared" si="2"/>
        <v>71.952625</v>
      </c>
    </row>
    <row r="44" spans="1:15" ht="17.25" customHeight="1">
      <c r="A44" s="11">
        <v>5</v>
      </c>
      <c r="B44" s="15">
        <v>756</v>
      </c>
      <c r="C44" s="11">
        <v>75615</v>
      </c>
      <c r="D44" s="13" t="s">
        <v>37</v>
      </c>
      <c r="E44" s="16" t="s">
        <v>14</v>
      </c>
      <c r="F44" s="42">
        <f t="shared" si="8"/>
        <v>3640</v>
      </c>
      <c r="G44" s="43">
        <v>3640</v>
      </c>
      <c r="H44" s="43">
        <v>0</v>
      </c>
      <c r="I44" s="42">
        <f t="shared" si="9"/>
        <v>3640</v>
      </c>
      <c r="J44" s="43">
        <v>3640</v>
      </c>
      <c r="K44" s="43"/>
      <c r="L44" s="44">
        <v>1783.5</v>
      </c>
      <c r="M44" s="44">
        <v>1783.5</v>
      </c>
      <c r="N44" s="44"/>
      <c r="O44" s="45">
        <f aca="true" t="shared" si="10" ref="O44:O75">SUM(L44/I44)*100</f>
        <v>48.997252747252745</v>
      </c>
    </row>
    <row r="45" spans="1:15" ht="24">
      <c r="A45" s="11">
        <v>6</v>
      </c>
      <c r="B45" s="15">
        <v>756</v>
      </c>
      <c r="C45" s="11">
        <v>75615</v>
      </c>
      <c r="D45" s="13" t="s">
        <v>38</v>
      </c>
      <c r="E45" s="16" t="s">
        <v>12</v>
      </c>
      <c r="F45" s="42">
        <f t="shared" si="8"/>
        <v>123000</v>
      </c>
      <c r="G45" s="43">
        <v>123000</v>
      </c>
      <c r="H45" s="43">
        <v>0</v>
      </c>
      <c r="I45" s="42">
        <f t="shared" si="9"/>
        <v>123000</v>
      </c>
      <c r="J45" s="43">
        <v>123000</v>
      </c>
      <c r="K45" s="43"/>
      <c r="L45" s="44">
        <v>75300</v>
      </c>
      <c r="M45" s="44">
        <v>75300</v>
      </c>
      <c r="N45" s="44"/>
      <c r="O45" s="45">
        <f t="shared" si="10"/>
        <v>61.21951219512195</v>
      </c>
    </row>
    <row r="46" spans="1:15" ht="24">
      <c r="A46" s="11">
        <v>7</v>
      </c>
      <c r="B46" s="15">
        <v>756</v>
      </c>
      <c r="C46" s="11">
        <v>75615</v>
      </c>
      <c r="D46" s="13" t="s">
        <v>39</v>
      </c>
      <c r="E46" s="16" t="s">
        <v>10</v>
      </c>
      <c r="F46" s="42">
        <f t="shared" si="8"/>
        <v>300000</v>
      </c>
      <c r="G46" s="43">
        <v>300000</v>
      </c>
      <c r="H46" s="43">
        <v>0</v>
      </c>
      <c r="I46" s="42">
        <f t="shared" si="9"/>
        <v>300000</v>
      </c>
      <c r="J46" s="43">
        <v>300000</v>
      </c>
      <c r="K46" s="43"/>
      <c r="L46" s="44">
        <v>79165.55</v>
      </c>
      <c r="M46" s="44">
        <v>79165.55</v>
      </c>
      <c r="N46" s="44"/>
      <c r="O46" s="45">
        <f t="shared" si="10"/>
        <v>26.388516666666668</v>
      </c>
    </row>
    <row r="47" spans="1:15" ht="24">
      <c r="A47" s="11">
        <v>8</v>
      </c>
      <c r="B47" s="15">
        <v>756</v>
      </c>
      <c r="C47" s="11">
        <v>75615</v>
      </c>
      <c r="D47" s="13" t="s">
        <v>42</v>
      </c>
      <c r="E47" s="33" t="s">
        <v>108</v>
      </c>
      <c r="F47" s="42">
        <f t="shared" si="8"/>
        <v>0</v>
      </c>
      <c r="G47" s="43">
        <v>0</v>
      </c>
      <c r="H47" s="43">
        <v>0</v>
      </c>
      <c r="I47" s="42">
        <f t="shared" si="9"/>
        <v>0</v>
      </c>
      <c r="J47" s="43">
        <v>0</v>
      </c>
      <c r="K47" s="43">
        <v>0</v>
      </c>
      <c r="L47" s="44">
        <v>505.1</v>
      </c>
      <c r="M47" s="44">
        <v>505.1</v>
      </c>
      <c r="N47" s="44"/>
      <c r="O47" s="45" t="e">
        <f t="shared" si="10"/>
        <v>#DIV/0!</v>
      </c>
    </row>
    <row r="48" spans="1:15" ht="36">
      <c r="A48" s="11">
        <v>9</v>
      </c>
      <c r="B48" s="15">
        <v>756</v>
      </c>
      <c r="C48" s="11">
        <v>75615</v>
      </c>
      <c r="D48" s="13" t="s">
        <v>40</v>
      </c>
      <c r="E48" s="16" t="s">
        <v>63</v>
      </c>
      <c r="F48" s="42">
        <f t="shared" si="8"/>
        <v>34000</v>
      </c>
      <c r="G48" s="43">
        <v>34000</v>
      </c>
      <c r="H48" s="43">
        <v>0</v>
      </c>
      <c r="I48" s="42">
        <f t="shared" si="9"/>
        <v>34000</v>
      </c>
      <c r="J48" s="43">
        <v>34000</v>
      </c>
      <c r="K48" s="43"/>
      <c r="L48" s="44">
        <v>17656</v>
      </c>
      <c r="M48" s="44">
        <v>17656</v>
      </c>
      <c r="N48" s="44"/>
      <c r="O48" s="45">
        <f t="shared" si="10"/>
        <v>51.92941176470588</v>
      </c>
    </row>
    <row r="49" spans="1:15" ht="19.5" customHeight="1">
      <c r="A49" s="11">
        <v>10</v>
      </c>
      <c r="B49" s="15">
        <v>756</v>
      </c>
      <c r="C49" s="11">
        <v>75616</v>
      </c>
      <c r="D49" s="13" t="s">
        <v>35</v>
      </c>
      <c r="E49" s="16" t="s">
        <v>0</v>
      </c>
      <c r="F49" s="42">
        <f t="shared" si="8"/>
        <v>2980000</v>
      </c>
      <c r="G49" s="43">
        <v>2980000</v>
      </c>
      <c r="H49" s="43">
        <v>0</v>
      </c>
      <c r="I49" s="43">
        <v>2980000</v>
      </c>
      <c r="J49" s="43">
        <v>2980000</v>
      </c>
      <c r="K49" s="43"/>
      <c r="L49" s="44">
        <v>2146406.23</v>
      </c>
      <c r="M49" s="44">
        <v>2146406.23</v>
      </c>
      <c r="N49" s="44"/>
      <c r="O49" s="45">
        <f t="shared" si="10"/>
        <v>72.02705469798659</v>
      </c>
    </row>
    <row r="50" spans="1:15" ht="18.75" customHeight="1">
      <c r="A50" s="11">
        <v>11</v>
      </c>
      <c r="B50" s="15">
        <v>756</v>
      </c>
      <c r="C50" s="11">
        <v>75616</v>
      </c>
      <c r="D50" s="13" t="s">
        <v>36</v>
      </c>
      <c r="E50" s="16" t="s">
        <v>1</v>
      </c>
      <c r="F50" s="42">
        <f t="shared" si="8"/>
        <v>380000</v>
      </c>
      <c r="G50" s="43">
        <v>380000</v>
      </c>
      <c r="H50" s="43">
        <v>0</v>
      </c>
      <c r="I50" s="42">
        <f t="shared" si="9"/>
        <v>380000</v>
      </c>
      <c r="J50" s="43">
        <v>380000</v>
      </c>
      <c r="K50" s="43"/>
      <c r="L50" s="44">
        <v>145760.42</v>
      </c>
      <c r="M50" s="44">
        <v>145760.42</v>
      </c>
      <c r="N50" s="44"/>
      <c r="O50" s="45">
        <f t="shared" si="10"/>
        <v>38.3580052631579</v>
      </c>
    </row>
    <row r="51" spans="1:15" ht="15.75" customHeight="1">
      <c r="A51" s="11">
        <v>12</v>
      </c>
      <c r="B51" s="15">
        <v>756</v>
      </c>
      <c r="C51" s="11">
        <v>75616</v>
      </c>
      <c r="D51" s="13" t="s">
        <v>37</v>
      </c>
      <c r="E51" s="16" t="s">
        <v>5</v>
      </c>
      <c r="F51" s="42">
        <f t="shared" si="8"/>
        <v>1200</v>
      </c>
      <c r="G51" s="43">
        <v>1200</v>
      </c>
      <c r="H51" s="43">
        <v>0</v>
      </c>
      <c r="I51" s="42">
        <f t="shared" si="9"/>
        <v>1200</v>
      </c>
      <c r="J51" s="43">
        <v>1200</v>
      </c>
      <c r="K51" s="43"/>
      <c r="L51" s="44">
        <v>1251.11</v>
      </c>
      <c r="M51" s="44">
        <v>1251.11</v>
      </c>
      <c r="N51" s="44"/>
      <c r="O51" s="45">
        <f t="shared" si="10"/>
        <v>104.25916666666666</v>
      </c>
    </row>
    <row r="52" spans="1:15" ht="26.25" customHeight="1">
      <c r="A52" s="11">
        <v>13</v>
      </c>
      <c r="B52" s="15">
        <v>756</v>
      </c>
      <c r="C52" s="11">
        <v>75616</v>
      </c>
      <c r="D52" s="13" t="s">
        <v>38</v>
      </c>
      <c r="E52" s="16" t="s">
        <v>2</v>
      </c>
      <c r="F52" s="42">
        <f t="shared" si="8"/>
        <v>191670</v>
      </c>
      <c r="G52" s="43">
        <v>191670</v>
      </c>
      <c r="H52" s="43">
        <v>0</v>
      </c>
      <c r="I52" s="42">
        <f t="shared" si="9"/>
        <v>191670</v>
      </c>
      <c r="J52" s="43">
        <v>191670</v>
      </c>
      <c r="K52" s="43"/>
      <c r="L52" s="44">
        <v>139744.25</v>
      </c>
      <c r="M52" s="44">
        <v>139744.25</v>
      </c>
      <c r="N52" s="44"/>
      <c r="O52" s="45">
        <f t="shared" si="10"/>
        <v>72.90877549955653</v>
      </c>
    </row>
    <row r="53" spans="1:15" ht="15" customHeight="1">
      <c r="A53" s="11">
        <v>14</v>
      </c>
      <c r="B53" s="15">
        <v>756</v>
      </c>
      <c r="C53" s="11">
        <v>75616</v>
      </c>
      <c r="D53" s="13" t="s">
        <v>41</v>
      </c>
      <c r="E53" s="16" t="s">
        <v>71</v>
      </c>
      <c r="F53" s="42">
        <f t="shared" si="8"/>
        <v>150000</v>
      </c>
      <c r="G53" s="43">
        <v>150000</v>
      </c>
      <c r="H53" s="43">
        <v>0</v>
      </c>
      <c r="I53" s="42">
        <f t="shared" si="9"/>
        <v>150000</v>
      </c>
      <c r="J53" s="43">
        <v>150000</v>
      </c>
      <c r="K53" s="43"/>
      <c r="L53" s="44">
        <v>340751.85</v>
      </c>
      <c r="M53" s="44">
        <v>340751.85</v>
      </c>
      <c r="N53" s="44"/>
      <c r="O53" s="45">
        <f t="shared" si="10"/>
        <v>227.16789999999997</v>
      </c>
    </row>
    <row r="54" spans="1:15" ht="18" customHeight="1">
      <c r="A54" s="11">
        <v>15</v>
      </c>
      <c r="B54" s="15">
        <v>756</v>
      </c>
      <c r="C54" s="11">
        <v>75616</v>
      </c>
      <c r="D54" s="13" t="s">
        <v>39</v>
      </c>
      <c r="E54" s="16" t="s">
        <v>72</v>
      </c>
      <c r="F54" s="42">
        <f t="shared" si="8"/>
        <v>3126000</v>
      </c>
      <c r="G54" s="43">
        <v>3126000</v>
      </c>
      <c r="H54" s="43">
        <v>0</v>
      </c>
      <c r="I54" s="42">
        <f t="shared" si="9"/>
        <v>3126000</v>
      </c>
      <c r="J54" s="43">
        <v>3126000</v>
      </c>
      <c r="K54" s="43"/>
      <c r="L54" s="44">
        <v>1463218.57</v>
      </c>
      <c r="M54" s="44">
        <v>1463218.57</v>
      </c>
      <c r="N54" s="44"/>
      <c r="O54" s="45">
        <f t="shared" si="10"/>
        <v>46.808015674984006</v>
      </c>
    </row>
    <row r="55" spans="1:15" ht="30" customHeight="1">
      <c r="A55" s="11">
        <v>16</v>
      </c>
      <c r="B55" s="15">
        <v>756</v>
      </c>
      <c r="C55" s="11">
        <v>75616</v>
      </c>
      <c r="D55" s="13" t="s">
        <v>42</v>
      </c>
      <c r="E55" s="16" t="s">
        <v>8</v>
      </c>
      <c r="F55" s="42">
        <f t="shared" si="8"/>
        <v>81000</v>
      </c>
      <c r="G55" s="43">
        <v>81000</v>
      </c>
      <c r="H55" s="43">
        <v>0</v>
      </c>
      <c r="I55" s="42">
        <f t="shared" si="9"/>
        <v>81000</v>
      </c>
      <c r="J55" s="43">
        <v>81000</v>
      </c>
      <c r="K55" s="43"/>
      <c r="L55" s="44">
        <v>68898.62</v>
      </c>
      <c r="M55" s="44">
        <v>68898.62</v>
      </c>
      <c r="N55" s="44"/>
      <c r="O55" s="45">
        <f t="shared" si="10"/>
        <v>85.06002469135801</v>
      </c>
    </row>
    <row r="56" spans="1:15" ht="18.75" customHeight="1">
      <c r="A56" s="11">
        <v>17</v>
      </c>
      <c r="B56" s="15">
        <v>756</v>
      </c>
      <c r="C56" s="11">
        <v>75616</v>
      </c>
      <c r="D56" s="13" t="s">
        <v>43</v>
      </c>
      <c r="E56" s="16" t="s">
        <v>3</v>
      </c>
      <c r="F56" s="42">
        <f t="shared" si="8"/>
        <v>1000</v>
      </c>
      <c r="G56" s="43">
        <v>1000</v>
      </c>
      <c r="H56" s="43">
        <v>0</v>
      </c>
      <c r="I56" s="42">
        <f t="shared" si="9"/>
        <v>1000</v>
      </c>
      <c r="J56" s="43">
        <v>1000</v>
      </c>
      <c r="K56" s="43"/>
      <c r="L56" s="44">
        <v>0</v>
      </c>
      <c r="M56" s="44">
        <v>0</v>
      </c>
      <c r="N56" s="44"/>
      <c r="O56" s="45">
        <f t="shared" si="10"/>
        <v>0</v>
      </c>
    </row>
    <row r="57" spans="1:15" ht="44.25" customHeight="1">
      <c r="A57" s="11">
        <v>18</v>
      </c>
      <c r="B57" s="15">
        <v>756</v>
      </c>
      <c r="C57" s="11">
        <v>75618</v>
      </c>
      <c r="D57" s="13" t="s">
        <v>30</v>
      </c>
      <c r="E57" s="16" t="s">
        <v>86</v>
      </c>
      <c r="F57" s="42">
        <f t="shared" si="8"/>
        <v>31200</v>
      </c>
      <c r="G57" s="43">
        <v>31200</v>
      </c>
      <c r="H57" s="43">
        <v>0</v>
      </c>
      <c r="I57" s="42">
        <f t="shared" si="9"/>
        <v>31200</v>
      </c>
      <c r="J57" s="43">
        <v>31200</v>
      </c>
      <c r="K57" s="43"/>
      <c r="L57" s="44">
        <v>8185</v>
      </c>
      <c r="M57" s="44">
        <v>8185</v>
      </c>
      <c r="N57" s="44"/>
      <c r="O57" s="45">
        <f t="shared" si="10"/>
        <v>26.23397435897436</v>
      </c>
    </row>
    <row r="58" spans="1:15" ht="16.5" customHeight="1">
      <c r="A58" s="11">
        <v>19</v>
      </c>
      <c r="B58" s="15">
        <v>756</v>
      </c>
      <c r="C58" s="11">
        <v>75618</v>
      </c>
      <c r="D58" s="13" t="s">
        <v>44</v>
      </c>
      <c r="E58" s="16" t="s">
        <v>16</v>
      </c>
      <c r="F58" s="42">
        <f t="shared" si="8"/>
        <v>65000</v>
      </c>
      <c r="G58" s="43">
        <v>65000</v>
      </c>
      <c r="H58" s="43">
        <v>0</v>
      </c>
      <c r="I58" s="42">
        <f aca="true" t="shared" si="11" ref="I58:I65">SUM(J58+K58)</f>
        <v>65000</v>
      </c>
      <c r="J58" s="43">
        <v>65000</v>
      </c>
      <c r="K58" s="43"/>
      <c r="L58" s="44">
        <v>27204</v>
      </c>
      <c r="M58" s="44">
        <v>27204</v>
      </c>
      <c r="N58" s="44"/>
      <c r="O58" s="45">
        <f t="shared" si="10"/>
        <v>41.8523076923077</v>
      </c>
    </row>
    <row r="59" spans="1:15" ht="27" customHeight="1">
      <c r="A59" s="11">
        <v>20</v>
      </c>
      <c r="B59" s="15">
        <v>756</v>
      </c>
      <c r="C59" s="11">
        <v>75618</v>
      </c>
      <c r="D59" s="13" t="s">
        <v>45</v>
      </c>
      <c r="E59" s="16" t="s">
        <v>15</v>
      </c>
      <c r="F59" s="42">
        <f t="shared" si="8"/>
        <v>169000</v>
      </c>
      <c r="G59" s="43">
        <v>169000</v>
      </c>
      <c r="H59" s="43">
        <v>0</v>
      </c>
      <c r="I59" s="42">
        <f t="shared" si="11"/>
        <v>169000</v>
      </c>
      <c r="J59" s="43">
        <v>169000</v>
      </c>
      <c r="K59" s="43"/>
      <c r="L59" s="44">
        <v>141196.17</v>
      </c>
      <c r="M59" s="44">
        <v>141196.17</v>
      </c>
      <c r="N59" s="44"/>
      <c r="O59" s="45">
        <f t="shared" si="10"/>
        <v>83.54802958579882</v>
      </c>
    </row>
    <row r="60" spans="1:15" ht="68.25" customHeight="1">
      <c r="A60" s="11">
        <v>21</v>
      </c>
      <c r="B60" s="15">
        <v>756</v>
      </c>
      <c r="C60" s="11">
        <v>75618</v>
      </c>
      <c r="D60" s="13" t="s">
        <v>30</v>
      </c>
      <c r="E60" s="16" t="s">
        <v>128</v>
      </c>
      <c r="F60" s="42">
        <f t="shared" si="8"/>
        <v>400000</v>
      </c>
      <c r="G60" s="43">
        <v>400000</v>
      </c>
      <c r="H60" s="43">
        <v>0</v>
      </c>
      <c r="I60" s="42">
        <f t="shared" si="11"/>
        <v>400000</v>
      </c>
      <c r="J60" s="43">
        <v>400000</v>
      </c>
      <c r="K60" s="43"/>
      <c r="L60" s="44">
        <v>67731.7</v>
      </c>
      <c r="M60" s="44">
        <v>67731.7</v>
      </c>
      <c r="N60" s="44"/>
      <c r="O60" s="45">
        <f t="shared" si="10"/>
        <v>16.932924999999997</v>
      </c>
    </row>
    <row r="61" spans="1:15" ht="46.5" customHeight="1">
      <c r="A61" s="11">
        <v>22</v>
      </c>
      <c r="B61" s="15">
        <v>756</v>
      </c>
      <c r="C61" s="11">
        <v>75618</v>
      </c>
      <c r="D61" s="13" t="s">
        <v>30</v>
      </c>
      <c r="E61" s="16" t="s">
        <v>84</v>
      </c>
      <c r="F61" s="42">
        <f t="shared" si="8"/>
        <v>160000</v>
      </c>
      <c r="G61" s="43">
        <v>160000</v>
      </c>
      <c r="H61" s="43">
        <v>0</v>
      </c>
      <c r="I61" s="42">
        <f t="shared" si="11"/>
        <v>160000</v>
      </c>
      <c r="J61" s="43">
        <v>160000</v>
      </c>
      <c r="K61" s="43"/>
      <c r="L61" s="44">
        <v>169632.44</v>
      </c>
      <c r="M61" s="44">
        <v>169632.44</v>
      </c>
      <c r="N61" s="44"/>
      <c r="O61" s="45">
        <f t="shared" si="10"/>
        <v>106.020275</v>
      </c>
    </row>
    <row r="62" spans="1:15" ht="78" customHeight="1">
      <c r="A62" s="11">
        <v>23</v>
      </c>
      <c r="B62" s="15">
        <v>756</v>
      </c>
      <c r="C62" s="11">
        <v>75618</v>
      </c>
      <c r="D62" s="13" t="s">
        <v>30</v>
      </c>
      <c r="E62" s="16" t="s">
        <v>85</v>
      </c>
      <c r="F62" s="42">
        <f>SUM(G62+H62)</f>
        <v>295000</v>
      </c>
      <c r="G62" s="43">
        <v>295000</v>
      </c>
      <c r="H62" s="43">
        <v>0</v>
      </c>
      <c r="I62" s="42">
        <f t="shared" si="11"/>
        <v>295000</v>
      </c>
      <c r="J62" s="43">
        <v>295000</v>
      </c>
      <c r="K62" s="43"/>
      <c r="L62" s="44">
        <v>3043.85</v>
      </c>
      <c r="M62" s="44">
        <v>3043.85</v>
      </c>
      <c r="N62" s="44"/>
      <c r="O62" s="45">
        <f t="shared" si="10"/>
        <v>1.031813559322034</v>
      </c>
    </row>
    <row r="63" spans="1:15" ht="30.75" customHeight="1">
      <c r="A63" s="11">
        <v>24</v>
      </c>
      <c r="B63" s="15">
        <v>756</v>
      </c>
      <c r="C63" s="11">
        <v>75618</v>
      </c>
      <c r="D63" s="13" t="s">
        <v>42</v>
      </c>
      <c r="E63" s="16" t="s">
        <v>109</v>
      </c>
      <c r="F63" s="42">
        <f>SUM(G63+H63)</f>
        <v>0</v>
      </c>
      <c r="G63" s="43"/>
      <c r="H63" s="43"/>
      <c r="I63" s="42">
        <f t="shared" si="11"/>
        <v>19200</v>
      </c>
      <c r="J63" s="43">
        <v>19200</v>
      </c>
      <c r="K63" s="43"/>
      <c r="L63" s="44">
        <v>20993.81</v>
      </c>
      <c r="M63" s="44">
        <v>20993.81</v>
      </c>
      <c r="N63" s="44"/>
      <c r="O63" s="45">
        <f t="shared" si="10"/>
        <v>109.34276041666668</v>
      </c>
    </row>
    <row r="64" spans="1:15" ht="34.5" customHeight="1">
      <c r="A64" s="11">
        <v>25</v>
      </c>
      <c r="B64" s="15">
        <v>756</v>
      </c>
      <c r="C64" s="11">
        <v>75621</v>
      </c>
      <c r="D64" s="13" t="s">
        <v>46</v>
      </c>
      <c r="E64" s="16" t="s">
        <v>101</v>
      </c>
      <c r="F64" s="42">
        <f t="shared" si="8"/>
        <v>39064143</v>
      </c>
      <c r="G64" s="43">
        <v>39064143</v>
      </c>
      <c r="H64" s="43">
        <v>0</v>
      </c>
      <c r="I64" s="42">
        <f t="shared" si="11"/>
        <v>39062865</v>
      </c>
      <c r="J64" s="43">
        <v>39062865</v>
      </c>
      <c r="K64" s="9"/>
      <c r="L64" s="44">
        <v>15761034</v>
      </c>
      <c r="M64" s="44">
        <v>15761034</v>
      </c>
      <c r="N64" s="44"/>
      <c r="O64" s="45">
        <f t="shared" si="10"/>
        <v>40.347870029502445</v>
      </c>
    </row>
    <row r="65" spans="1:15" ht="31.5" customHeight="1">
      <c r="A65" s="11">
        <v>26</v>
      </c>
      <c r="B65" s="15">
        <v>756</v>
      </c>
      <c r="C65" s="11">
        <v>75621</v>
      </c>
      <c r="D65" s="13" t="s">
        <v>47</v>
      </c>
      <c r="E65" s="16" t="s">
        <v>100</v>
      </c>
      <c r="F65" s="42">
        <f t="shared" si="8"/>
        <v>1410000</v>
      </c>
      <c r="G65" s="43">
        <v>1410000</v>
      </c>
      <c r="H65" s="43">
        <v>0</v>
      </c>
      <c r="I65" s="42">
        <f t="shared" si="11"/>
        <v>1410000</v>
      </c>
      <c r="J65" s="43">
        <v>1410000</v>
      </c>
      <c r="K65" s="9"/>
      <c r="L65" s="44">
        <v>1313720.66</v>
      </c>
      <c r="M65" s="44">
        <v>1313720.66</v>
      </c>
      <c r="N65" s="44"/>
      <c r="O65" s="45">
        <f t="shared" si="10"/>
        <v>93.1716780141844</v>
      </c>
    </row>
    <row r="66" spans="1:16" s="39" customFormat="1" ht="40.5" customHeight="1">
      <c r="A66" s="82" t="s">
        <v>55</v>
      </c>
      <c r="B66" s="83"/>
      <c r="C66" s="83"/>
      <c r="D66" s="84"/>
      <c r="E66" s="85"/>
      <c r="F66" s="51">
        <f aca="true" t="shared" si="12" ref="F66:K66">SUM(F40:F65)</f>
        <v>53113999</v>
      </c>
      <c r="G66" s="53">
        <f t="shared" si="12"/>
        <v>53113999</v>
      </c>
      <c r="H66" s="53">
        <f t="shared" si="12"/>
        <v>0</v>
      </c>
      <c r="I66" s="51">
        <f t="shared" si="12"/>
        <v>53131921</v>
      </c>
      <c r="J66" s="53">
        <f t="shared" si="12"/>
        <v>53131921</v>
      </c>
      <c r="K66" s="53">
        <f t="shared" si="12"/>
        <v>0</v>
      </c>
      <c r="L66" s="54">
        <f>SUM(L40:L65)</f>
        <v>25048596.46</v>
      </c>
      <c r="M66" s="54">
        <f>SUM(M40:M65)</f>
        <v>25048596.46</v>
      </c>
      <c r="N66" s="64">
        <v>0</v>
      </c>
      <c r="O66" s="52">
        <f t="shared" si="10"/>
        <v>47.14415738892633</v>
      </c>
      <c r="P66" s="70"/>
    </row>
    <row r="67" spans="1:15" ht="39.75" customHeight="1">
      <c r="A67" s="11">
        <v>1</v>
      </c>
      <c r="B67" s="15">
        <v>758</v>
      </c>
      <c r="C67" s="11">
        <v>75801</v>
      </c>
      <c r="D67" s="11">
        <v>2920</v>
      </c>
      <c r="E67" s="14" t="s">
        <v>59</v>
      </c>
      <c r="F67" s="42">
        <f>SUM(G67+H67)</f>
        <v>11495160</v>
      </c>
      <c r="G67" s="43">
        <v>11495160</v>
      </c>
      <c r="H67" s="43">
        <v>0</v>
      </c>
      <c r="I67" s="42">
        <f>SUM(J67+K67)</f>
        <v>11450698</v>
      </c>
      <c r="J67" s="43">
        <v>11450698</v>
      </c>
      <c r="K67" s="43"/>
      <c r="L67" s="44">
        <v>7046584</v>
      </c>
      <c r="M67" s="44">
        <v>7046584</v>
      </c>
      <c r="N67" s="66"/>
      <c r="O67" s="45">
        <f t="shared" si="10"/>
        <v>61.53846691267205</v>
      </c>
    </row>
    <row r="68" spans="1:15" ht="27.75" customHeight="1">
      <c r="A68" s="20">
        <v>2</v>
      </c>
      <c r="B68" s="7">
        <v>758</v>
      </c>
      <c r="C68" s="20">
        <v>75814</v>
      </c>
      <c r="D68" s="34" t="s">
        <v>48</v>
      </c>
      <c r="E68" s="35" t="s">
        <v>53</v>
      </c>
      <c r="F68" s="55">
        <f>SUM(G68+H68)</f>
        <v>350000</v>
      </c>
      <c r="G68" s="56">
        <v>350000</v>
      </c>
      <c r="H68" s="56">
        <v>0</v>
      </c>
      <c r="I68" s="55">
        <f>SUM(J68+K68)</f>
        <v>350000</v>
      </c>
      <c r="J68" s="56">
        <v>350000</v>
      </c>
      <c r="K68" s="56"/>
      <c r="L68" s="57">
        <v>269501.63</v>
      </c>
      <c r="M68" s="57">
        <v>269501.63</v>
      </c>
      <c r="N68" s="57"/>
      <c r="O68" s="45">
        <f t="shared" si="10"/>
        <v>77.00046571428571</v>
      </c>
    </row>
    <row r="69" spans="1:17" s="36" customFormat="1" ht="26.25" customHeight="1">
      <c r="A69" s="11">
        <v>3</v>
      </c>
      <c r="B69" s="15">
        <v>758</v>
      </c>
      <c r="C69" s="11">
        <v>75814</v>
      </c>
      <c r="D69" s="13" t="s">
        <v>33</v>
      </c>
      <c r="E69" s="14" t="s">
        <v>129</v>
      </c>
      <c r="F69" s="42">
        <f>SUM(G69+H69)</f>
        <v>1253000</v>
      </c>
      <c r="G69" s="43">
        <v>1253000</v>
      </c>
      <c r="H69" s="43">
        <v>0</v>
      </c>
      <c r="I69" s="42">
        <f>SUM(J69+K69)</f>
        <v>1845407</v>
      </c>
      <c r="J69" s="43">
        <v>1845407</v>
      </c>
      <c r="K69" s="43"/>
      <c r="L69" s="44">
        <v>1253000</v>
      </c>
      <c r="M69" s="44">
        <v>1253000</v>
      </c>
      <c r="N69" s="44"/>
      <c r="O69" s="45">
        <f t="shared" si="10"/>
        <v>67.8983010251939</v>
      </c>
      <c r="P69" s="28"/>
      <c r="Q69" s="68"/>
    </row>
    <row r="70" spans="1:16" s="39" customFormat="1" ht="15.75" customHeight="1">
      <c r="A70" s="106" t="s">
        <v>56</v>
      </c>
      <c r="B70" s="107"/>
      <c r="C70" s="107"/>
      <c r="D70" s="108"/>
      <c r="E70" s="109"/>
      <c r="F70" s="58">
        <f>SUM(F67:F69)</f>
        <v>13098160</v>
      </c>
      <c r="G70" s="59">
        <f>SUM(G67:G69)</f>
        <v>13098160</v>
      </c>
      <c r="H70" s="58">
        <f>SUM(H67:H69)</f>
        <v>0</v>
      </c>
      <c r="I70" s="58">
        <f>SUM(I67:I69)</f>
        <v>13646105</v>
      </c>
      <c r="J70" s="59">
        <f>SUM(J67:J69)</f>
        <v>13646105</v>
      </c>
      <c r="K70" s="59">
        <f>SUM(K67:K68)</f>
        <v>0</v>
      </c>
      <c r="L70" s="60">
        <f>SUM(L67:L69)</f>
        <v>8569085.629999999</v>
      </c>
      <c r="M70" s="60">
        <f>SUM(M67:M69)</f>
        <v>8569085.629999999</v>
      </c>
      <c r="N70" s="67">
        <v>0</v>
      </c>
      <c r="O70" s="52">
        <f t="shared" si="10"/>
        <v>62.79510255856891</v>
      </c>
      <c r="P70" s="70"/>
    </row>
    <row r="71" spans="1:15" ht="31.5" customHeight="1">
      <c r="A71" s="18">
        <v>1</v>
      </c>
      <c r="B71" s="15">
        <v>801</v>
      </c>
      <c r="C71" s="11">
        <v>80101</v>
      </c>
      <c r="D71" s="13" t="s">
        <v>65</v>
      </c>
      <c r="E71" s="19" t="s">
        <v>90</v>
      </c>
      <c r="F71" s="51">
        <v>630</v>
      </c>
      <c r="G71" s="53">
        <v>630</v>
      </c>
      <c r="H71" s="53">
        <v>0</v>
      </c>
      <c r="I71" s="51">
        <f>SUM(J71)</f>
        <v>780</v>
      </c>
      <c r="J71" s="53">
        <v>780</v>
      </c>
      <c r="K71" s="53"/>
      <c r="L71" s="44">
        <v>373</v>
      </c>
      <c r="M71" s="44">
        <v>373</v>
      </c>
      <c r="N71" s="44"/>
      <c r="O71" s="45">
        <f t="shared" si="10"/>
        <v>47.820512820512825</v>
      </c>
    </row>
    <row r="72" spans="1:15" ht="23.25" customHeight="1">
      <c r="A72" s="11">
        <v>2</v>
      </c>
      <c r="B72" s="15">
        <v>801</v>
      </c>
      <c r="C72" s="11">
        <v>80101</v>
      </c>
      <c r="D72" s="13" t="s">
        <v>48</v>
      </c>
      <c r="E72" s="14" t="s">
        <v>9</v>
      </c>
      <c r="F72" s="42">
        <f aca="true" t="shared" si="13" ref="F72:F86">SUM(G72+H72)</f>
        <v>300</v>
      </c>
      <c r="G72" s="43">
        <v>300</v>
      </c>
      <c r="H72" s="53">
        <v>0</v>
      </c>
      <c r="I72" s="42">
        <f>SUM(J72+K72)</f>
        <v>300</v>
      </c>
      <c r="J72" s="43">
        <v>300</v>
      </c>
      <c r="K72" s="43"/>
      <c r="L72" s="44">
        <v>180.95</v>
      </c>
      <c r="M72" s="44">
        <v>180.95</v>
      </c>
      <c r="N72" s="44"/>
      <c r="O72" s="45">
        <f t="shared" si="10"/>
        <v>60.31666666666666</v>
      </c>
    </row>
    <row r="73" spans="1:15" ht="17.25" customHeight="1">
      <c r="A73" s="11">
        <v>3</v>
      </c>
      <c r="B73" s="15">
        <v>801</v>
      </c>
      <c r="C73" s="11">
        <v>80101</v>
      </c>
      <c r="D73" s="13" t="s">
        <v>28</v>
      </c>
      <c r="E73" s="14" t="s">
        <v>87</v>
      </c>
      <c r="F73" s="42">
        <f t="shared" si="13"/>
        <v>17000</v>
      </c>
      <c r="G73" s="43">
        <v>17000</v>
      </c>
      <c r="H73" s="53">
        <v>0</v>
      </c>
      <c r="I73" s="42">
        <f>SUM(J73+K73)</f>
        <v>17000</v>
      </c>
      <c r="J73" s="43">
        <v>17000</v>
      </c>
      <c r="K73" s="43"/>
      <c r="L73" s="44">
        <v>6268.07</v>
      </c>
      <c r="M73" s="44">
        <v>6268.07</v>
      </c>
      <c r="N73" s="44"/>
      <c r="O73" s="45">
        <f t="shared" si="10"/>
        <v>36.870999999999995</v>
      </c>
    </row>
    <row r="74" spans="1:15" ht="26.25" customHeight="1">
      <c r="A74" s="11">
        <v>4</v>
      </c>
      <c r="B74" s="15">
        <v>801</v>
      </c>
      <c r="C74" s="11">
        <v>80101</v>
      </c>
      <c r="D74" s="13" t="s">
        <v>42</v>
      </c>
      <c r="E74" s="14" t="s">
        <v>66</v>
      </c>
      <c r="F74" s="42"/>
      <c r="G74" s="43"/>
      <c r="H74" s="53">
        <v>0</v>
      </c>
      <c r="I74" s="42">
        <f>SUM(J74+K74)</f>
        <v>0</v>
      </c>
      <c r="J74" s="43">
        <v>0</v>
      </c>
      <c r="K74" s="43">
        <v>0</v>
      </c>
      <c r="L74" s="44">
        <v>12.33</v>
      </c>
      <c r="M74" s="44">
        <v>12.33</v>
      </c>
      <c r="N74" s="44"/>
      <c r="O74" s="45" t="e">
        <f t="shared" si="10"/>
        <v>#DIV/0!</v>
      </c>
    </row>
    <row r="75" spans="1:15" ht="39" customHeight="1">
      <c r="A75" s="11">
        <v>5</v>
      </c>
      <c r="B75" s="15">
        <v>801</v>
      </c>
      <c r="C75" s="11">
        <v>80101</v>
      </c>
      <c r="D75" s="13" t="s">
        <v>33</v>
      </c>
      <c r="E75" s="14" t="s">
        <v>58</v>
      </c>
      <c r="F75" s="42">
        <v>1588</v>
      </c>
      <c r="G75" s="43">
        <v>1588</v>
      </c>
      <c r="H75" s="53">
        <v>0</v>
      </c>
      <c r="I75" s="42">
        <f aca="true" t="shared" si="14" ref="I75:I86">SUM(J75+K75)</f>
        <v>3861</v>
      </c>
      <c r="J75" s="43">
        <v>3861</v>
      </c>
      <c r="K75" s="43"/>
      <c r="L75" s="44">
        <v>2950.34</v>
      </c>
      <c r="M75" s="44">
        <v>2950.34</v>
      </c>
      <c r="N75" s="44"/>
      <c r="O75" s="45">
        <f t="shared" si="10"/>
        <v>76.41388241388242</v>
      </c>
    </row>
    <row r="76" spans="1:15" ht="15.75" customHeight="1">
      <c r="A76" s="11">
        <v>6</v>
      </c>
      <c r="B76" s="15">
        <v>801</v>
      </c>
      <c r="C76" s="11">
        <v>80104</v>
      </c>
      <c r="D76" s="13" t="s">
        <v>28</v>
      </c>
      <c r="E76" s="14" t="s">
        <v>91</v>
      </c>
      <c r="F76" s="42">
        <f t="shared" si="13"/>
        <v>285120</v>
      </c>
      <c r="G76" s="43">
        <v>285120</v>
      </c>
      <c r="H76" s="53">
        <v>0</v>
      </c>
      <c r="I76" s="42">
        <f t="shared" si="14"/>
        <v>285120</v>
      </c>
      <c r="J76" s="43">
        <v>285120</v>
      </c>
      <c r="K76" s="43"/>
      <c r="L76" s="44">
        <v>172524.1</v>
      </c>
      <c r="M76" s="44">
        <v>172524.1</v>
      </c>
      <c r="N76" s="44"/>
      <c r="O76" s="45">
        <f aca="true" t="shared" si="15" ref="O76:O110">SUM(L76/I76)*100</f>
        <v>60.509294332211006</v>
      </c>
    </row>
    <row r="77" spans="1:15" ht="27" customHeight="1">
      <c r="A77" s="11">
        <v>7</v>
      </c>
      <c r="B77" s="15">
        <v>801</v>
      </c>
      <c r="C77" s="11">
        <v>80104</v>
      </c>
      <c r="D77" s="13" t="s">
        <v>48</v>
      </c>
      <c r="E77" s="14" t="s">
        <v>9</v>
      </c>
      <c r="F77" s="42">
        <f t="shared" si="13"/>
        <v>250</v>
      </c>
      <c r="G77" s="43">
        <v>250</v>
      </c>
      <c r="H77" s="53">
        <v>0</v>
      </c>
      <c r="I77" s="42">
        <f t="shared" si="14"/>
        <v>70</v>
      </c>
      <c r="J77" s="43">
        <v>70</v>
      </c>
      <c r="K77" s="43"/>
      <c r="L77" s="44">
        <v>19.67</v>
      </c>
      <c r="M77" s="44">
        <v>19.67</v>
      </c>
      <c r="N77" s="44"/>
      <c r="O77" s="45">
        <f t="shared" si="15"/>
        <v>28.1</v>
      </c>
    </row>
    <row r="78" spans="1:15" ht="18" customHeight="1">
      <c r="A78" s="11">
        <v>8</v>
      </c>
      <c r="B78" s="15">
        <v>801</v>
      </c>
      <c r="C78" s="11">
        <v>80104</v>
      </c>
      <c r="D78" s="13" t="s">
        <v>42</v>
      </c>
      <c r="E78" s="14" t="s">
        <v>110</v>
      </c>
      <c r="F78" s="42">
        <f t="shared" si="13"/>
        <v>0</v>
      </c>
      <c r="G78" s="43">
        <v>0</v>
      </c>
      <c r="H78" s="53"/>
      <c r="I78" s="42">
        <f t="shared" si="14"/>
        <v>180</v>
      </c>
      <c r="J78" s="43">
        <v>180</v>
      </c>
      <c r="K78" s="43"/>
      <c r="L78" s="44">
        <v>121.35</v>
      </c>
      <c r="M78" s="44">
        <v>121.35</v>
      </c>
      <c r="N78" s="44"/>
      <c r="O78" s="45">
        <f t="shared" si="15"/>
        <v>67.41666666666666</v>
      </c>
    </row>
    <row r="79" spans="1:15" ht="39" customHeight="1">
      <c r="A79" s="11">
        <v>9</v>
      </c>
      <c r="B79" s="15">
        <v>801</v>
      </c>
      <c r="C79" s="11">
        <v>80104</v>
      </c>
      <c r="D79" s="13" t="s">
        <v>33</v>
      </c>
      <c r="E79" s="14" t="s">
        <v>58</v>
      </c>
      <c r="F79" s="42">
        <f t="shared" si="13"/>
        <v>240</v>
      </c>
      <c r="G79" s="43">
        <v>240</v>
      </c>
      <c r="H79" s="53">
        <v>0</v>
      </c>
      <c r="I79" s="42">
        <f t="shared" si="14"/>
        <v>240</v>
      </c>
      <c r="J79" s="43">
        <v>240</v>
      </c>
      <c r="K79" s="43"/>
      <c r="L79" s="44">
        <v>120.02</v>
      </c>
      <c r="M79" s="44">
        <v>120.02</v>
      </c>
      <c r="N79" s="44"/>
      <c r="O79" s="45">
        <f t="shared" si="15"/>
        <v>50.00833333333333</v>
      </c>
    </row>
    <row r="80" spans="1:15" ht="64.5" customHeight="1">
      <c r="A80" s="11">
        <v>10</v>
      </c>
      <c r="B80" s="15">
        <v>801</v>
      </c>
      <c r="C80" s="11">
        <v>80104</v>
      </c>
      <c r="D80" s="13" t="s">
        <v>49</v>
      </c>
      <c r="E80" s="14" t="s">
        <v>92</v>
      </c>
      <c r="F80" s="42">
        <f t="shared" si="13"/>
        <v>331036</v>
      </c>
      <c r="G80" s="43">
        <v>331036</v>
      </c>
      <c r="H80" s="53">
        <v>0</v>
      </c>
      <c r="I80" s="42">
        <f t="shared" si="14"/>
        <v>331036</v>
      </c>
      <c r="J80" s="43">
        <v>331036</v>
      </c>
      <c r="K80" s="43"/>
      <c r="L80" s="44">
        <v>181066.77</v>
      </c>
      <c r="M80" s="44">
        <v>181066.77</v>
      </c>
      <c r="N80" s="44"/>
      <c r="O80" s="45">
        <f t="shared" si="15"/>
        <v>54.69700274290409</v>
      </c>
    </row>
    <row r="81" spans="1:15" ht="28.5" customHeight="1">
      <c r="A81" s="11">
        <v>11</v>
      </c>
      <c r="B81" s="15">
        <v>801</v>
      </c>
      <c r="C81" s="11">
        <v>80110</v>
      </c>
      <c r="D81" s="13" t="s">
        <v>65</v>
      </c>
      <c r="E81" s="14" t="s">
        <v>93</v>
      </c>
      <c r="F81" s="42">
        <f t="shared" si="13"/>
        <v>430</v>
      </c>
      <c r="G81" s="43">
        <v>430</v>
      </c>
      <c r="H81" s="53">
        <v>0</v>
      </c>
      <c r="I81" s="42">
        <f t="shared" si="14"/>
        <v>530</v>
      </c>
      <c r="J81" s="43">
        <v>530</v>
      </c>
      <c r="K81" s="43"/>
      <c r="L81" s="44">
        <v>306</v>
      </c>
      <c r="M81" s="44">
        <v>306</v>
      </c>
      <c r="N81" s="44"/>
      <c r="O81" s="45">
        <f t="shared" si="15"/>
        <v>57.73584905660377</v>
      </c>
    </row>
    <row r="82" spans="1:15" ht="49.5" customHeight="1">
      <c r="A82" s="11">
        <v>12</v>
      </c>
      <c r="B82" s="15">
        <v>801</v>
      </c>
      <c r="C82" s="11">
        <v>80110</v>
      </c>
      <c r="D82" s="13" t="s">
        <v>33</v>
      </c>
      <c r="E82" s="14" t="s">
        <v>58</v>
      </c>
      <c r="F82" s="42">
        <f t="shared" si="13"/>
        <v>710</v>
      </c>
      <c r="G82" s="43">
        <v>710</v>
      </c>
      <c r="H82" s="53">
        <v>0</v>
      </c>
      <c r="I82" s="42">
        <f t="shared" si="14"/>
        <v>710</v>
      </c>
      <c r="J82" s="43">
        <v>710</v>
      </c>
      <c r="K82" s="43"/>
      <c r="L82" s="44">
        <v>400.38</v>
      </c>
      <c r="M82" s="44">
        <v>400.38</v>
      </c>
      <c r="N82" s="44"/>
      <c r="O82" s="45">
        <f t="shared" si="15"/>
        <v>56.391549295774645</v>
      </c>
    </row>
    <row r="83" spans="1:15" ht="26.25" customHeight="1">
      <c r="A83" s="11">
        <v>13</v>
      </c>
      <c r="B83" s="15">
        <v>801</v>
      </c>
      <c r="C83" s="11">
        <v>80114</v>
      </c>
      <c r="D83" s="13" t="s">
        <v>48</v>
      </c>
      <c r="E83" s="14" t="s">
        <v>9</v>
      </c>
      <c r="F83" s="42">
        <f t="shared" si="13"/>
        <v>80</v>
      </c>
      <c r="G83" s="43">
        <v>80</v>
      </c>
      <c r="H83" s="53">
        <v>0</v>
      </c>
      <c r="I83" s="42">
        <f t="shared" si="14"/>
        <v>80</v>
      </c>
      <c r="J83" s="43">
        <v>80</v>
      </c>
      <c r="K83" s="43"/>
      <c r="L83" s="44">
        <v>20.34</v>
      </c>
      <c r="M83" s="44">
        <v>20.34</v>
      </c>
      <c r="N83" s="44"/>
      <c r="O83" s="45">
        <f t="shared" si="15"/>
        <v>25.424999999999997</v>
      </c>
    </row>
    <row r="84" spans="1:15" ht="53.25" customHeight="1">
      <c r="A84" s="11">
        <v>14</v>
      </c>
      <c r="B84" s="15">
        <v>801</v>
      </c>
      <c r="C84" s="11">
        <v>80114</v>
      </c>
      <c r="D84" s="13" t="s">
        <v>33</v>
      </c>
      <c r="E84" s="14" t="s">
        <v>58</v>
      </c>
      <c r="F84" s="42">
        <f t="shared" si="13"/>
        <v>160</v>
      </c>
      <c r="G84" s="43">
        <v>160</v>
      </c>
      <c r="H84" s="53">
        <v>0</v>
      </c>
      <c r="I84" s="42">
        <f t="shared" si="14"/>
        <v>177</v>
      </c>
      <c r="J84" s="43">
        <v>177</v>
      </c>
      <c r="K84" s="43"/>
      <c r="L84" s="44">
        <v>106.47</v>
      </c>
      <c r="M84" s="44">
        <v>106.47</v>
      </c>
      <c r="N84" s="44"/>
      <c r="O84" s="45">
        <f t="shared" si="15"/>
        <v>60.152542372881356</v>
      </c>
    </row>
    <row r="85" spans="1:15" ht="29.25" customHeight="1">
      <c r="A85" s="11">
        <v>15</v>
      </c>
      <c r="B85" s="15">
        <v>801</v>
      </c>
      <c r="C85" s="11">
        <v>80120</v>
      </c>
      <c r="D85" s="13" t="s">
        <v>65</v>
      </c>
      <c r="E85" s="14" t="s">
        <v>94</v>
      </c>
      <c r="F85" s="42">
        <f t="shared" si="13"/>
        <v>50</v>
      </c>
      <c r="G85" s="43">
        <v>50</v>
      </c>
      <c r="H85" s="53">
        <v>0</v>
      </c>
      <c r="I85" s="42">
        <f t="shared" si="14"/>
        <v>350</v>
      </c>
      <c r="J85" s="43">
        <v>350</v>
      </c>
      <c r="K85" s="43"/>
      <c r="L85" s="44">
        <v>222</v>
      </c>
      <c r="M85" s="44">
        <v>222</v>
      </c>
      <c r="N85" s="44"/>
      <c r="O85" s="45">
        <f t="shared" si="15"/>
        <v>63.42857142857142</v>
      </c>
    </row>
    <row r="86" spans="1:15" ht="57.75" customHeight="1">
      <c r="A86" s="11">
        <v>16</v>
      </c>
      <c r="B86" s="15">
        <v>801</v>
      </c>
      <c r="C86" s="11">
        <v>80120</v>
      </c>
      <c r="D86" s="13" t="s">
        <v>33</v>
      </c>
      <c r="E86" s="14" t="s">
        <v>58</v>
      </c>
      <c r="F86" s="42">
        <f t="shared" si="13"/>
        <v>350</v>
      </c>
      <c r="G86" s="43">
        <v>350</v>
      </c>
      <c r="H86" s="53">
        <v>0</v>
      </c>
      <c r="I86" s="42">
        <f t="shared" si="14"/>
        <v>350</v>
      </c>
      <c r="J86" s="43">
        <v>350</v>
      </c>
      <c r="K86" s="43"/>
      <c r="L86" s="44">
        <v>171.71</v>
      </c>
      <c r="M86" s="44">
        <v>171.71</v>
      </c>
      <c r="N86" s="44"/>
      <c r="O86" s="45">
        <f t="shared" si="15"/>
        <v>49.06</v>
      </c>
    </row>
    <row r="87" spans="1:16" s="39" customFormat="1" ht="15" customHeight="1">
      <c r="A87" s="71" t="s">
        <v>52</v>
      </c>
      <c r="B87" s="72"/>
      <c r="C87" s="72"/>
      <c r="D87" s="73"/>
      <c r="E87" s="74"/>
      <c r="F87" s="51">
        <f>SUM(F71:F86)</f>
        <v>637944</v>
      </c>
      <c r="G87" s="53">
        <f>SUM(G71:G86)</f>
        <v>637944</v>
      </c>
      <c r="H87" s="51">
        <f>SUM(H72:H86)</f>
        <v>0</v>
      </c>
      <c r="I87" s="51">
        <f>SUM(I71:I86)</f>
        <v>640784</v>
      </c>
      <c r="J87" s="53">
        <f>SUM(J71:J86)</f>
        <v>640784</v>
      </c>
      <c r="K87" s="51">
        <f>SUM(K72:K86)</f>
        <v>0</v>
      </c>
      <c r="L87" s="52">
        <f>SUM(L71:L86)</f>
        <v>364863.5</v>
      </c>
      <c r="M87" s="52">
        <f>SUM(M71:M86)</f>
        <v>364863.5</v>
      </c>
      <c r="N87" s="65">
        <v>0</v>
      </c>
      <c r="O87" s="52">
        <f t="shared" si="15"/>
        <v>56.940170166545975</v>
      </c>
      <c r="P87" s="70"/>
    </row>
    <row r="88" spans="1:15" ht="72.75" customHeight="1">
      <c r="A88" s="11">
        <v>1</v>
      </c>
      <c r="B88" s="15">
        <v>851</v>
      </c>
      <c r="C88" s="11">
        <v>85195</v>
      </c>
      <c r="D88" s="13" t="s">
        <v>51</v>
      </c>
      <c r="E88" s="16" t="s">
        <v>113</v>
      </c>
      <c r="F88" s="42">
        <f aca="true" t="shared" si="16" ref="F88:F101">SUM(G88+H88)</f>
        <v>0</v>
      </c>
      <c r="G88" s="53"/>
      <c r="H88" s="53"/>
      <c r="I88" s="42">
        <f aca="true" t="shared" si="17" ref="I88:I101">SUM(J88+K88)</f>
        <v>120</v>
      </c>
      <c r="J88" s="43">
        <v>120</v>
      </c>
      <c r="K88" s="53"/>
      <c r="L88" s="44">
        <v>120</v>
      </c>
      <c r="M88" s="44">
        <v>120</v>
      </c>
      <c r="N88" s="44"/>
      <c r="O88" s="45">
        <f t="shared" si="15"/>
        <v>100</v>
      </c>
    </row>
    <row r="89" spans="1:16" s="39" customFormat="1" ht="16.5" customHeight="1">
      <c r="A89" s="71" t="s">
        <v>114</v>
      </c>
      <c r="B89" s="72"/>
      <c r="C89" s="72"/>
      <c r="D89" s="73"/>
      <c r="E89" s="74"/>
      <c r="F89" s="51">
        <f t="shared" si="16"/>
        <v>0</v>
      </c>
      <c r="G89" s="51"/>
      <c r="H89" s="51"/>
      <c r="I89" s="51">
        <f t="shared" si="17"/>
        <v>120</v>
      </c>
      <c r="J89" s="53">
        <f>SUM(J88)</f>
        <v>120</v>
      </c>
      <c r="K89" s="51"/>
      <c r="L89" s="52">
        <f>SUM(L88)</f>
        <v>120</v>
      </c>
      <c r="M89" s="52">
        <f>SUM(M88)</f>
        <v>120</v>
      </c>
      <c r="N89" s="52"/>
      <c r="O89" s="52">
        <f t="shared" si="15"/>
        <v>100</v>
      </c>
      <c r="P89" s="70"/>
    </row>
    <row r="90" spans="1:15" ht="24">
      <c r="A90" s="61">
        <v>1</v>
      </c>
      <c r="B90" s="15">
        <v>852</v>
      </c>
      <c r="C90" s="11">
        <v>85212</v>
      </c>
      <c r="D90" s="13" t="s">
        <v>48</v>
      </c>
      <c r="E90" s="14" t="s">
        <v>9</v>
      </c>
      <c r="F90" s="42">
        <f t="shared" si="16"/>
        <v>0</v>
      </c>
      <c r="G90" s="43">
        <v>0</v>
      </c>
      <c r="H90" s="43">
        <v>0</v>
      </c>
      <c r="I90" s="42">
        <f t="shared" si="17"/>
        <v>2</v>
      </c>
      <c r="J90" s="53">
        <v>2</v>
      </c>
      <c r="K90" s="53"/>
      <c r="L90" s="44">
        <v>0.09</v>
      </c>
      <c r="M90" s="44">
        <v>0.09</v>
      </c>
      <c r="N90" s="44"/>
      <c r="O90" s="45">
        <f t="shared" si="15"/>
        <v>4.5</v>
      </c>
    </row>
    <row r="91" spans="1:15" ht="41.25" customHeight="1">
      <c r="A91" s="61">
        <v>2</v>
      </c>
      <c r="B91" s="15">
        <v>852</v>
      </c>
      <c r="C91" s="11">
        <v>85212</v>
      </c>
      <c r="D91" s="13" t="s">
        <v>33</v>
      </c>
      <c r="E91" s="14" t="s">
        <v>58</v>
      </c>
      <c r="F91" s="42">
        <f t="shared" si="16"/>
        <v>0</v>
      </c>
      <c r="G91" s="53"/>
      <c r="H91" s="53"/>
      <c r="I91" s="42">
        <f t="shared" si="17"/>
        <v>3020</v>
      </c>
      <c r="J91" s="43">
        <v>3020</v>
      </c>
      <c r="K91" s="53"/>
      <c r="L91" s="44">
        <v>5133.89</v>
      </c>
      <c r="M91" s="44">
        <v>5133.89</v>
      </c>
      <c r="N91" s="44"/>
      <c r="O91" s="45">
        <f t="shared" si="15"/>
        <v>169.99635761589406</v>
      </c>
    </row>
    <row r="92" spans="1:15" ht="65.25" customHeight="1">
      <c r="A92" s="11">
        <v>3</v>
      </c>
      <c r="B92" s="15">
        <v>852</v>
      </c>
      <c r="C92" s="11">
        <v>85212</v>
      </c>
      <c r="D92" s="13" t="s">
        <v>51</v>
      </c>
      <c r="E92" s="16" t="s">
        <v>76</v>
      </c>
      <c r="F92" s="42">
        <f t="shared" si="16"/>
        <v>1240000</v>
      </c>
      <c r="G92" s="43">
        <v>1240000</v>
      </c>
      <c r="H92" s="43">
        <v>0</v>
      </c>
      <c r="I92" s="42">
        <f t="shared" si="17"/>
        <v>1240000</v>
      </c>
      <c r="J92" s="43">
        <v>1240000</v>
      </c>
      <c r="K92" s="43"/>
      <c r="L92" s="44">
        <v>513505</v>
      </c>
      <c r="M92" s="44">
        <v>513505</v>
      </c>
      <c r="N92" s="44"/>
      <c r="O92" s="45">
        <f t="shared" si="15"/>
        <v>41.4116935483871</v>
      </c>
    </row>
    <row r="93" spans="1:15" ht="73.5" customHeight="1">
      <c r="A93" s="11">
        <v>4</v>
      </c>
      <c r="B93" s="15">
        <v>852</v>
      </c>
      <c r="C93" s="11">
        <v>85213</v>
      </c>
      <c r="D93" s="13" t="s">
        <v>51</v>
      </c>
      <c r="E93" s="16" t="s">
        <v>77</v>
      </c>
      <c r="F93" s="42">
        <f t="shared" si="16"/>
        <v>13400</v>
      </c>
      <c r="G93" s="43">
        <v>13400</v>
      </c>
      <c r="H93" s="43">
        <v>0</v>
      </c>
      <c r="I93" s="42">
        <f t="shared" si="17"/>
        <v>13400</v>
      </c>
      <c r="J93" s="43">
        <v>13400</v>
      </c>
      <c r="K93" s="43"/>
      <c r="L93" s="44">
        <v>6690</v>
      </c>
      <c r="M93" s="44">
        <v>6690</v>
      </c>
      <c r="N93" s="44"/>
      <c r="O93" s="45">
        <f t="shared" si="15"/>
        <v>49.92537313432836</v>
      </c>
    </row>
    <row r="94" spans="1:15" ht="79.5" customHeight="1">
      <c r="A94" s="11">
        <v>5</v>
      </c>
      <c r="B94" s="15">
        <v>852</v>
      </c>
      <c r="C94" s="11">
        <v>85214</v>
      </c>
      <c r="D94" s="13" t="s">
        <v>51</v>
      </c>
      <c r="E94" s="16" t="s">
        <v>78</v>
      </c>
      <c r="F94" s="42">
        <f t="shared" si="16"/>
        <v>148000</v>
      </c>
      <c r="G94" s="43">
        <v>148000</v>
      </c>
      <c r="H94" s="43">
        <v>0</v>
      </c>
      <c r="I94" s="42">
        <f t="shared" si="17"/>
        <v>150000</v>
      </c>
      <c r="J94" s="43">
        <v>150000</v>
      </c>
      <c r="K94" s="43"/>
      <c r="L94" s="44">
        <v>74020</v>
      </c>
      <c r="M94" s="44">
        <v>74020</v>
      </c>
      <c r="N94" s="44"/>
      <c r="O94" s="45">
        <f t="shared" si="15"/>
        <v>49.346666666666664</v>
      </c>
    </row>
    <row r="95" spans="1:15" ht="56.25" customHeight="1">
      <c r="A95" s="11">
        <v>6</v>
      </c>
      <c r="B95" s="15">
        <v>852</v>
      </c>
      <c r="C95" s="11">
        <v>85214</v>
      </c>
      <c r="D95" s="13" t="s">
        <v>50</v>
      </c>
      <c r="E95" s="16" t="s">
        <v>79</v>
      </c>
      <c r="F95" s="42">
        <f t="shared" si="16"/>
        <v>29600</v>
      </c>
      <c r="G95" s="43">
        <v>29600</v>
      </c>
      <c r="H95" s="43">
        <v>0</v>
      </c>
      <c r="I95" s="42">
        <f t="shared" si="17"/>
        <v>29600</v>
      </c>
      <c r="J95" s="43">
        <v>29600</v>
      </c>
      <c r="K95" s="43"/>
      <c r="L95" s="44">
        <v>13760</v>
      </c>
      <c r="M95" s="44">
        <v>13760</v>
      </c>
      <c r="N95" s="44"/>
      <c r="O95" s="45">
        <f t="shared" si="15"/>
        <v>46.48648648648649</v>
      </c>
    </row>
    <row r="96" spans="1:15" ht="25.5" customHeight="1">
      <c r="A96" s="11">
        <v>7</v>
      </c>
      <c r="B96" s="15">
        <v>852</v>
      </c>
      <c r="C96" s="11">
        <v>85219</v>
      </c>
      <c r="D96" s="13" t="s">
        <v>48</v>
      </c>
      <c r="E96" s="16" t="s">
        <v>9</v>
      </c>
      <c r="F96" s="42">
        <f t="shared" si="16"/>
        <v>40</v>
      </c>
      <c r="G96" s="43">
        <v>40</v>
      </c>
      <c r="H96" s="43">
        <v>0</v>
      </c>
      <c r="I96" s="42">
        <f t="shared" si="17"/>
        <v>40</v>
      </c>
      <c r="J96" s="43">
        <v>40</v>
      </c>
      <c r="K96" s="43"/>
      <c r="L96" s="44">
        <v>15.91</v>
      </c>
      <c r="M96" s="44">
        <v>15.91</v>
      </c>
      <c r="N96" s="44"/>
      <c r="O96" s="45">
        <f t="shared" si="15"/>
        <v>39.775</v>
      </c>
    </row>
    <row r="97" spans="1:15" ht="59.25" customHeight="1">
      <c r="A97" s="11">
        <v>8</v>
      </c>
      <c r="B97" s="15">
        <v>852</v>
      </c>
      <c r="C97" s="11">
        <v>85219</v>
      </c>
      <c r="D97" s="13" t="s">
        <v>33</v>
      </c>
      <c r="E97" s="16" t="s">
        <v>58</v>
      </c>
      <c r="F97" s="42">
        <f t="shared" si="16"/>
        <v>150</v>
      </c>
      <c r="G97" s="43">
        <v>150</v>
      </c>
      <c r="H97" s="43">
        <v>0</v>
      </c>
      <c r="I97" s="42">
        <f t="shared" si="17"/>
        <v>150</v>
      </c>
      <c r="J97" s="43">
        <v>150</v>
      </c>
      <c r="K97" s="43"/>
      <c r="L97" s="44">
        <v>60</v>
      </c>
      <c r="M97" s="44">
        <v>60</v>
      </c>
      <c r="N97" s="44"/>
      <c r="O97" s="45">
        <f t="shared" si="15"/>
        <v>40</v>
      </c>
    </row>
    <row r="98" spans="1:15" ht="49.5" customHeight="1">
      <c r="A98" s="11">
        <v>9</v>
      </c>
      <c r="B98" s="15">
        <v>852</v>
      </c>
      <c r="C98" s="11">
        <v>85219</v>
      </c>
      <c r="D98" s="13" t="s">
        <v>50</v>
      </c>
      <c r="E98" s="16" t="s">
        <v>80</v>
      </c>
      <c r="F98" s="42">
        <f t="shared" si="16"/>
        <v>101000</v>
      </c>
      <c r="G98" s="43">
        <v>101000</v>
      </c>
      <c r="H98" s="43">
        <v>0</v>
      </c>
      <c r="I98" s="42">
        <f t="shared" si="17"/>
        <v>106600</v>
      </c>
      <c r="J98" s="43">
        <v>106600</v>
      </c>
      <c r="K98" s="43"/>
      <c r="L98" s="44">
        <v>47537</v>
      </c>
      <c r="M98" s="44">
        <v>47537</v>
      </c>
      <c r="N98" s="44"/>
      <c r="O98" s="45">
        <f t="shared" si="15"/>
        <v>44.593808630393994</v>
      </c>
    </row>
    <row r="99" spans="1:15" ht="24.75" customHeight="1">
      <c r="A99" s="11">
        <v>10</v>
      </c>
      <c r="B99" s="15">
        <v>852</v>
      </c>
      <c r="C99" s="11">
        <v>85228</v>
      </c>
      <c r="D99" s="13" t="s">
        <v>28</v>
      </c>
      <c r="E99" s="16" t="s">
        <v>136</v>
      </c>
      <c r="F99" s="42">
        <f t="shared" si="16"/>
        <v>10500</v>
      </c>
      <c r="G99" s="43">
        <v>10500</v>
      </c>
      <c r="H99" s="43">
        <v>0</v>
      </c>
      <c r="I99" s="42">
        <f t="shared" si="17"/>
        <v>10500</v>
      </c>
      <c r="J99" s="43">
        <v>10500</v>
      </c>
      <c r="K99" s="43"/>
      <c r="L99" s="44">
        <v>4210.67</v>
      </c>
      <c r="M99" s="44">
        <v>4210.67</v>
      </c>
      <c r="N99" s="44"/>
      <c r="O99" s="45">
        <f t="shared" si="15"/>
        <v>40.101619047619046</v>
      </c>
    </row>
    <row r="100" spans="1:15" ht="56.25" customHeight="1">
      <c r="A100" s="11">
        <v>11</v>
      </c>
      <c r="B100" s="15">
        <v>852</v>
      </c>
      <c r="C100" s="11">
        <v>85228</v>
      </c>
      <c r="D100" s="13" t="s">
        <v>33</v>
      </c>
      <c r="E100" s="16" t="s">
        <v>58</v>
      </c>
      <c r="F100" s="42">
        <f t="shared" si="16"/>
        <v>0</v>
      </c>
      <c r="G100" s="43"/>
      <c r="H100" s="43"/>
      <c r="I100" s="42">
        <f t="shared" si="17"/>
        <v>15</v>
      </c>
      <c r="J100" s="43">
        <v>15</v>
      </c>
      <c r="K100" s="43"/>
      <c r="L100" s="44">
        <v>5</v>
      </c>
      <c r="M100" s="44">
        <v>5</v>
      </c>
      <c r="N100" s="44"/>
      <c r="O100" s="45">
        <f t="shared" si="15"/>
        <v>33.33333333333333</v>
      </c>
    </row>
    <row r="101" spans="1:15" ht="38.25" customHeight="1">
      <c r="A101" s="11">
        <v>12</v>
      </c>
      <c r="B101" s="15">
        <v>852</v>
      </c>
      <c r="C101" s="11">
        <v>85295</v>
      </c>
      <c r="D101" s="13" t="s">
        <v>50</v>
      </c>
      <c r="E101" s="16" t="s">
        <v>81</v>
      </c>
      <c r="F101" s="42">
        <f t="shared" si="16"/>
        <v>45000</v>
      </c>
      <c r="G101" s="43">
        <v>45000</v>
      </c>
      <c r="H101" s="43">
        <v>0</v>
      </c>
      <c r="I101" s="42">
        <f t="shared" si="17"/>
        <v>45000</v>
      </c>
      <c r="J101" s="43">
        <v>45000</v>
      </c>
      <c r="K101" s="43"/>
      <c r="L101" s="44">
        <v>31500</v>
      </c>
      <c r="M101" s="44">
        <v>31500</v>
      </c>
      <c r="N101" s="44"/>
      <c r="O101" s="45">
        <f t="shared" si="15"/>
        <v>70</v>
      </c>
    </row>
    <row r="102" spans="1:16" s="39" customFormat="1" ht="18" customHeight="1">
      <c r="A102" s="71" t="s">
        <v>60</v>
      </c>
      <c r="B102" s="72"/>
      <c r="C102" s="72"/>
      <c r="D102" s="73"/>
      <c r="E102" s="74"/>
      <c r="F102" s="51">
        <f aca="true" t="shared" si="18" ref="F102:K102">SUM(F92:F101)</f>
        <v>1587690</v>
      </c>
      <c r="G102" s="53">
        <f t="shared" si="18"/>
        <v>1587690</v>
      </c>
      <c r="H102" s="53">
        <f t="shared" si="18"/>
        <v>0</v>
      </c>
      <c r="I102" s="51">
        <f>SUM(I90:I101)</f>
        <v>1598327</v>
      </c>
      <c r="J102" s="53">
        <f>SUM(J90:J101)</f>
        <v>1598327</v>
      </c>
      <c r="K102" s="53">
        <f t="shared" si="18"/>
        <v>0</v>
      </c>
      <c r="L102" s="52">
        <f>SUM(L90:L101)</f>
        <v>696437.56</v>
      </c>
      <c r="M102" s="52">
        <f>SUM(M90:M101)</f>
        <v>696437.56</v>
      </c>
      <c r="N102" s="65">
        <f>SUM(N98)</f>
        <v>0</v>
      </c>
      <c r="O102" s="52">
        <f t="shared" si="15"/>
        <v>43.572908422369146</v>
      </c>
      <c r="P102" s="70"/>
    </row>
    <row r="103" spans="1:15" ht="24.75" customHeight="1">
      <c r="A103" s="20">
        <v>1</v>
      </c>
      <c r="B103" s="7">
        <v>854</v>
      </c>
      <c r="C103" s="20">
        <v>85412</v>
      </c>
      <c r="D103" s="13" t="s">
        <v>33</v>
      </c>
      <c r="E103" s="21" t="s">
        <v>130</v>
      </c>
      <c r="F103" s="42">
        <f>SUM(G103+H103)</f>
        <v>8800</v>
      </c>
      <c r="G103" s="43">
        <v>8800</v>
      </c>
      <c r="H103" s="43">
        <v>0</v>
      </c>
      <c r="I103" s="42">
        <f aca="true" t="shared" si="19" ref="I103:I108">SUM(J103+K103)</f>
        <v>8800</v>
      </c>
      <c r="J103" s="43">
        <v>8800</v>
      </c>
      <c r="K103" s="43"/>
      <c r="L103" s="44">
        <v>2700</v>
      </c>
      <c r="M103" s="44">
        <v>2700</v>
      </c>
      <c r="N103" s="44"/>
      <c r="O103" s="45">
        <f t="shared" si="15"/>
        <v>30.681818181818183</v>
      </c>
    </row>
    <row r="104" spans="1:15" ht="51" customHeight="1">
      <c r="A104" s="22">
        <v>2</v>
      </c>
      <c r="B104" s="15">
        <v>854</v>
      </c>
      <c r="C104" s="11">
        <v>85415</v>
      </c>
      <c r="D104" s="11">
        <v>2030</v>
      </c>
      <c r="E104" s="14" t="s">
        <v>99</v>
      </c>
      <c r="F104" s="51">
        <f>SUM(G104+H104)</f>
        <v>0</v>
      </c>
      <c r="G104" s="53">
        <v>0</v>
      </c>
      <c r="H104" s="53">
        <v>0</v>
      </c>
      <c r="I104" s="42">
        <f t="shared" si="19"/>
        <v>5135</v>
      </c>
      <c r="J104" s="53">
        <v>5135</v>
      </c>
      <c r="K104" s="53"/>
      <c r="L104" s="44">
        <v>5135</v>
      </c>
      <c r="M104" s="44">
        <v>5135</v>
      </c>
      <c r="N104" s="44"/>
      <c r="O104" s="45">
        <f t="shared" si="15"/>
        <v>100</v>
      </c>
    </row>
    <row r="105" spans="1:16" s="39" customFormat="1" ht="15.75" customHeight="1">
      <c r="A105" s="71" t="s">
        <v>67</v>
      </c>
      <c r="B105" s="73"/>
      <c r="C105" s="73"/>
      <c r="D105" s="73"/>
      <c r="E105" s="74"/>
      <c r="F105" s="51">
        <f>SUM(F103)</f>
        <v>8800</v>
      </c>
      <c r="G105" s="53">
        <f>SUM(G103)</f>
        <v>8800</v>
      </c>
      <c r="H105" s="53">
        <f>SUM(H103)</f>
        <v>0</v>
      </c>
      <c r="I105" s="51">
        <f t="shared" si="19"/>
        <v>13935</v>
      </c>
      <c r="J105" s="53">
        <f>SUM(J103:J104)</f>
        <v>13935</v>
      </c>
      <c r="K105" s="53"/>
      <c r="L105" s="52">
        <f>SUM(L103:L104)</f>
        <v>7835</v>
      </c>
      <c r="M105" s="52">
        <f>SUM(M103:M104)</f>
        <v>7835</v>
      </c>
      <c r="N105" s="65">
        <v>0</v>
      </c>
      <c r="O105" s="54">
        <f t="shared" si="15"/>
        <v>56.22533189809832</v>
      </c>
      <c r="P105" s="70"/>
    </row>
    <row r="106" spans="1:15" ht="29.25" customHeight="1">
      <c r="A106" s="23">
        <v>1</v>
      </c>
      <c r="B106" s="24">
        <v>921</v>
      </c>
      <c r="C106" s="23">
        <v>92109</v>
      </c>
      <c r="D106" s="25" t="s">
        <v>28</v>
      </c>
      <c r="E106" s="26" t="s">
        <v>82</v>
      </c>
      <c r="F106" s="42">
        <f>SUM(G106+H106)</f>
        <v>4500</v>
      </c>
      <c r="G106" s="43">
        <v>4500</v>
      </c>
      <c r="H106" s="43">
        <v>0</v>
      </c>
      <c r="I106" s="42">
        <f t="shared" si="19"/>
        <v>4500</v>
      </c>
      <c r="J106" s="43">
        <v>4500</v>
      </c>
      <c r="K106" s="43"/>
      <c r="L106" s="44">
        <v>2065</v>
      </c>
      <c r="M106" s="44">
        <v>2065</v>
      </c>
      <c r="N106" s="44"/>
      <c r="O106" s="45">
        <f t="shared" si="15"/>
        <v>45.88888888888889</v>
      </c>
    </row>
    <row r="107" spans="1:16" s="39" customFormat="1" ht="15" customHeight="1">
      <c r="A107" s="71" t="s">
        <v>57</v>
      </c>
      <c r="B107" s="72"/>
      <c r="C107" s="72"/>
      <c r="D107" s="73"/>
      <c r="E107" s="74"/>
      <c r="F107" s="51">
        <f>SUM(G107+H107)</f>
        <v>4500</v>
      </c>
      <c r="G107" s="53">
        <f>SUM(G106)</f>
        <v>4500</v>
      </c>
      <c r="H107" s="51">
        <f>SUM(H106)</f>
        <v>0</v>
      </c>
      <c r="I107" s="51">
        <f t="shared" si="19"/>
        <v>4500</v>
      </c>
      <c r="J107" s="53">
        <f>SUM(J106)</f>
        <v>4500</v>
      </c>
      <c r="K107" s="51">
        <f>SUM(K106)</f>
        <v>0</v>
      </c>
      <c r="L107" s="52">
        <f>SUM(L106)</f>
        <v>2065</v>
      </c>
      <c r="M107" s="52">
        <f>SUM(M106)</f>
        <v>2065</v>
      </c>
      <c r="N107" s="52"/>
      <c r="O107" s="52">
        <f t="shared" si="15"/>
        <v>45.88888888888889</v>
      </c>
      <c r="P107" s="70"/>
    </row>
    <row r="108" spans="1:15" ht="44.25" customHeight="1">
      <c r="A108" s="18">
        <v>1</v>
      </c>
      <c r="B108" s="15">
        <v>926</v>
      </c>
      <c r="C108" s="11">
        <v>92601</v>
      </c>
      <c r="D108" s="11">
        <v>6330</v>
      </c>
      <c r="E108" s="37" t="s">
        <v>111</v>
      </c>
      <c r="F108" s="42">
        <f>SUM(G108+H108)</f>
        <v>0</v>
      </c>
      <c r="G108" s="53"/>
      <c r="H108" s="53"/>
      <c r="I108" s="42">
        <f t="shared" si="19"/>
        <v>333000</v>
      </c>
      <c r="J108" s="43">
        <v>0</v>
      </c>
      <c r="K108" s="43">
        <v>333000</v>
      </c>
      <c r="L108" s="44"/>
      <c r="M108" s="44">
        <v>0</v>
      </c>
      <c r="N108" s="44">
        <v>0</v>
      </c>
      <c r="O108" s="45">
        <f t="shared" si="15"/>
        <v>0</v>
      </c>
    </row>
    <row r="109" spans="1:16" s="39" customFormat="1" ht="15" customHeight="1">
      <c r="A109" s="71" t="s">
        <v>112</v>
      </c>
      <c r="B109" s="72"/>
      <c r="C109" s="72"/>
      <c r="D109" s="73"/>
      <c r="E109" s="74"/>
      <c r="F109" s="51"/>
      <c r="G109" s="51"/>
      <c r="H109" s="51"/>
      <c r="I109" s="51">
        <f>SUM(K109)</f>
        <v>333000</v>
      </c>
      <c r="J109" s="51">
        <f>SUM(J108)</f>
        <v>0</v>
      </c>
      <c r="K109" s="53">
        <f>SUM(K108)</f>
        <v>333000</v>
      </c>
      <c r="L109" s="52">
        <f>SUM(L108)</f>
        <v>0</v>
      </c>
      <c r="M109" s="52">
        <f>SUM(M108)</f>
        <v>0</v>
      </c>
      <c r="N109" s="52">
        <f>SUM(N108)</f>
        <v>0</v>
      </c>
      <c r="O109" s="52">
        <f t="shared" si="15"/>
        <v>0</v>
      </c>
      <c r="P109" s="70"/>
    </row>
    <row r="110" spans="1:15" ht="12">
      <c r="A110" s="77" t="s">
        <v>4</v>
      </c>
      <c r="B110" s="78"/>
      <c r="C110" s="78"/>
      <c r="D110" s="79"/>
      <c r="E110" s="80"/>
      <c r="F110" s="62">
        <f>SUM(G110+H110)</f>
        <v>72296186</v>
      </c>
      <c r="G110" s="62">
        <f>SUM(G20+G29+G34+G37+G39+G66+G70+G87+G102+G107+G105)</f>
        <v>72282006</v>
      </c>
      <c r="H110" s="62">
        <f>SUM(H20+H29+H34+H37+H39+H66+H70+H87+H102+H107)</f>
        <v>14180</v>
      </c>
      <c r="I110" s="62">
        <f>SUM(K110+J110)</f>
        <v>73985662</v>
      </c>
      <c r="J110" s="62">
        <f>SUM(J20+J29+J34+J37+J39+J66+J70+J87+J89+J102+J105+J107+J109)</f>
        <v>72901582</v>
      </c>
      <c r="K110" s="62">
        <f>SUM(K20+K29+K34+K37+K39+K66+K70+K87+K102+K107+K109)</f>
        <v>1084080</v>
      </c>
      <c r="L110" s="63">
        <f>SUM(L20+L29+L34+L37+L39+L66+L70+L87+L89+L102+L105+L109+L107)</f>
        <v>37176706.75</v>
      </c>
      <c r="M110" s="63">
        <f>SUM(M20+M34+M29+M37+M39+M66+M70+M87+M89+M102+M105+M107)</f>
        <v>36361781.95</v>
      </c>
      <c r="N110" s="63">
        <f>SUM(N20+N29)</f>
        <v>814924.7999999999</v>
      </c>
      <c r="O110" s="63">
        <f t="shared" si="15"/>
        <v>50.24852889739636</v>
      </c>
    </row>
    <row r="111" spans="1:4" ht="12">
      <c r="A111" s="27"/>
      <c r="B111" s="27"/>
      <c r="C111" s="27"/>
      <c r="D111" s="28"/>
    </row>
    <row r="112" spans="1:4" ht="12">
      <c r="A112" s="27"/>
      <c r="B112" s="27"/>
      <c r="C112" s="27"/>
      <c r="D112" s="28"/>
    </row>
    <row r="113" spans="1:5" ht="12">
      <c r="A113" s="75"/>
      <c r="B113" s="75"/>
      <c r="C113" s="75"/>
      <c r="D113" s="76"/>
      <c r="E113" s="76"/>
    </row>
    <row r="114" spans="1:5" ht="12">
      <c r="A114" s="27"/>
      <c r="B114" s="27"/>
      <c r="C114" s="27"/>
      <c r="D114" s="28"/>
      <c r="E114" s="28"/>
    </row>
    <row r="115" spans="1:5" ht="12">
      <c r="A115" s="27"/>
      <c r="B115" s="27"/>
      <c r="C115" s="27"/>
      <c r="D115" s="28"/>
      <c r="E115" s="28"/>
    </row>
    <row r="116" spans="1:5" ht="12">
      <c r="A116" s="27"/>
      <c r="B116" s="27"/>
      <c r="C116" s="27"/>
      <c r="D116" s="28"/>
      <c r="E116" s="29"/>
    </row>
    <row r="117" spans="1:3" ht="12">
      <c r="A117" s="27"/>
      <c r="B117" s="27"/>
      <c r="C117" s="27"/>
    </row>
    <row r="118" spans="1:3" ht="12">
      <c r="A118" s="27"/>
      <c r="B118" s="27"/>
      <c r="C118" s="27"/>
    </row>
    <row r="119" spans="1:3" ht="12">
      <c r="A119" s="27"/>
      <c r="B119" s="27"/>
      <c r="C119" s="27"/>
    </row>
    <row r="120" spans="1:3" ht="12">
      <c r="A120" s="27"/>
      <c r="B120" s="27"/>
      <c r="C120" s="27"/>
    </row>
    <row r="121" spans="1:3" ht="12">
      <c r="A121" s="27"/>
      <c r="B121" s="27"/>
      <c r="C121" s="27"/>
    </row>
    <row r="122" spans="1:3" ht="12">
      <c r="A122" s="27"/>
      <c r="B122" s="27"/>
      <c r="C122" s="27"/>
    </row>
    <row r="123" spans="1:3" ht="12">
      <c r="A123" s="27"/>
      <c r="B123" s="27"/>
      <c r="C123" s="27"/>
    </row>
    <row r="124" spans="1:3" ht="12">
      <c r="A124" s="27"/>
      <c r="B124" s="27"/>
      <c r="C124" s="27"/>
    </row>
    <row r="125" spans="1:3" ht="12">
      <c r="A125" s="27"/>
      <c r="B125" s="27"/>
      <c r="C125" s="27"/>
    </row>
    <row r="126" spans="1:3" ht="12">
      <c r="A126" s="27"/>
      <c r="B126" s="27"/>
      <c r="C126" s="27"/>
    </row>
    <row r="127" spans="1:3" ht="12">
      <c r="A127" s="27"/>
      <c r="B127" s="27"/>
      <c r="C127" s="27"/>
    </row>
    <row r="128" spans="1:3" ht="12">
      <c r="A128" s="27"/>
      <c r="B128" s="27"/>
      <c r="C128" s="27"/>
    </row>
    <row r="129" spans="1:3" ht="12">
      <c r="A129" s="27"/>
      <c r="B129" s="27"/>
      <c r="C129" s="27"/>
    </row>
    <row r="130" spans="1:3" ht="12">
      <c r="A130" s="27"/>
      <c r="B130" s="27"/>
      <c r="C130" s="27"/>
    </row>
    <row r="131" spans="1:3" ht="12">
      <c r="A131" s="27"/>
      <c r="B131" s="27"/>
      <c r="C131" s="27"/>
    </row>
    <row r="132" spans="1:3" ht="12">
      <c r="A132" s="27"/>
      <c r="B132" s="27"/>
      <c r="C132" s="27"/>
    </row>
    <row r="133" spans="1:3" ht="12">
      <c r="A133" s="27"/>
      <c r="B133" s="27"/>
      <c r="C133" s="27"/>
    </row>
    <row r="134" spans="1:3" ht="12">
      <c r="A134" s="27"/>
      <c r="B134" s="27"/>
      <c r="C134" s="27"/>
    </row>
    <row r="135" spans="1:3" ht="12">
      <c r="A135" s="27"/>
      <c r="B135" s="27"/>
      <c r="C135" s="27"/>
    </row>
    <row r="136" spans="1:3" ht="12">
      <c r="A136" s="27"/>
      <c r="B136" s="27"/>
      <c r="C136" s="27"/>
    </row>
    <row r="137" spans="1:3" ht="12">
      <c r="A137" s="27"/>
      <c r="B137" s="27"/>
      <c r="C137" s="27"/>
    </row>
    <row r="138" spans="1:3" ht="12">
      <c r="A138" s="27"/>
      <c r="B138" s="27"/>
      <c r="C138" s="27"/>
    </row>
    <row r="139" spans="1:3" ht="12">
      <c r="A139" s="27"/>
      <c r="B139" s="27"/>
      <c r="C139" s="27"/>
    </row>
    <row r="140" spans="1:3" ht="12">
      <c r="A140" s="27"/>
      <c r="B140" s="27"/>
      <c r="C140" s="27"/>
    </row>
    <row r="141" spans="1:3" ht="12">
      <c r="A141" s="27"/>
      <c r="B141" s="27"/>
      <c r="C141" s="27"/>
    </row>
    <row r="142" spans="1:3" ht="12">
      <c r="A142" s="27"/>
      <c r="B142" s="27"/>
      <c r="C142" s="27"/>
    </row>
    <row r="143" spans="1:3" ht="12">
      <c r="A143" s="27"/>
      <c r="B143" s="27"/>
      <c r="C143" s="27"/>
    </row>
    <row r="144" spans="1:3" ht="12">
      <c r="A144" s="27"/>
      <c r="B144" s="27"/>
      <c r="C144" s="27"/>
    </row>
    <row r="145" spans="1:3" ht="12">
      <c r="A145" s="27"/>
      <c r="B145" s="27"/>
      <c r="C145" s="27"/>
    </row>
    <row r="146" spans="1:3" ht="12">
      <c r="A146" s="27"/>
      <c r="B146" s="27"/>
      <c r="C146" s="27"/>
    </row>
    <row r="147" spans="1:3" ht="12">
      <c r="A147" s="27"/>
      <c r="B147" s="27"/>
      <c r="C147" s="27"/>
    </row>
    <row r="148" spans="1:3" ht="12">
      <c r="A148" s="27"/>
      <c r="B148" s="27"/>
      <c r="C148" s="27"/>
    </row>
    <row r="149" spans="1:3" ht="12">
      <c r="A149" s="27"/>
      <c r="B149" s="27"/>
      <c r="C149" s="27"/>
    </row>
    <row r="150" spans="1:3" ht="12">
      <c r="A150" s="27"/>
      <c r="B150" s="27"/>
      <c r="C150" s="27"/>
    </row>
    <row r="151" spans="1:3" ht="12">
      <c r="A151" s="27"/>
      <c r="B151" s="27"/>
      <c r="C151" s="27"/>
    </row>
    <row r="152" spans="1:3" ht="12">
      <c r="A152" s="27"/>
      <c r="B152" s="27"/>
      <c r="C152" s="27"/>
    </row>
    <row r="153" spans="1:3" ht="12">
      <c r="A153" s="27"/>
      <c r="B153" s="27"/>
      <c r="C153" s="27"/>
    </row>
    <row r="154" spans="1:3" ht="12">
      <c r="A154" s="27"/>
      <c r="B154" s="27"/>
      <c r="C154" s="27"/>
    </row>
    <row r="155" spans="1:3" ht="12">
      <c r="A155" s="27"/>
      <c r="B155" s="27"/>
      <c r="C155" s="27"/>
    </row>
    <row r="156" spans="1:3" ht="12">
      <c r="A156" s="27"/>
      <c r="B156" s="27"/>
      <c r="C156" s="27"/>
    </row>
    <row r="157" spans="1:3" ht="12">
      <c r="A157" s="27"/>
      <c r="B157" s="27"/>
      <c r="C157" s="27"/>
    </row>
    <row r="158" spans="1:3" ht="12">
      <c r="A158" s="27"/>
      <c r="B158" s="27"/>
      <c r="C158" s="27"/>
    </row>
    <row r="159" spans="1:3" ht="12">
      <c r="A159" s="27"/>
      <c r="B159" s="27"/>
      <c r="C159" s="27"/>
    </row>
    <row r="160" spans="1:3" ht="12">
      <c r="A160" s="27"/>
      <c r="B160" s="27"/>
      <c r="C160" s="27"/>
    </row>
    <row r="161" spans="1:3" ht="12">
      <c r="A161" s="27"/>
      <c r="B161" s="27"/>
      <c r="C161" s="27"/>
    </row>
    <row r="162" spans="1:3" ht="12">
      <c r="A162" s="27"/>
      <c r="B162" s="27"/>
      <c r="C162" s="27"/>
    </row>
    <row r="163" spans="1:3" ht="12">
      <c r="A163" s="27"/>
      <c r="B163" s="27"/>
      <c r="C163" s="27"/>
    </row>
    <row r="164" spans="1:3" ht="12">
      <c r="A164" s="27"/>
      <c r="B164" s="27"/>
      <c r="C164" s="27"/>
    </row>
    <row r="165" spans="1:3" ht="12">
      <c r="A165" s="27"/>
      <c r="B165" s="27"/>
      <c r="C165" s="27"/>
    </row>
    <row r="166" spans="1:3" ht="12">
      <c r="A166" s="27"/>
      <c r="B166" s="27"/>
      <c r="C166" s="27"/>
    </row>
    <row r="167" spans="1:3" ht="12">
      <c r="A167" s="27"/>
      <c r="B167" s="27"/>
      <c r="C167" s="27"/>
    </row>
    <row r="168" spans="1:3" ht="12">
      <c r="A168" s="27"/>
      <c r="B168" s="27"/>
      <c r="C168" s="27"/>
    </row>
    <row r="169" spans="1:3" ht="12">
      <c r="A169" s="27"/>
      <c r="B169" s="27"/>
      <c r="C169" s="27"/>
    </row>
    <row r="170" spans="1:3" ht="12">
      <c r="A170" s="27"/>
      <c r="B170" s="27"/>
      <c r="C170" s="27"/>
    </row>
    <row r="171" spans="1:3" ht="12">
      <c r="A171" s="27"/>
      <c r="B171" s="27"/>
      <c r="C171" s="27"/>
    </row>
    <row r="172" spans="1:3" ht="12">
      <c r="A172" s="27"/>
      <c r="B172" s="27"/>
      <c r="C172" s="27"/>
    </row>
    <row r="173" spans="1:3" ht="12">
      <c r="A173" s="27"/>
      <c r="B173" s="27"/>
      <c r="C173" s="27"/>
    </row>
    <row r="174" spans="1:3" ht="12">
      <c r="A174" s="27"/>
      <c r="B174" s="27"/>
      <c r="C174" s="27"/>
    </row>
    <row r="175" spans="1:3" ht="12">
      <c r="A175" s="27"/>
      <c r="B175" s="27"/>
      <c r="C175" s="27"/>
    </row>
    <row r="176" spans="1:3" ht="12">
      <c r="A176" s="27"/>
      <c r="B176" s="27"/>
      <c r="C176" s="27"/>
    </row>
    <row r="177" spans="1:3" ht="12">
      <c r="A177" s="27"/>
      <c r="B177" s="27"/>
      <c r="C177" s="27"/>
    </row>
    <row r="178" spans="1:3" ht="12">
      <c r="A178" s="27"/>
      <c r="B178" s="27"/>
      <c r="C178" s="27"/>
    </row>
    <row r="179" spans="1:3" ht="12">
      <c r="A179" s="27"/>
      <c r="B179" s="27"/>
      <c r="C179" s="27"/>
    </row>
    <row r="180" spans="1:3" ht="12">
      <c r="A180" s="27"/>
      <c r="B180" s="27"/>
      <c r="C180" s="27"/>
    </row>
    <row r="181" spans="1:3" ht="12">
      <c r="A181" s="27"/>
      <c r="B181" s="27"/>
      <c r="C181" s="27"/>
    </row>
    <row r="182" spans="1:3" ht="12">
      <c r="A182" s="27"/>
      <c r="B182" s="27"/>
      <c r="C182" s="27"/>
    </row>
    <row r="183" spans="1:3" ht="12">
      <c r="A183" s="30"/>
      <c r="B183" s="30"/>
      <c r="C183" s="30"/>
    </row>
    <row r="184" spans="1:3" ht="12">
      <c r="A184" s="30"/>
      <c r="B184" s="30"/>
      <c r="C184" s="30"/>
    </row>
    <row r="185" spans="1:3" ht="12">
      <c r="A185" s="30"/>
      <c r="B185" s="30"/>
      <c r="C185" s="30"/>
    </row>
    <row r="186" spans="1:3" ht="12">
      <c r="A186" s="30"/>
      <c r="B186" s="30"/>
      <c r="C186" s="30"/>
    </row>
    <row r="187" spans="1:3" ht="12">
      <c r="A187" s="30"/>
      <c r="B187" s="30"/>
      <c r="C187" s="30"/>
    </row>
    <row r="188" spans="1:3" ht="12">
      <c r="A188" s="30"/>
      <c r="B188" s="30"/>
      <c r="C188" s="30"/>
    </row>
    <row r="189" spans="1:3" ht="12">
      <c r="A189" s="30"/>
      <c r="B189" s="30"/>
      <c r="C189" s="30"/>
    </row>
    <row r="190" spans="1:3" ht="12">
      <c r="A190" s="30"/>
      <c r="B190" s="30"/>
      <c r="C190" s="30"/>
    </row>
    <row r="191" spans="1:3" ht="12">
      <c r="A191" s="30"/>
      <c r="B191" s="30"/>
      <c r="C191" s="30"/>
    </row>
    <row r="192" spans="1:3" ht="12">
      <c r="A192" s="31"/>
      <c r="B192" s="31"/>
      <c r="C192" s="31"/>
    </row>
  </sheetData>
  <mergeCells count="31">
    <mergeCell ref="A6:E6"/>
    <mergeCell ref="L8:L10"/>
    <mergeCell ref="M8:M10"/>
    <mergeCell ref="N8:N10"/>
    <mergeCell ref="D8:D10"/>
    <mergeCell ref="E8:E10"/>
    <mergeCell ref="A105:E105"/>
    <mergeCell ref="A70:E70"/>
    <mergeCell ref="A87:E87"/>
    <mergeCell ref="A89:E89"/>
    <mergeCell ref="O8:O10"/>
    <mergeCell ref="F9:F10"/>
    <mergeCell ref="I8:K8"/>
    <mergeCell ref="I9:I10"/>
    <mergeCell ref="J9:K9"/>
    <mergeCell ref="G9:H9"/>
    <mergeCell ref="F8:H8"/>
    <mergeCell ref="A39:E39"/>
    <mergeCell ref="B8:B10"/>
    <mergeCell ref="C8:C10"/>
    <mergeCell ref="A8:A10"/>
    <mergeCell ref="A109:E109"/>
    <mergeCell ref="A113:E113"/>
    <mergeCell ref="A110:E110"/>
    <mergeCell ref="A20:E20"/>
    <mergeCell ref="A29:E29"/>
    <mergeCell ref="A34:E34"/>
    <mergeCell ref="A37:E37"/>
    <mergeCell ref="A102:E102"/>
    <mergeCell ref="A107:E107"/>
    <mergeCell ref="A66:E66"/>
  </mergeCells>
  <printOptions horizontalCentered="1"/>
  <pageMargins left="0.2362204724409449" right="0.15748031496062992" top="0.7874015748031497" bottom="0.5905511811023623" header="0.5118110236220472" footer="0.5118110236220472"/>
  <pageSetup horizontalDpi="600" verticalDpi="6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2009-08-11T10:33:24Z</cp:lastPrinted>
  <dcterms:created xsi:type="dcterms:W3CDTF">2001-09-07T12:46:35Z</dcterms:created>
  <dcterms:modified xsi:type="dcterms:W3CDTF">2009-08-12T12:51:35Z</dcterms:modified>
  <cp:category/>
  <cp:version/>
  <cp:contentType/>
  <cp:contentStatus/>
</cp:coreProperties>
</file>