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<sst xmlns="http://schemas.openxmlformats.org/spreadsheetml/2006/main" count="51" uniqueCount="49">
  <si>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Konto</t>
  </si>
  <si>
    <t>Opis</t>
  </si>
  <si>
    <t>Plan</t>
  </si>
  <si>
    <t>Wykonanie</t>
  </si>
  <si>
    <t>%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</si>
  <si>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</si>
  <si>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</si>
  <si>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</si>
  <si>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</si>
  <si>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</si>
  <si>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</si>
  <si>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</si>
  <si>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inne</t>
  </si>
  <si>
    <t xml:space="preserve"> </t>
  </si>
  <si>
    <t>Koszty usług obcych</t>
  </si>
  <si>
    <t>usługi telefoniczne</t>
  </si>
  <si>
    <t>wywóz nieczystości</t>
  </si>
  <si>
    <t>konserwacja i naprawy</t>
  </si>
  <si>
    <t>opłaty bankowe i pocztowe</t>
  </si>
  <si>
    <t>utrzymanie ogrodu</t>
  </si>
  <si>
    <t>abonament RTV</t>
  </si>
  <si>
    <t>woda i ścieki</t>
  </si>
  <si>
    <t>gaz</t>
  </si>
  <si>
    <t>zakupy różne</t>
  </si>
  <si>
    <t>prasa</t>
  </si>
  <si>
    <t>Koszty wynagrodzeń</t>
  </si>
  <si>
    <t>wynagrodzenia z umowy o pracę</t>
  </si>
  <si>
    <t>nagrody indywidualne</t>
  </si>
  <si>
    <t>umowy o dzieło/zlecenia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</si>
  <si>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</si>
  <si>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</si>
  <si>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</si>
  <si>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</si>
  <si>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</si>
  <si>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</si>
  <si>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szkolenia</t>
  </si>
  <si>
    <t>badania lekarskie</t>
  </si>
  <si>
    <t>ubezpieczenia rzeczowe</t>
  </si>
  <si>
    <t>opieka serwisowa</t>
  </si>
  <si>
    <t>Wójta Gminy Michałowice</t>
  </si>
  <si>
    <t>tonery</t>
  </si>
  <si>
    <t>ubezpieczenie budynku</t>
  </si>
  <si>
    <t>Ogółem</t>
  </si>
  <si>
    <t>Załącznik nr 2</t>
  </si>
  <si>
    <t>Sprawozdanie z wykonania wydatków samorządowych jednostek kultury za    I półrocze  2009 roku</t>
  </si>
  <si>
    <r>
      <t xml:space="preserve">    </t>
    </r>
    <r>
      <rPr>
        <b/>
        <sz val="13"/>
        <rFont val="Arial"/>
        <family val="2"/>
      </rPr>
      <t>Gminnej  Biblioteki  Publicznej  im.  Marii  Dąbrowskiej  w  Komorowie</t>
    </r>
  </si>
  <si>
    <t>podróże służbowe</t>
  </si>
  <si>
    <t>do Zarządzenia Nr 157/2009</t>
  </si>
  <si>
    <t>z dnia 7 sierpnia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</si>
</sst>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4" fontId="5" fillId="0" borderId="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5.140625" style="1" customWidth="1"/>
    <col min="4" max="4" width="16.57421875" style="1" customWidth="1"/>
    <col min="5" max="5" width="11.421875" style="2" customWidth="1"/>
    <col min="6" max="16384" width="11.7109375" style="0" customWidth="1"/>
  </cols>
  <sheetData>
    <row r="1" spans="4:5" ht="12.75">
      <c r="D1" s="9" t="s">
        <v>43</v>
      </c>
      <c r="E1" s="9"/>
    </row>
    <row r="2" spans="4:5" ht="12.75">
      <c r="D2" s="9" t="s">
        <v>47</v>
      </c>
      <c r="E2" s="9"/>
    </row>
    <row r="3" spans="4:5" ht="12.75">
      <c r="D3" s="9" t="s">
        <v>39</v>
      </c>
      <c r="E3" s="9"/>
    </row>
    <row r="4" spans="4:5" ht="15" customHeight="1">
      <c r="D4" s="9" t="s">
        <v>48</v>
      </c>
      <c r="E4" s="9"/>
    </row>
    <row r="5" spans="1:5" ht="36.75" customHeight="1">
      <c r="A5" s="45" t="s">
        <v>44</v>
      </c>
      <c r="B5" s="46"/>
      <c r="C5" s="46"/>
      <c r="D5" s="46"/>
      <c r="E5" s="46"/>
    </row>
    <row r="6" spans="1:5" ht="26.25" customHeight="1">
      <c r="A6" s="47" t="s">
        <v>45</v>
      </c>
      <c r="B6" s="47"/>
      <c r="C6" s="47"/>
      <c r="D6" s="47"/>
      <c r="E6" s="47"/>
    </row>
    <row r="7" spans="1:5" ht="12.75" customHeight="1" thickBot="1">
      <c r="A7" s="48"/>
      <c r="B7" s="48"/>
      <c r="C7" s="48"/>
      <c r="D7" s="48"/>
      <c r="E7" s="48"/>
    </row>
    <row r="8" spans="1:5" ht="19.5" customHeight="1" thickBot="1">
      <c r="A8" s="40" t="s">
        <v>0</v>
      </c>
      <c r="B8" s="41" t="s">
        <v>1</v>
      </c>
      <c r="C8" s="41" t="s">
        <v>2</v>
      </c>
      <c r="D8" s="41" t="s">
        <v>3</v>
      </c>
      <c r="E8" s="42" t="s">
        <v>4</v>
      </c>
    </row>
    <row r="9" spans="1:5" ht="19.5" customHeight="1">
      <c r="A9" s="36">
        <v>420</v>
      </c>
      <c r="B9" s="37" t="s">
        <v>5</v>
      </c>
      <c r="C9" s="38">
        <f>SUM(C10:C16)</f>
        <v>47900</v>
      </c>
      <c r="D9" s="38">
        <f>SUM(D10:D16)</f>
        <v>27444</v>
      </c>
      <c r="E9" s="39">
        <f aca="true" t="shared" si="0" ref="E9:E16">(D9/C9)*100</f>
        <v>57.29436325678496</v>
      </c>
    </row>
    <row r="10" spans="1:5" ht="13.5" thickBot="1">
      <c r="A10" s="49"/>
      <c r="B10" s="7" t="s">
        <v>6</v>
      </c>
      <c r="C10" s="25">
        <f>30500-7500</f>
        <v>23000</v>
      </c>
      <c r="D10" s="25">
        <v>13854</v>
      </c>
      <c r="E10" s="26">
        <f t="shared" si="0"/>
        <v>60.234782608695646</v>
      </c>
    </row>
    <row r="11" spans="1:5" ht="13.5" thickBot="1">
      <c r="A11" s="49"/>
      <c r="B11" s="7" t="s">
        <v>7</v>
      </c>
      <c r="C11" s="25">
        <v>3500</v>
      </c>
      <c r="D11" s="25">
        <v>349</v>
      </c>
      <c r="E11" s="26">
        <f t="shared" si="0"/>
        <v>9.971428571428572</v>
      </c>
    </row>
    <row r="12" spans="1:5" ht="13.5" thickBot="1">
      <c r="A12" s="49"/>
      <c r="B12" s="7" t="s">
        <v>8</v>
      </c>
      <c r="C12" s="25">
        <v>800</v>
      </c>
      <c r="D12" s="25">
        <v>0</v>
      </c>
      <c r="E12" s="26">
        <f t="shared" si="0"/>
        <v>0</v>
      </c>
    </row>
    <row r="13" spans="1:5" ht="13.5" thickBot="1">
      <c r="A13" s="49"/>
      <c r="B13" s="7" t="s">
        <v>9</v>
      </c>
      <c r="C13" s="25">
        <v>500</v>
      </c>
      <c r="D13" s="25">
        <v>211</v>
      </c>
      <c r="E13" s="26">
        <f t="shared" si="0"/>
        <v>42.199999999999996</v>
      </c>
    </row>
    <row r="14" spans="1:5" ht="13.5" thickBot="1">
      <c r="A14" s="49"/>
      <c r="B14" s="7" t="s">
        <v>10</v>
      </c>
      <c r="C14" s="25">
        <f>7340+7500</f>
        <v>14840</v>
      </c>
      <c r="D14" s="25">
        <f>2725+7500</f>
        <v>10225</v>
      </c>
      <c r="E14" s="26">
        <f t="shared" si="0"/>
        <v>68.90161725067385</v>
      </c>
    </row>
    <row r="15" spans="1:5" ht="13.5" thickBot="1">
      <c r="A15" s="49"/>
      <c r="B15" s="7" t="s">
        <v>11</v>
      </c>
      <c r="C15" s="25">
        <v>4800</v>
      </c>
      <c r="D15" s="25">
        <v>2468</v>
      </c>
      <c r="E15" s="26">
        <f t="shared" si="0"/>
        <v>51.416666666666664</v>
      </c>
    </row>
    <row r="16" spans="1:5" ht="13.5" thickBot="1">
      <c r="A16" s="49"/>
      <c r="B16" s="8" t="s">
        <v>12</v>
      </c>
      <c r="C16" s="27">
        <v>460</v>
      </c>
      <c r="D16" s="27">
        <v>337</v>
      </c>
      <c r="E16" s="28">
        <f t="shared" si="0"/>
        <v>73.26086956521739</v>
      </c>
    </row>
    <row r="17" spans="1:5" ht="13.5" thickBot="1">
      <c r="A17" s="52"/>
      <c r="B17" s="52"/>
      <c r="C17" s="52"/>
      <c r="D17" s="52"/>
      <c r="E17" s="52" t="s">
        <v>13</v>
      </c>
    </row>
    <row r="18" spans="1:5" ht="19.5" customHeight="1">
      <c r="A18" s="5">
        <v>430</v>
      </c>
      <c r="B18" s="6" t="s">
        <v>14</v>
      </c>
      <c r="C18" s="23">
        <f>SUM(C19:C29)</f>
        <v>18906</v>
      </c>
      <c r="D18" s="23">
        <f>SUM(D19:D29)</f>
        <v>10703</v>
      </c>
      <c r="E18" s="24">
        <f>(D18/C18)*100</f>
        <v>56.611657674812236</v>
      </c>
    </row>
    <row r="19" spans="1:5" ht="13.5" thickBot="1">
      <c r="A19" s="49"/>
      <c r="B19" s="7" t="s">
        <v>15</v>
      </c>
      <c r="C19" s="25">
        <v>3000</v>
      </c>
      <c r="D19" s="25">
        <v>1064</v>
      </c>
      <c r="E19" s="26">
        <f>(D19/C19)*100</f>
        <v>35.46666666666667</v>
      </c>
    </row>
    <row r="20" spans="1:5" ht="13.5" thickBot="1">
      <c r="A20" s="49"/>
      <c r="B20" s="7" t="s">
        <v>16</v>
      </c>
      <c r="C20" s="25">
        <v>500</v>
      </c>
      <c r="D20" s="25">
        <v>255</v>
      </c>
      <c r="E20" s="26">
        <f>(D20/C20)*100</f>
        <v>51</v>
      </c>
    </row>
    <row r="21" spans="1:5" ht="13.5" thickBot="1">
      <c r="A21" s="49"/>
      <c r="B21" s="7" t="s">
        <v>17</v>
      </c>
      <c r="C21" s="25">
        <f>1500-300</f>
        <v>1200</v>
      </c>
      <c r="D21" s="25">
        <v>140</v>
      </c>
      <c r="E21" s="26">
        <f>(D21/C21)*100</f>
        <v>11.666666666666666</v>
      </c>
    </row>
    <row r="22" spans="1:5" ht="13.5" thickBot="1">
      <c r="A22" s="49"/>
      <c r="B22" s="7" t="s">
        <v>18</v>
      </c>
      <c r="C22" s="25">
        <v>1300</v>
      </c>
      <c r="D22" s="25">
        <v>626</v>
      </c>
      <c r="E22" s="26">
        <f>(D22/C22)*100</f>
        <v>48.15384615384615</v>
      </c>
    </row>
    <row r="23" spans="1:5" ht="13.5" thickBot="1">
      <c r="A23" s="49"/>
      <c r="B23" s="7" t="s">
        <v>19</v>
      </c>
      <c r="C23" s="25">
        <v>0</v>
      </c>
      <c r="D23" s="25">
        <v>0</v>
      </c>
      <c r="E23" s="26">
        <v>0</v>
      </c>
    </row>
    <row r="24" spans="1:5" ht="13.5" thickBot="1">
      <c r="A24" s="49"/>
      <c r="B24" s="7" t="s">
        <v>20</v>
      </c>
      <c r="C24" s="25">
        <v>606</v>
      </c>
      <c r="D24" s="25">
        <v>276</v>
      </c>
      <c r="E24" s="26">
        <f aca="true" t="shared" si="1" ref="E24:E29">(D24/C24)*100</f>
        <v>45.54455445544555</v>
      </c>
    </row>
    <row r="25" spans="1:5" ht="13.5" thickBot="1">
      <c r="A25" s="49"/>
      <c r="B25" s="7" t="s">
        <v>21</v>
      </c>
      <c r="C25" s="25">
        <v>1000</v>
      </c>
      <c r="D25" s="25">
        <v>463</v>
      </c>
      <c r="E25" s="26">
        <f t="shared" si="1"/>
        <v>46.300000000000004</v>
      </c>
    </row>
    <row r="26" spans="1:5" ht="13.5" thickBot="1">
      <c r="A26" s="49"/>
      <c r="B26" s="7" t="s">
        <v>22</v>
      </c>
      <c r="C26" s="25">
        <v>6500</v>
      </c>
      <c r="D26" s="25">
        <v>3606</v>
      </c>
      <c r="E26" s="26">
        <f t="shared" si="1"/>
        <v>55.47692307692308</v>
      </c>
    </row>
    <row r="27" spans="1:5" ht="13.5" thickBot="1">
      <c r="A27" s="49"/>
      <c r="B27" s="16" t="s">
        <v>38</v>
      </c>
      <c r="C27" s="25">
        <v>3000</v>
      </c>
      <c r="D27" s="25">
        <v>2772</v>
      </c>
      <c r="E27" s="26">
        <f t="shared" si="1"/>
        <v>92.4</v>
      </c>
    </row>
    <row r="28" spans="1:5" ht="13.5" thickBot="1">
      <c r="A28" s="49"/>
      <c r="B28" s="7" t="s">
        <v>23</v>
      </c>
      <c r="C28" s="25">
        <v>800</v>
      </c>
      <c r="D28" s="25">
        <v>589</v>
      </c>
      <c r="E28" s="26">
        <f t="shared" si="1"/>
        <v>73.625</v>
      </c>
    </row>
    <row r="29" spans="1:5" ht="13.5" thickBot="1">
      <c r="A29" s="49"/>
      <c r="B29" s="8" t="s">
        <v>24</v>
      </c>
      <c r="C29" s="27">
        <f>700+300</f>
        <v>1000</v>
      </c>
      <c r="D29" s="27">
        <v>912</v>
      </c>
      <c r="E29" s="28">
        <f t="shared" si="1"/>
        <v>91.2</v>
      </c>
    </row>
    <row r="30" spans="1:5" ht="13.5" thickBot="1">
      <c r="A30" s="9"/>
      <c r="B30" s="9"/>
      <c r="C30" s="10"/>
      <c r="D30" s="10"/>
      <c r="E30" s="11" t="s">
        <v>13</v>
      </c>
    </row>
    <row r="31" spans="1:5" ht="19.5" customHeight="1">
      <c r="A31" s="5">
        <v>450</v>
      </c>
      <c r="B31" s="6" t="s">
        <v>25</v>
      </c>
      <c r="C31" s="23">
        <f>SUM(C32:C34)</f>
        <v>132631</v>
      </c>
      <c r="D31" s="23">
        <f>SUM(D32:D34)</f>
        <v>63914</v>
      </c>
      <c r="E31" s="24">
        <f>(D31/C31)*100</f>
        <v>48.189337334409</v>
      </c>
    </row>
    <row r="32" spans="1:5" ht="13.5" thickBot="1">
      <c r="A32" s="49"/>
      <c r="B32" s="7" t="s">
        <v>26</v>
      </c>
      <c r="C32" s="25">
        <v>117117</v>
      </c>
      <c r="D32" s="25">
        <v>55684</v>
      </c>
      <c r="E32" s="26">
        <f>(D32/C32)*100</f>
        <v>47.545616776386005</v>
      </c>
    </row>
    <row r="33" spans="1:5" ht="13.5" thickBot="1">
      <c r="A33" s="49"/>
      <c r="B33" s="7" t="s">
        <v>27</v>
      </c>
      <c r="C33" s="25">
        <v>3514</v>
      </c>
      <c r="D33" s="25">
        <v>3500</v>
      </c>
      <c r="E33" s="26">
        <f>(D33/C33)*100</f>
        <v>99.60159362549801</v>
      </c>
    </row>
    <row r="34" spans="1:5" ht="13.5" thickBot="1">
      <c r="A34" s="49"/>
      <c r="B34" s="8" t="s">
        <v>28</v>
      </c>
      <c r="C34" s="27">
        <v>12000</v>
      </c>
      <c r="D34" s="27">
        <v>4730</v>
      </c>
      <c r="E34" s="28">
        <f>(D34/C34)*100</f>
        <v>39.416666666666664</v>
      </c>
    </row>
    <row r="35" spans="3:5" ht="13.5" thickBot="1">
      <c r="C35" s="12"/>
      <c r="D35" s="12"/>
      <c r="E35" s="11" t="s">
        <v>13</v>
      </c>
    </row>
    <row r="36" spans="1:5" ht="19.5" customHeight="1">
      <c r="A36" s="5">
        <v>460</v>
      </c>
      <c r="B36" s="6" t="s">
        <v>29</v>
      </c>
      <c r="C36" s="23">
        <f>SUM(C37:C40)</f>
        <v>26294</v>
      </c>
      <c r="D36" s="23">
        <f>SUM(D37:D40)</f>
        <v>13973</v>
      </c>
      <c r="E36" s="24">
        <f>(D36/C36)*100</f>
        <v>53.14140108009432</v>
      </c>
    </row>
    <row r="37" spans="1:5" ht="13.5" thickBot="1">
      <c r="A37" s="49"/>
      <c r="B37" s="7" t="s">
        <v>30</v>
      </c>
      <c r="C37" s="25">
        <v>20157</v>
      </c>
      <c r="D37" s="25">
        <v>9464</v>
      </c>
      <c r="E37" s="26">
        <f>(D37/C37)*100</f>
        <v>46.9514312645731</v>
      </c>
    </row>
    <row r="38" spans="1:5" ht="13.5" thickBot="1">
      <c r="A38" s="49"/>
      <c r="B38" s="7" t="s">
        <v>31</v>
      </c>
      <c r="C38" s="25">
        <v>2956</v>
      </c>
      <c r="D38" s="25">
        <v>1450</v>
      </c>
      <c r="E38" s="26">
        <f>(D38/C38)*100</f>
        <v>49.05277401894452</v>
      </c>
    </row>
    <row r="39" spans="1:5" ht="13.5" thickBot="1">
      <c r="A39" s="49"/>
      <c r="B39" s="7" t="s">
        <v>32</v>
      </c>
      <c r="C39" s="25">
        <v>181</v>
      </c>
      <c r="D39" s="25">
        <v>59</v>
      </c>
      <c r="E39" s="26">
        <f>(D39/C39)*100</f>
        <v>32.59668508287293</v>
      </c>
    </row>
    <row r="40" spans="1:5" ht="13.5" thickBot="1">
      <c r="A40" s="49"/>
      <c r="B40" s="8" t="s">
        <v>33</v>
      </c>
      <c r="C40" s="27">
        <v>3000</v>
      </c>
      <c r="D40" s="27">
        <v>3000</v>
      </c>
      <c r="E40" s="28">
        <f>(D40/C40)*100</f>
        <v>100</v>
      </c>
    </row>
    <row r="41" spans="1:5" ht="12.75">
      <c r="A41" s="13"/>
      <c r="B41" s="13"/>
      <c r="C41" s="14"/>
      <c r="D41" s="14"/>
      <c r="E41" s="15"/>
    </row>
    <row r="42" spans="1:5" ht="1.5" customHeight="1" thickBot="1">
      <c r="A42" s="3"/>
      <c r="B42" s="3"/>
      <c r="C42" s="3"/>
      <c r="D42" s="3"/>
      <c r="E42" s="4"/>
    </row>
    <row r="43" spans="1:5" ht="19.5" customHeight="1">
      <c r="A43" s="20">
        <v>470</v>
      </c>
      <c r="B43" s="21" t="s">
        <v>34</v>
      </c>
      <c r="C43" s="29">
        <f>SUM(C44:C49)</f>
        <v>4219</v>
      </c>
      <c r="D43" s="29">
        <f>SUM(D44:D49)</f>
        <v>1218</v>
      </c>
      <c r="E43" s="30">
        <f>(D43/C43)*100</f>
        <v>28.86940033183219</v>
      </c>
    </row>
    <row r="44" spans="1:12" s="19" customFormat="1" ht="12.75">
      <c r="A44" s="50"/>
      <c r="B44" s="18" t="s">
        <v>35</v>
      </c>
      <c r="C44" s="31">
        <v>800</v>
      </c>
      <c r="D44" s="31">
        <v>350</v>
      </c>
      <c r="E44" s="32">
        <v>0</v>
      </c>
      <c r="F44" s="17"/>
      <c r="G44" s="17"/>
      <c r="H44" s="17"/>
      <c r="I44" s="17"/>
      <c r="J44" s="17"/>
      <c r="K44" s="17"/>
      <c r="L44" s="17"/>
    </row>
    <row r="45" spans="1:12" s="19" customFormat="1" ht="12.75">
      <c r="A45" s="50"/>
      <c r="B45" s="19" t="s">
        <v>46</v>
      </c>
      <c r="C45" s="31">
        <v>219</v>
      </c>
      <c r="D45" s="31">
        <v>0</v>
      </c>
      <c r="E45" s="32">
        <v>0</v>
      </c>
      <c r="F45" s="17"/>
      <c r="G45" s="17"/>
      <c r="H45" s="17"/>
      <c r="I45" s="17"/>
      <c r="J45" s="17"/>
      <c r="K45" s="17"/>
      <c r="L45" s="17"/>
    </row>
    <row r="46" spans="1:12" s="19" customFormat="1" ht="12.75">
      <c r="A46" s="50"/>
      <c r="B46" s="18" t="s">
        <v>36</v>
      </c>
      <c r="C46" s="31">
        <v>200</v>
      </c>
      <c r="D46" s="31">
        <v>0</v>
      </c>
      <c r="E46" s="32">
        <f>(D46/C46)*100</f>
        <v>0</v>
      </c>
      <c r="F46" s="17"/>
      <c r="G46" s="17"/>
      <c r="H46" s="17"/>
      <c r="I46" s="17"/>
      <c r="J46" s="17"/>
      <c r="K46" s="17"/>
      <c r="L46" s="17"/>
    </row>
    <row r="47" spans="1:12" s="19" customFormat="1" ht="12.75">
      <c r="A47" s="50"/>
      <c r="B47" s="18" t="s">
        <v>37</v>
      </c>
      <c r="C47" s="31">
        <v>1500</v>
      </c>
      <c r="D47" s="31">
        <v>0</v>
      </c>
      <c r="E47" s="32">
        <f>(D47/C47)*100</f>
        <v>0</v>
      </c>
      <c r="F47" s="17"/>
      <c r="G47" s="17"/>
      <c r="H47" s="17"/>
      <c r="I47" s="17"/>
      <c r="J47" s="17"/>
      <c r="K47" s="17"/>
      <c r="L47" s="17"/>
    </row>
    <row r="48" spans="1:12" s="19" customFormat="1" ht="12.75">
      <c r="A48" s="50"/>
      <c r="B48" s="19" t="s">
        <v>40</v>
      </c>
      <c r="C48" s="31">
        <v>300</v>
      </c>
      <c r="D48" s="31">
        <v>183</v>
      </c>
      <c r="E48" s="32">
        <f>(D48/C48)*100</f>
        <v>61</v>
      </c>
      <c r="F48" s="17"/>
      <c r="G48" s="17"/>
      <c r="H48" s="17"/>
      <c r="I48" s="17"/>
      <c r="J48" s="17"/>
      <c r="K48" s="17"/>
      <c r="L48" s="17"/>
    </row>
    <row r="49" spans="1:12" s="19" customFormat="1" ht="12.75">
      <c r="A49" s="51"/>
      <c r="B49" s="22" t="s">
        <v>41</v>
      </c>
      <c r="C49" s="33">
        <v>1200</v>
      </c>
      <c r="D49" s="33">
        <v>685</v>
      </c>
      <c r="E49" s="34">
        <f>(D49/C49)*100</f>
        <v>57.08333333333333</v>
      </c>
      <c r="F49" s="17"/>
      <c r="G49" s="17"/>
      <c r="H49" s="17"/>
      <c r="I49" s="17"/>
      <c r="J49" s="17"/>
      <c r="K49" s="17"/>
      <c r="L49" s="17"/>
    </row>
    <row r="50" spans="1:12" ht="12.75">
      <c r="A50" s="43" t="s">
        <v>42</v>
      </c>
      <c r="B50" s="44"/>
      <c r="C50" s="35">
        <f>SUM(C9+C18+C31+C36+C43)</f>
        <v>229950</v>
      </c>
      <c r="D50" s="35">
        <f>SUM(D9+D18+D31+D36+D43)</f>
        <v>117252</v>
      </c>
      <c r="E50" s="35">
        <f>(D50/C50)*100</f>
        <v>50.99021526418787</v>
      </c>
      <c r="G50" s="17"/>
      <c r="H50" s="17"/>
      <c r="I50" s="17"/>
      <c r="J50" s="17"/>
      <c r="K50" s="17"/>
      <c r="L50" s="17"/>
    </row>
  </sheetData>
  <mergeCells count="10">
    <mergeCell ref="A50:B50"/>
    <mergeCell ref="A5:E5"/>
    <mergeCell ref="A6:E6"/>
    <mergeCell ref="A7:E7"/>
    <mergeCell ref="A37:A40"/>
    <mergeCell ref="A44:A49"/>
    <mergeCell ref="A10:A16"/>
    <mergeCell ref="A17:E17"/>
    <mergeCell ref="A19:A29"/>
    <mergeCell ref="A32:A34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2009-08-04T07:41:09Z</cp:lastPrinted>
  <dcterms:created xsi:type="dcterms:W3CDTF">2009-07-22T14:11:28Z</dcterms:created>
  <dcterms:modified xsi:type="dcterms:W3CDTF">2009-08-12T13:45:20Z</dcterms:modified>
  <cp:category/>
  <cp:version/>
  <cp:contentType/>
  <cp:contentStatus/>
</cp:coreProperties>
</file>