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2"/>
  </bookViews>
  <sheets>
    <sheet name="Wykres1" sheetId="1" r:id="rId1"/>
    <sheet name="Arkusz1" sheetId="2" r:id="rId2"/>
    <sheet name="szczegół" sheetId="3" r:id="rId3"/>
  </sheets>
  <definedNames>
    <definedName name="_xlnm._FilterDatabase" localSheetId="2" hidden="1">'szczegół'!$A$5:$J$1083</definedName>
    <definedName name="_xlnm.Print_Area" localSheetId="2">'szczegół'!$A$1:$J$1091</definedName>
    <definedName name="_xlnm.Print_Titles" localSheetId="2">'szczegół'!$5:$6</definedName>
  </definedNames>
  <calcPr fullCalcOnLoad="1"/>
</workbook>
</file>

<file path=xl/sharedStrings.xml><?xml version="1.0" encoding="utf-8"?>
<sst xmlns="http://schemas.openxmlformats.org/spreadsheetml/2006/main" count="1525" uniqueCount="760">
  <si>
    <t>Świadczenia rzeczowe wynikające z przepisów BHP -zakup napojów i ekwiwalent za używanie własnej odzieży i obuwia dla pracowników socjalnych</t>
  </si>
  <si>
    <t>Umowy zlecenia - sprzątanie pomieszczeń biurowych oraz świetlicy</t>
  </si>
  <si>
    <t xml:space="preserve">Zakup materiałów biurowych, druków,środki czystości,zakup komputerów,drukarki programów komputerowych, paliwa i innych środków do utrzymania samochodu służbowego, prenumerata czasopism i Dz. U i M P, zakup tuszu do drukarek, części do napraw samochodu służbowego        </t>
  </si>
  <si>
    <t xml:space="preserve">Usługi - badania i szkolenia finansowanie ze środków własnych </t>
  </si>
  <si>
    <t xml:space="preserve">Zakupy zw. z działalnością koła Związku Emerytów i Rencistów Opacz Kol. </t>
  </si>
  <si>
    <t xml:space="preserve">Zakup usług pozostałych- szczepienia                                 </t>
  </si>
  <si>
    <t xml:space="preserve">               Pomoc materialna dla studentów: Razem</t>
  </si>
  <si>
    <t xml:space="preserve">Szkoła Michałowice - zakup usług dostępu do sieci Internet    </t>
  </si>
  <si>
    <t xml:space="preserve">Szkoła Komorów - zakup usług dostępu do sieci Internet        </t>
  </si>
  <si>
    <t>Szkoła Komorów - usługi konserwacyjne, naprawcze maszyn, środków  transportu,urządzeń, sprzętu szkolnego</t>
  </si>
  <si>
    <t>Szkoła Nowa Wieś - szkolenia pracowników administracji</t>
  </si>
  <si>
    <t xml:space="preserve">Szkoła Michałowice - zakup usług telekomunikacyjnych telefonii komórkowej                                 </t>
  </si>
  <si>
    <t>Szkoła Komorów - wydatki na podróże służbowe krajowe</t>
  </si>
  <si>
    <t xml:space="preserve">Szkoła Nowa Wieś - wydatki na podróże służbowe krajowe </t>
  </si>
  <si>
    <t>Szkoła Komorów - ubezpieczenie rzeczowe</t>
  </si>
  <si>
    <t>Szkoła Michałowice -  ubezpieczenie  rzeczowe</t>
  </si>
  <si>
    <t xml:space="preserve">Szkoła Nowa Wieś - ubezpieczenie rzeczowe </t>
  </si>
  <si>
    <t xml:space="preserve">Przedszkole Michałowice - wydatki na podróże służbowe krajowe </t>
  </si>
  <si>
    <t xml:space="preserve">Przedszkole Nowa Wieś - wydatki na podróże służbowe krajowe </t>
  </si>
  <si>
    <t xml:space="preserve">Gimnazjum Michałowice - wydatki na podróże służbowe krajowe </t>
  </si>
  <si>
    <t xml:space="preserve">Zakup materiałów, biurowych, piśmiennych, wyposażenia, prenumerata, druków , paliwa i inne                    </t>
  </si>
  <si>
    <t>Ubezpieczenia rzeczowe</t>
  </si>
  <si>
    <t xml:space="preserve">Świetlica szkolna Nowa Wieś składki na ubezpieczenia społeczne </t>
  </si>
  <si>
    <t>Świetlica szkolna Komorów - zakup środków czystości, materiałów biurowych,  piśmiennych,  wyposażenia i inne</t>
  </si>
  <si>
    <t>Szkoła Michałowice - wynagrodzenie osobowe pracow.nagrody jubileuszowe i nagrody specjalne DEN, zasiłki , odprawy emerytalne</t>
  </si>
  <si>
    <t xml:space="preserve">Szkoła Nowa Wieś -  wynagrodzenie osobowe pracow.nagrody jubileuszowe nagrody specjalne DEN, zasiłki , odprawy emerytalne </t>
  </si>
  <si>
    <t xml:space="preserve">Dotacje celowe przekazane gminie na zadania bieżące realizowane na podstawie porozumień (umów) między jst </t>
  </si>
  <si>
    <t>Świetlica szkolna Nowa Wieś - zakup środków czystości, materiałów biurowych,  piśmiennych,  wyposażenia i inne</t>
  </si>
  <si>
    <t xml:space="preserve">Świetlica szkolna Komorów - zakup pomocy naukowych, dydaktycznych i książek     </t>
  </si>
  <si>
    <t>Świetlica szkolna Michałowice - zakup pomocy naukowych, dydaktycznych i książek</t>
  </si>
  <si>
    <t xml:space="preserve">Świetlica szkolna Nowa Wieś - zakup pomocy naukowych, dydaktycznych i książek </t>
  </si>
  <si>
    <t>Opłaty z tytułu zakupu usługi telekomunikacyjnych telefonii stacjonarnych</t>
  </si>
  <si>
    <t xml:space="preserve">Usługi zw z utrzym.świetlicy w Sokołowie             </t>
  </si>
  <si>
    <t>Wymiana i uzupełnienie znaków drogowych pion.i poziom.</t>
  </si>
  <si>
    <t>Umowa serwisowa z firmą Aram</t>
  </si>
  <si>
    <t>Lokalny transport zbiorowy</t>
  </si>
  <si>
    <t>Wpłaty na PFRON</t>
  </si>
  <si>
    <t xml:space="preserve">Oświetlenie uliczne na terenie gminy                        </t>
  </si>
  <si>
    <t>Dokształcanie i doskonalenie nauczycieli</t>
  </si>
  <si>
    <t xml:space="preserve">Ubezpiecz.osób biorących udział w imprezach sportowych       </t>
  </si>
  <si>
    <t>Zakup materiałów i wyposażenia</t>
  </si>
  <si>
    <t>Plan wydatków na 2009 rok.</t>
  </si>
  <si>
    <t xml:space="preserve">Zakupy zw. z utrzym domu wiej. w Pęcicach                 </t>
  </si>
  <si>
    <t>Zakup usług remontowych</t>
  </si>
  <si>
    <t>Wpłaty gmin na rzecz izb rolniczych w wys.2% uzyskania wpłat podatku rolnego</t>
  </si>
  <si>
    <t xml:space="preserve">Wydatki osobowe nie zaliczone do wynagrodzeń  </t>
  </si>
  <si>
    <t xml:space="preserve">Rezerwa ogólna                                          </t>
  </si>
  <si>
    <t>Część równoważąca subwencji ogólnej dla gmin</t>
  </si>
  <si>
    <t>Inne formy pomocy dla uczniów</t>
  </si>
  <si>
    <t>Szkoła Nowa Wieś - zakup środków czystości, materiałów biurowych i piśmiennych, druków, wyposażenia, prenumeraty, śr.do konserwacji, odzież ochronna, paliwa  i inne</t>
  </si>
  <si>
    <t>Szkoła Komorów - umowy zlecenia: prowadzenie zajęć dodatkowych w czasie ferii i wakacji, zajęć rekreacyjno sportowych, serwis sieci komputerowej, kosztorysy inwestorskie inne prace zlecone</t>
  </si>
  <si>
    <t>Szkoła Michałowice  - umowy zlecenia: prowadzenie zajęć dodatkowych w czasie ferii i wakacji, zajęć rekreacyjno sportowych,  kosztorysy inwestorskie inne prace zlecone</t>
  </si>
  <si>
    <t xml:space="preserve">Wynagrodzenie osobowe pracowników                    </t>
  </si>
  <si>
    <t xml:space="preserve">Organizacja imprez okolicz  Koło Emerytów   Michałowice            </t>
  </si>
  <si>
    <t xml:space="preserve">Organizacja imprez okolicz  Koło Emerytów Komorów                </t>
  </si>
  <si>
    <t xml:space="preserve">Organizacja imprez okolicz Koło Emerytów  Nowa Wieś               </t>
  </si>
  <si>
    <t xml:space="preserve">Organizacja imprez okolicz Koło Emerytów  Reguły              </t>
  </si>
  <si>
    <t xml:space="preserve">Organizacja imprez okolicz Koło Emerytów Opacz Kol.         </t>
  </si>
  <si>
    <t>Zadania w zakresie kultury fizycznej i sportu</t>
  </si>
  <si>
    <t>Szkoła Komorów - zakup środków czystości, materiałów biurowych i piśmiennych, druków, wyposażenia,prenumeraty, śr.do konserwacji, odzież ochronna, paliwa i  inne</t>
  </si>
  <si>
    <t>Szkoła Michałowice - zakup środków czystości, materiałów biurowych i piśmiennych, druków, wyposażenia, prenumeraty, śr.do konserwacji,  odzież ochronna, paliwa  i inne (w tym z masztu 30 000 zł)</t>
  </si>
  <si>
    <t xml:space="preserve">Wydatki ponoszone zgodnie z ustawą o dodatkowym wynagrodzeniu rocznym dla pracowników jednostek sfery budżetowej                         </t>
  </si>
  <si>
    <t xml:space="preserve">Wydatki ponoszone zgodnie z przepisami ustawy o zakładowym funduszu świadczeń socjalnych     </t>
  </si>
  <si>
    <t xml:space="preserve">Zakupy związane z promocją gminy </t>
  </si>
  <si>
    <t xml:space="preserve">Wydatki związane z promocją gminy                                 </t>
  </si>
  <si>
    <t xml:space="preserve">Aktualizacja stałego rejestru wyborców  w gminie                        </t>
  </si>
  <si>
    <t xml:space="preserve">Usługi pocztowe               </t>
  </si>
  <si>
    <t xml:space="preserve">Wydatki na podróże służbowe zagraniczne                             </t>
  </si>
  <si>
    <t xml:space="preserve">Wydatki na podróże służbowe krajowe                            </t>
  </si>
  <si>
    <t xml:space="preserve">Zakup materiałów biurowych, kaset magnet, prenumerata czasopism </t>
  </si>
  <si>
    <t>Usługi konserw.naprawcze maszyn, śr. transp,urządzeń i sprzętu</t>
  </si>
  <si>
    <t xml:space="preserve">Stypendia dla uczniów </t>
  </si>
  <si>
    <t>Szkoła Michałowice - wydatki ponoszone zgodnie z ustawą o dodatkowym wynagrodzeniu rocznym dla pracowników jednostek sfery budżetowej</t>
  </si>
  <si>
    <t>Gimnazjum Michałowice - wydatki na  podróże służbowe zagraniczne pracowników własnych</t>
  </si>
  <si>
    <t xml:space="preserve">Zakup materiałów i wyposażenia                     </t>
  </si>
  <si>
    <t>Zakup środków czystości,materiałów  biurowych i piśmiennych, wyposażenia, druków,prenumeraty, śr do konserwacji, paliwa i inne</t>
  </si>
  <si>
    <t>Montaż systemów SMS na przepompowniach ścieków</t>
  </si>
  <si>
    <t>Bieżące naprawy systemu alarmowego na SUW Komorów i Pęcice</t>
  </si>
  <si>
    <t>Gimnazjum Nowa Wieś - usługi pocztowe, koszty i prowizje bankowe, usługi transportowe, kominiarskie, monitoring  ogłoszenia prasowe obsługa związkowa ZNP,i inne</t>
  </si>
  <si>
    <t>Gimnazjum Komorów - wydatki na podróże służbowe krajowe</t>
  </si>
  <si>
    <t>Gimnazjum Komorów -szkolenie pracowników  administracji</t>
  </si>
  <si>
    <t>Gimnazjum Michałowice -szkolenie pracowników administracji</t>
  </si>
  <si>
    <t>Świetlica szkolna Michałowice składki na ubezpieczenia społeczne</t>
  </si>
  <si>
    <t xml:space="preserve">Składki na Fundusz Pracy świetlica szkolna Komorów                                </t>
  </si>
  <si>
    <t xml:space="preserve">Składki na Fundusz Pracy świetlica szkolna Michałowice                                </t>
  </si>
  <si>
    <t xml:space="preserve">Składki na Fundusz Pracy świetlica szkolna Nowa Wieś                                </t>
  </si>
  <si>
    <t>Świetlica szkolna Komorów - wydatki ponoszone zgodnie z przepisami ustawy o zakładowym funduszu świadczeń socjalnych i ustawy - Karta Nauczyciela</t>
  </si>
  <si>
    <t>Wydatki z zakresu medycyny pracy obejmujące badania wstępne, okresowe i profilaktyczne pracowników</t>
  </si>
  <si>
    <t xml:space="preserve">Ubezpieczenia imprez kulturalnych          </t>
  </si>
  <si>
    <t>Szkolenia pracowników ośrodka</t>
  </si>
  <si>
    <t>Opinie biegłych sądowych</t>
  </si>
  <si>
    <t>Świetlica szkolna Michałowice - wydatki ponoszone zgodnie z przepisami ustawy o zakładowym funduszu świadczeń socjalnych i ustawy - Karta Nauczyciela</t>
  </si>
  <si>
    <t xml:space="preserve">Usługi reklamowe i ogłoszenia prasowe </t>
  </si>
  <si>
    <t xml:space="preserve">Zbiórka przeterminowanych leków </t>
  </si>
  <si>
    <t xml:space="preserve">Energia - organizacja imprez kulturalnych                        </t>
  </si>
  <si>
    <t>Świetlica Reguły opłaty z tytułu zakupu usługi telekomunikacyjnych telefonii stacjonarnych</t>
  </si>
  <si>
    <t xml:space="preserve">Szkoła Nowa Wieś - zakup usług telekomunikacyjnych telefonii komórkowej                                 </t>
  </si>
  <si>
    <t>Przedszkole Nowa Wieś - opłaty za dostawę energii elektrycznej, gazu i wody</t>
  </si>
  <si>
    <t>Przedszkole Michałowice - opłaty za dostawę energii elektrycznej gazu i wody</t>
  </si>
  <si>
    <t>Gimnazjum Komorów - wydatki ponoszone zgodnie z ustawą o dodatkowym wynagrodzeniu rocznym dla pracowników jednostek sfery budżetowej</t>
  </si>
  <si>
    <t>Gimnazjum MIchałowice - wydatki ponoszone zgodnie z ustawą o dodatkowym wynagrodzeniu rocznym dla pracowników jednostek sfery budżetowej</t>
  </si>
  <si>
    <t>Gimnazjum Nowa Wieś - wydatki ponoszone zgodnie z ustawą o dodatkowym wynagrodzeniu rocznym dla pracowników jednostek sfery budżetowej</t>
  </si>
  <si>
    <t xml:space="preserve">Remont pomnika Lotników Rumuńskich w Michałowicach </t>
  </si>
  <si>
    <t>Zakup wyposażenia i sprzętu - Gminny Zespół Zarządzania Kryzysowego</t>
  </si>
  <si>
    <t xml:space="preserve">Gimnazjum Komorów - usł.konserwacyjne, naprawcze maszyn, śr.transportu, urządzeń sprzętu </t>
  </si>
  <si>
    <t>Gimnazjum Michałowice - usł.konserwacyjne, naprawcze maszyn, śr.transportu, urządzeń sprzętu</t>
  </si>
  <si>
    <t xml:space="preserve">Przedszk.integracyjne  - Miasto Stołeczne Warszawa           </t>
  </si>
  <si>
    <t>Gimnazjum Nowa Wieś - zakup pomocy naukowych, dydaktycznych i książek</t>
  </si>
  <si>
    <t>Gimnazjum Komorów  - zakup pomocy naukowych, dydaktycznych i książek</t>
  </si>
  <si>
    <t>Gimnazjum Nowa Wieś - usł.konserwacyjne, naprawcze maszyn, śr.transportu, urządzeń sprzętu</t>
  </si>
  <si>
    <t xml:space="preserve">Gimnazjum Michałowice - zakup usług telekomunikacyjnych telefonii stacjonarnej                              </t>
  </si>
  <si>
    <t xml:space="preserve">Gimnazjum Nowa Wieś  - zakup usług telekomunikacyjnych telefonii stacjonarnej                                 </t>
  </si>
  <si>
    <t>Świetlica szkolna Komorów  wydatki ponoszone zgodnie z ustawą o dodatkowym wynagrodzeniu rocznym dla pracowników jednostek sfery budżetowej</t>
  </si>
  <si>
    <t>Gimnazjum Michałowice - wydatki ponoszone zgodnie z przepisami ustawy o zakładowym funduszu świadczeń socjalnych i ustawy - Karta Nauczyciela</t>
  </si>
  <si>
    <t>Gimnazjum Nowa Wieś - wydatki z zakresu medycyny pracy obejmujące badania wstępne, okresowe i profilaktyczne pracowników</t>
  </si>
  <si>
    <t>Gimnazjum Michałowice - wydatki z zakresu medycyny pracy obejmujące badania wstępne, okresowe i profilaktyczne pracowników</t>
  </si>
  <si>
    <t>Gimnazjum Komorów - wydatki z zakresu medycyny pracy obejmujące badania wstępne, okresowe i profilaktyczne pracowników</t>
  </si>
  <si>
    <t>Gimnazjum Nowa Wieś - wpłaty na PFRON</t>
  </si>
  <si>
    <t>Remont placu zabaw w Pecicach (z funduszu sołeckiego)</t>
  </si>
  <si>
    <t xml:space="preserve">Umowy zlecenia  i o dzieło organizacja imprez kulturalnych Opacz Kol ( z funduszu sołeckiego) </t>
  </si>
  <si>
    <t>Roboty porzadkowe lasku w Pęcicach Małych  (z funduszu sołeckiego)</t>
  </si>
  <si>
    <t>Utrzymanie zieleni wokół placu zabaw w Pęcicach Małych (z funduszu sołeckiego)</t>
  </si>
  <si>
    <r>
      <t>Zakupy przenośnych bramek i zestawu do grania w siatkówkę - Pęcice Małe (</t>
    </r>
    <r>
      <rPr>
        <i/>
        <sz val="10"/>
        <rFont val="Arial CE"/>
        <family val="0"/>
      </rPr>
      <t>z funduszu sołeckiego)</t>
    </r>
  </si>
  <si>
    <r>
      <t>Usługi zw z wyrównaniem terenu pod boisko i założenie trawnika  w Pęcicach Małych</t>
    </r>
    <r>
      <rPr>
        <i/>
        <sz val="10"/>
        <rFont val="Arial CE"/>
        <family val="0"/>
      </rPr>
      <t xml:space="preserve"> (z funduszu sołeckiego)</t>
    </r>
  </si>
  <si>
    <r>
      <t>Usługi - ogrodzenie placu zabaw w Pęcicach Małych</t>
    </r>
    <r>
      <rPr>
        <i/>
        <sz val="10"/>
        <rFont val="Arial CE"/>
        <family val="0"/>
      </rPr>
      <t xml:space="preserve"> (z funduszu sołeckiego)</t>
    </r>
  </si>
  <si>
    <t xml:space="preserve">Umowy zlecenia  - organizacja zajęć sportowych Opacz Kol (z funduszu sołeckiego)                    </t>
  </si>
  <si>
    <t>Umowy zlecenia  - organizacja imprez sportowych na terenie gminy</t>
  </si>
  <si>
    <t xml:space="preserve">Usługi związane z obsługą strefy rekreacji w Regułach (z funduszu sołeckiego)           </t>
  </si>
  <si>
    <t>Świadczenia rzeczowe wynikające z przepisów BHP  w tym profilaktycznych posiłków i napojów, zwrot kosztów zakupu okularów korekcyjnych, ekwiwalenty za pranie odzieży roboczej</t>
  </si>
  <si>
    <t xml:space="preserve">Przedszkole Niepubliczne "Zielone Przedszkole"  w Granicy </t>
  </si>
  <si>
    <t xml:space="preserve">Przedszkole Niepubliczne "Nibylandia" w Granicy </t>
  </si>
  <si>
    <t xml:space="preserve">Dotacje celowe przekazane gminie na zadania bieżące realizowane na podstawie porozumień między jst </t>
  </si>
  <si>
    <t>Oddziały przedszkolne przy szkole Podstawowej w Milanówku</t>
  </si>
  <si>
    <t>Oddziały przedszkolne przy szkole Podstawowej w Podkowie Leśnej</t>
  </si>
  <si>
    <t>Oddziały przedszkolne przy szkołach Podstawowych w Nadarzynie</t>
  </si>
  <si>
    <t>Przedszkole Michałowice - umowy zlecenia - nadzór nad placem zabaw za 9 m-cy kosztorysy inwestorskie i inne prace zlecone</t>
  </si>
  <si>
    <t>Przedszkole Nowa Wieś -  umowy zlecenia - kosztorysy inwestorskie prace remontowe</t>
  </si>
  <si>
    <t>PrzedszkoleMichałowice - usł.konserwacyjne, naprawcze maszyn, śr.transportu, urządzeń, sprzętu</t>
  </si>
  <si>
    <t>Punkt przedszkolny Miasto Warszawa</t>
  </si>
  <si>
    <t>Punkt przedszkolny Miasto Raszyn</t>
  </si>
  <si>
    <t xml:space="preserve">Punkt Przedszkolny "Dobre Przedszkole" w Komorowie </t>
  </si>
  <si>
    <t>Punkt Przedszkolny "Sasanka" w Nowej Wsi</t>
  </si>
  <si>
    <t>Gimnazjum  Michałowice - wynagrodzenia osobowe pracowników, nagrody jubileuszowe  odprawy emerytalne, nagrody specjalne DEN</t>
  </si>
  <si>
    <t xml:space="preserve">Gimnazjum  Nowa Wieś - wynagrodzenia osobowe pracowników, nagrody jubileuszowe i odprawy emerytalne,  nagrody specjalne DEN, odprawy emerytalne  </t>
  </si>
  <si>
    <t>Gimnazjum Michałowice - składki na ubezpieczenia społeczne</t>
  </si>
  <si>
    <t>Gimnazjum Nowa Wieś- składki na ubezpieczenia społeczne</t>
  </si>
  <si>
    <t>Gimnazjum Komorów - umowy zlecenia: prowadzenie zajęć dodatkowych w czasie ferii i wakacji, zajęć rekreacyjno sportowych, administrowanie serwisu sieci komputerowej,inne prace zlecone</t>
  </si>
  <si>
    <t>Gimnazjum Michałowice - zakup środków czystości, materiałów biurowych i piśmiennych, wyposażenia druków, prenumeraty, śr do konserwacji, odzież ochronna, paliwa i inne ( w tym z masztu 29 000 zł)</t>
  </si>
  <si>
    <t>Gimnazjum Michałowice - zakup pomocy naukowych, dydaktycznych i książek ( w tym z masztu 16 000 zł)</t>
  </si>
  <si>
    <t>Szkoła Komorów -prace remontowe</t>
  </si>
  <si>
    <t>Gimnazjum Komorów - składki na ubezpieczenia społeczne</t>
  </si>
  <si>
    <t>wydatki na podróże  służbowe  krajowe, zwrot kosztów za używanie przez pracowników własnych pojazdów do celów służbowych w granicach administracyjnych gminy</t>
  </si>
  <si>
    <t xml:space="preserve">wydatki na podróże służbowe zagraniczne pracowników własnych      </t>
  </si>
  <si>
    <t>Oddziały przedszkolne przy szkołach Podstawowej w Warszawie</t>
  </si>
  <si>
    <t>Koszty ubezp. bud.SUW w Pęcicach i Komorowie Wsi oraz przepompowni</t>
  </si>
  <si>
    <t>Szkoła Komorów - wydatki ponoszone zgodnie z przepisami ustawy  Karta Nauczyciela</t>
  </si>
  <si>
    <t>Szkoła Michałowice - wydatki ponoszone zgodnie z przepisami ustawy  Karta Nauczyciela</t>
  </si>
  <si>
    <t>Szkoła Nowa Wieś - wydatki ponoszone zgodnie z przepisami ustawy  Karta Nauczyciela</t>
  </si>
  <si>
    <t xml:space="preserve">Biblioteki                                              </t>
  </si>
  <si>
    <t xml:space="preserve">Szkoły podstawowe                                       </t>
  </si>
  <si>
    <t>Dotacja podmiot.z budżetu dla niepublicznej jednostki systemu oświaty</t>
  </si>
  <si>
    <t xml:space="preserve">Opłaty za energię, gaz i wodę                                            </t>
  </si>
  <si>
    <t xml:space="preserve">Ubezpieczenie samochodu łącznie z kierowcą i pasażerami                           </t>
  </si>
  <si>
    <t>Naprawy samochodu służbowego,  konserwacja sprzętu biurowego i konserwacja monitoringu</t>
  </si>
  <si>
    <t>Lp</t>
  </si>
  <si>
    <t xml:space="preserve">Usuwanie awarii na SUW i sieci wodociągowej  </t>
  </si>
  <si>
    <t xml:space="preserve">Plany zagospodarowania przestrzennego                   </t>
  </si>
  <si>
    <t xml:space="preserve">Urzędy wojewódzkie                                      </t>
  </si>
  <si>
    <t xml:space="preserve">Organizacja działalności  sportowej  na terenie gminy   </t>
  </si>
  <si>
    <t>Wymiana, remont  i uzupełnienie punktów świetlnych na terenie gminy</t>
  </si>
  <si>
    <t xml:space="preserve">Wynagrodzenia osobowe pracowników                       </t>
  </si>
  <si>
    <t xml:space="preserve">Dodatkowe wynagrodzenie roczne                          </t>
  </si>
  <si>
    <t xml:space="preserve">Rady gmin (miast i miast na prawach powiatu)            </t>
  </si>
  <si>
    <t xml:space="preserve">Diety dla radnych                                       </t>
  </si>
  <si>
    <t xml:space="preserve">Podróże służbowe krajowe                                </t>
  </si>
  <si>
    <t xml:space="preserve">Zakup umundurowania, paliwa, materiałów i urządzeń biurowych  </t>
  </si>
  <si>
    <t xml:space="preserve">Opłaty  za kształcenie pobierane przez szkoły wyższe i zakłady kształcenia nauczycieli -  szkoły podstawowe </t>
  </si>
  <si>
    <t xml:space="preserve">Opłaty za kształcenie pobierane przez szkoły wyższe i zakłady kształcenia nauczycieli -  gimnazja  </t>
  </si>
  <si>
    <t>Szkolenia nauczycieli -przedszkola</t>
  </si>
  <si>
    <t xml:space="preserve">Urzędy gmin (miast i miast na prawach powiatu)          </t>
  </si>
  <si>
    <t xml:space="preserve">Wynagrodzenie osobowe pracowników                       </t>
  </si>
  <si>
    <t xml:space="preserve">Realizacja świadczeń  społecznych: zasiłki okresowe i celowe                              </t>
  </si>
  <si>
    <t xml:space="preserve">Świadczenia społeczne   zasiłki stałe                                </t>
  </si>
  <si>
    <t>Świetlica szkolna Komorów - dodatek wiejski i mieszkaniowy dla nauczycieli, wypłaty przeznaczone na pomoc zdrowotną dla nauczycieli.</t>
  </si>
  <si>
    <t>Świetlica szkolna Michałowice - dodatek wiejski i mieszkaniowy dla nauczycieli, wypłaty przeznaczone na pomoc zdrowotną dla nauczycieli</t>
  </si>
  <si>
    <t xml:space="preserve">Umowy zlecenia - nadzór nad utrzymaniem boiska i ogródka jordanowskiego w Opaczy Kol    </t>
  </si>
  <si>
    <t xml:space="preserve">Składki na ubezpieczenia społeczne                      </t>
  </si>
  <si>
    <t xml:space="preserve">Składki na Fundusz Pracy                                </t>
  </si>
  <si>
    <t xml:space="preserve">Oświetlenie budynków komunalnych                        </t>
  </si>
  <si>
    <t xml:space="preserve">Gospodarka gruntami i nieruchomościami                  </t>
  </si>
  <si>
    <t xml:space="preserve">Odszkodowania za grunty przejęte na rzecz gminy         </t>
  </si>
  <si>
    <t>Komorów szkoła podstawowa</t>
  </si>
  <si>
    <t>Komorów gimnazjum</t>
  </si>
  <si>
    <t>Michałowice szkoła podstawowa</t>
  </si>
  <si>
    <t>Michałowice gimnazjum</t>
  </si>
  <si>
    <t>Wykonanie dok. technicznej i kosztorysowej dróg</t>
  </si>
  <si>
    <t xml:space="preserve">Wynagrodzenia za udział w akcjach pożarniczych       </t>
  </si>
  <si>
    <t>Nagrody jubileuszowe</t>
  </si>
  <si>
    <t>Szkolenie pracowników niebędąncych członkami korpusu służby cywilnej</t>
  </si>
  <si>
    <t>Domy pomocy społecznej</t>
  </si>
  <si>
    <t>Obsługa pap.wart, kredytów i pożyczek jedn.teryt</t>
  </si>
  <si>
    <t>Szkoła Komorów - dodatek wiejski i mieszkaniowy dla nauczycieli, wypłaty przeznaczone na pomoc zdrowotną dla nauczycieli.</t>
  </si>
  <si>
    <t>Szkoła Michałowice - dodatek wiejski i mieszkaniowy dla nauczycieli, wypłaty przeznaczone na pomoc zdrowotną dla nauczycieli.</t>
  </si>
  <si>
    <t>Szkoła Nowa Wieś - dodatek wiejski i mieszkaniowy dla nauczycieli, wypłaty przeznaczone na pomoc zdrowotną dla nauczycieli.</t>
  </si>
  <si>
    <t>Gimnazjum Komorów - dodatek wiejski i mieszkaniowy dla nauczycieli, wypłaty przeznaczone na pomoc zdrowotną dla nauczycieli.</t>
  </si>
  <si>
    <t>Gimnazjum Michałowice - dodatek wiejski i mieszkaniowy dla nauczycieli, wypłaty przeznaczone na pomoc zdrowotną dla nauczycieli.</t>
  </si>
  <si>
    <t>Gimnazjum  Nowa Wieś - dodatek wiejski i mieszkaniowy dla nauczycieli, wypłaty przeznaczone na pomoc zdrowotną dla nauczycieli.</t>
  </si>
  <si>
    <t>Szkolenie pracowników niebędących członkami korpusu służby cywilnej</t>
  </si>
  <si>
    <t>Bieżące remonty budynków komunalnych i ekspertyzy</t>
  </si>
  <si>
    <t>Utylizacja padłych zwierząt</t>
  </si>
  <si>
    <t xml:space="preserve">Oświetlenie i energię przepompowni ścieków              </t>
  </si>
  <si>
    <t>Realizacja umowy o wspólnym bilecie WKD-ZTM</t>
  </si>
  <si>
    <t xml:space="preserve">zakup pomocy naukowych , dydaktycznych i książek         </t>
  </si>
  <si>
    <t>Dofinansowanie wypoczynku letniego i zajęć sportowych dla dzieci i  młodzieży z rodzin patologicznych</t>
  </si>
  <si>
    <t xml:space="preserve">Umowy zlecenia wynikające z bieżących potrzeb ośrodka </t>
  </si>
  <si>
    <t xml:space="preserve">Opłaty pocztowe, bankowe,  telefoniczne, konwój gotówki, wywóz nieczystości, opłaty za monitoring, obsługa serwisowa programu Urząd i Pomost, przeglądy p-poż.             </t>
  </si>
  <si>
    <t>Umowa serwisowa z firmą Sygnity</t>
  </si>
  <si>
    <t>Dofinansowanie prac remontowych i konserwatorskich (robót budowlanych) przy zabytku wpisanym do rejestru zabytków -Parafia Rzymsko Katolicka Pw Św.Ap.Piotra i Pawła w Pęcicach</t>
  </si>
  <si>
    <t>Michałowice-tłumaczenia z wymianą młodzieży polsko-włoskiej</t>
  </si>
  <si>
    <t xml:space="preserve">Komorów wydatki związane z wymianą młodzieży polsko-holenderskiej </t>
  </si>
  <si>
    <t>Michałowice wydatki związane z wymianą młodzieży polsko-włoskiej</t>
  </si>
  <si>
    <t>Wydatki osobowe niezaliczane do wynagrodzeń</t>
  </si>
  <si>
    <t xml:space="preserve">Odprawy emerytalne        </t>
  </si>
  <si>
    <t xml:space="preserve"> Informacja uzupełniająca do tabeli Nr 2  -  Planowane wydatki bieżące na 2011 rok  
                                                                                              </t>
  </si>
  <si>
    <t>Świetlica szkolna Michałowice - zakup środków czystości, materiałów biurowych,  piśmiennych,  wyposażenia i inne</t>
  </si>
  <si>
    <t xml:space="preserve">Remont budynków komunalnych                   </t>
  </si>
  <si>
    <t xml:space="preserve">Energia,gaz OSP w Nowej Wsi                             </t>
  </si>
  <si>
    <t>Zasiłki i pomoc w naturze oraz składki na ubezpieczenia emerytalne i rentowe</t>
  </si>
  <si>
    <t xml:space="preserve">Ochrona  zabytków i opieka nad zabytkami                         </t>
  </si>
  <si>
    <t xml:space="preserve">Przedszkole Niepubliczne "Kraina Cudów" w Nowej Wsi </t>
  </si>
  <si>
    <t xml:space="preserve">Prywatne Przedszkole w Michałowicach                 </t>
  </si>
  <si>
    <t xml:space="preserve">Składki na rzecz Spółki Wodnej; opłaty za wyłączenie gruntów z produkcji rolnej                                   </t>
  </si>
  <si>
    <t xml:space="preserve">Zakup materiałów i wyposażenia (druków, paliwa, śr.czystości, art.biurowych, prenumeraty,akcesoriów komputerowych programów i licencji)     </t>
  </si>
  <si>
    <t>Szkolenia pracowników</t>
  </si>
  <si>
    <t>Pozostała działalność</t>
  </si>
  <si>
    <t>Zakup usług  zdrowotnych</t>
  </si>
  <si>
    <t>Wydatki ponoszone zgodnie z ustawą o dodatkowym wynagrodzeniu rocznym dla pracowników jednostek sfery budżetowej</t>
  </si>
  <si>
    <t>Szkolenia pracowników administracja</t>
  </si>
  <si>
    <t>Wydatki ponoszone zgodnie z przepisami ustawy o zakładowym funduszu świadczeń socjalnych</t>
  </si>
  <si>
    <t>Szkoła Komorów - zakup środków czystości materiałów biurowych piśmiennych wyposażenia druków,prenumeraty,śr.do konserwacji  i inne</t>
  </si>
  <si>
    <t>Remont systemów alarmowych na SUW</t>
  </si>
  <si>
    <t xml:space="preserve">Szkoła Michałowice - zakup środków czystości materiałów biurowych piśmiennych wyposażenia druków,prenumeraty,śr.do konserwacji i inne </t>
  </si>
  <si>
    <t xml:space="preserve">Szkoła Nowa Wieś - zakup środków czystości materiałów biurowych piśmiennych wyposażenia druków,prenumeraty,śr.do konserwacji i inne  </t>
  </si>
  <si>
    <t>Czyszczenie kratek kanalizacji deszczowej</t>
  </si>
  <si>
    <t>Zarządzanie kryzysowe</t>
  </si>
  <si>
    <t>Zakup wyposażenia i sprzętu do obrony cywilnej</t>
  </si>
  <si>
    <t>Straż miejska (gminna)</t>
  </si>
  <si>
    <t>Gimnazjum  Nowa Wieś - wydatki na podróże służbowe krajowe i zwrot kosztów za używanie przez pracowników własnych pojazdów do celów służbowych w granicach administracyjnych gminy</t>
  </si>
  <si>
    <t>Gimnazjum Komorów - ubezpieczenia rzeczowe</t>
  </si>
  <si>
    <t>Gimnazjum Michałowice -  ubezpieczenia rzeczowe</t>
  </si>
  <si>
    <t xml:space="preserve">Delegacje pracownicze,  zakup biletów jednorazowych WKD                              </t>
  </si>
  <si>
    <t>Umowy zlecenia i umowy o dzieło organizacja imprez kulturalnych</t>
  </si>
  <si>
    <t xml:space="preserve">Zakupy-org-cja imprez okolicz   Koło Emerytów Komorów              </t>
  </si>
  <si>
    <t xml:space="preserve">Zakupy-org-cja imprez okolicz   Koło Emerytów Michałowice             </t>
  </si>
  <si>
    <t xml:space="preserve">Zakupy-org-cja imprez okolicz  Koło Emerytów Nowa Wieś             </t>
  </si>
  <si>
    <t>Zakupy zw. z utrzym świetlicy w  Sokołowie</t>
  </si>
  <si>
    <t>Umowy zlecenia obsługa centrum komputerowego w Nowej Wsi (OSP)</t>
  </si>
  <si>
    <t xml:space="preserve">Energia, pobór wody-dom wiejski w Pęcicach, Regułach, Opaczy Kol, Sokołowie                         </t>
  </si>
  <si>
    <t>Opłaty abonamentu radia i telewizji Pęcice, Nowa Wieś, Reguły, Opacz Kol</t>
  </si>
  <si>
    <t>Świetlica Opacz Kol opłaty z tytułu zakupu usługi telekomunikacyjnych telefonii stacjonarnych</t>
  </si>
  <si>
    <t xml:space="preserve">Ekwiwalent za udział w ćwiczeniach żołnierzy rezerwy   </t>
  </si>
  <si>
    <t xml:space="preserve">Dowożenie uczniów do szkół                              </t>
  </si>
  <si>
    <t>Zakup leków, wyrobów medycznych i produktów biobójczych</t>
  </si>
  <si>
    <t>Przedszk.niepubl. - Gmina Brwinów</t>
  </si>
  <si>
    <t>Przedszkole Michałowice</t>
  </si>
  <si>
    <t xml:space="preserve">Pielęgnacja i bieżące utrzymanie nasadzeń </t>
  </si>
  <si>
    <t>Szkoła Nowa Wieś - wydatki ponoszone zgodnie z ustawą o dodatkowym wynagrodzeniu rocznym dla pracowników jednostek sfery budżetowej</t>
  </si>
  <si>
    <t>Szkoła Komorów - składki na ubezpieczenia społeczne</t>
  </si>
  <si>
    <t>Szkoła Michałowice - składki na ubezpieczenia społeczne</t>
  </si>
  <si>
    <t>Szkoła Nowa Wieś- składki na ubezpieczenia społeczne</t>
  </si>
  <si>
    <t xml:space="preserve">Szkoła Komorów - składki na fundusz pracy </t>
  </si>
  <si>
    <t xml:space="preserve">Szkoła Michałowice - składki na fundusz pracy </t>
  </si>
  <si>
    <t xml:space="preserve">Szkoła Nowa Wieś - składki na fundusz pracy </t>
  </si>
  <si>
    <t>Szkoła Komorów - wpłaty na PFRON</t>
  </si>
  <si>
    <t>Szkoła Michałowice - wpłaty na PFRON</t>
  </si>
  <si>
    <t>Szkoła Nowa Wieś - wpłaty na PFRON</t>
  </si>
  <si>
    <t>Umowy zlecenia ,umowy o dzieło</t>
  </si>
  <si>
    <t xml:space="preserve">Usługi konserw.naprawcze urządzeń  i sprzętu </t>
  </si>
  <si>
    <t>Uporządkowanie terenów przyległych do przystanków WKD</t>
  </si>
  <si>
    <t>Organizacja dział.kulturalnej-festyn Dni Gminy Michałowice</t>
  </si>
  <si>
    <t>Organizacja uroczystości z okazji Święta Niepodległości</t>
  </si>
  <si>
    <t>Konserwacja sieci wodociągowej i SUW</t>
  </si>
  <si>
    <t>Organizacja dożynek gminnych Sokołów</t>
  </si>
  <si>
    <t>Przedszkole Michałowice - zakup środków czystości, materiałów biurowych, piśmiennych, wyposażenia, druków, prenumeraty, środków do konserwacji, odzież ochronna, paliwa  i inne</t>
  </si>
  <si>
    <t>Przedszkole Nowa Wieś - usł.konserwacyjne, naprawcze maszyn, śr.transportu, urządzeń, sprzętu</t>
  </si>
  <si>
    <t>Remont progów spowalniających na terenie gminy</t>
  </si>
  <si>
    <t>Umowy zlecenia i umowy o dzieło (opracowanie biuletynu informacyjnego gminy, prowadzenie strony internetowej gminy,pisanie artykółów na BIP z dokumentacją fotograficzną)</t>
  </si>
  <si>
    <t xml:space="preserve">Opłaty pocztowe, konserwacja sprzętu p.poż, serwis BIP Maxus, wywóz nieczystości, usługi drukarskie, konwój gotówki, opłata za studia w zakresie dokształcania kadr,usługi dot ogłoszeń, monitoring budynku,bieżące naprawy sprzętu biurowego  </t>
  </si>
  <si>
    <t>Wpłaty jednostek na państwowy fundusz celowy</t>
  </si>
  <si>
    <t>Naprawy samochodów radiowozów będących na wyposażeniu Komisariatu Policji w Regułach</t>
  </si>
  <si>
    <t xml:space="preserve">Zakup środków czystości                                   </t>
  </si>
  <si>
    <t xml:space="preserve">Szkolenia członków OSP i kierowców                    </t>
  </si>
  <si>
    <t xml:space="preserve">Zakup usług telefonii komórkowych                            </t>
  </si>
  <si>
    <t>zakupu usług telekomunikacyjnych telefonii stacjonarnych</t>
  </si>
  <si>
    <t>Wymiana  remont szafek sterujących  na terenie gminy</t>
  </si>
  <si>
    <t xml:space="preserve">Usługi związane z organizacją uroczystości  otwarcia powstałych stref rekreacji            </t>
  </si>
  <si>
    <t xml:space="preserve">Gimnazjum Komorów - zakup środków czystości, materiałów biurowych i piśmiennych, wyposażenia druków, prenumeraty, śr do konserwacji, odzież ochronna, paliwa i inne </t>
  </si>
  <si>
    <t xml:space="preserve">Licea ogólnokształcące                                  </t>
  </si>
  <si>
    <t>Opłaty za umieszczenie urządzeń w pasie dróg</t>
  </si>
  <si>
    <t xml:space="preserve">Opłaty za pobór wody Reguły,Opacz,Pęcice Osiedle Agrycola - MPWiK                  </t>
  </si>
  <si>
    <t xml:space="preserve">851 Ochrona zdrowia - Razem                                         </t>
  </si>
  <si>
    <t>852 Pomoc społeczna - Razem</t>
  </si>
  <si>
    <t xml:space="preserve">854 Edukacyjna opieka wychowawcza - Razem                          </t>
  </si>
  <si>
    <t xml:space="preserve">900 Gospodarka komunalna i ochrona środowiska - Razem               </t>
  </si>
  <si>
    <t xml:space="preserve">921 Kultura i ochrona dziedzictwa narodowego - Razem               </t>
  </si>
  <si>
    <t xml:space="preserve">926 Kultura fizyczna i sport - Razem                                </t>
  </si>
  <si>
    <t xml:space="preserve">Różne jednostki obsługi gospodarki mieszkaniowej </t>
  </si>
  <si>
    <t>Abonament za monitoring SUW</t>
  </si>
  <si>
    <t xml:space="preserve">Usługi transport-linia autobusowa Pruszków-Komorów  Wieś    </t>
  </si>
  <si>
    <t>Zakup farb, rękawic i innych materiałów</t>
  </si>
  <si>
    <t>Roboty porządkowe na terenie gminy</t>
  </si>
  <si>
    <t>Nasadzanie drzew i krzewów na terenie gminy</t>
  </si>
  <si>
    <t>Zespoły obsługi ekonomiczno-administracyjnej szkół</t>
  </si>
  <si>
    <t>Przedszkola (niepubliczne)</t>
  </si>
  <si>
    <t>Przedszkola ( publiczne)</t>
  </si>
  <si>
    <t>Prefabrykacja podbudowy betonowej</t>
  </si>
  <si>
    <t>Opłata za odprowadzenie wód opadowych do rzek Raszynka i Utrata</t>
  </si>
  <si>
    <t xml:space="preserve">Nadzór inwestorski nad prowadzonymi remontami                </t>
  </si>
  <si>
    <t xml:space="preserve">Przedszk.niepubl. - Miasto Stołeczne Warszawa           </t>
  </si>
  <si>
    <t>Zakup materiałów i wyposażenia -budynki komunalne</t>
  </si>
  <si>
    <t xml:space="preserve">Obsługa budynków komunalnych (wywóz nieczystości)        </t>
  </si>
  <si>
    <t xml:space="preserve">Ubezpieczenie budynków komunalnych                              </t>
  </si>
  <si>
    <t>Organizacja gminnych imprez kulturalnych na terenie gminy</t>
  </si>
  <si>
    <t xml:space="preserve">Zakup usług przez jednostki samorządu terytorialnego od innych jednostek samorządu terytorialnego                                 </t>
  </si>
  <si>
    <t>Usługi konserwacyjne i naprawy sprzętu</t>
  </si>
  <si>
    <t xml:space="preserve">Składka na Związek Gmin Wiejskich                       </t>
  </si>
  <si>
    <t>Zakup koszy i kwietników,ławek</t>
  </si>
  <si>
    <t>Ustawienie i obsługa kabin sanitarnych</t>
  </si>
  <si>
    <t>Wynagrodzenie bezosobowe</t>
  </si>
  <si>
    <t xml:space="preserve">Umowy zlecenia  świetlica Reguły </t>
  </si>
  <si>
    <t xml:space="preserve">Umowy zlecenia  świetlica Sokołowie </t>
  </si>
  <si>
    <t xml:space="preserve">Zakupy zw. z utrzym świetlicy w Nowej Wsi               </t>
  </si>
  <si>
    <t xml:space="preserve">Utrzymanie Miejsc Pamięci Narodowej w Opaczy Kol, w Pęcicach, Michałowicach ,Komorowie oraz zabytkowych pomników w Pęcicach  </t>
  </si>
  <si>
    <t>Bieżące naprawy samochodów strażackich</t>
  </si>
  <si>
    <t>Remont chodników, wjazdów i parkingów na terenie gminy</t>
  </si>
  <si>
    <t xml:space="preserve">Zakupy-org-cja imprez okolicz  Koło Emerytów Reguły            </t>
  </si>
  <si>
    <t xml:space="preserve">Umowy zlecenia zw z realizacją programów profilaktycznych </t>
  </si>
  <si>
    <t xml:space="preserve">Wynagrodzenia dla członków komisji, sprzątanie pomieszczeń </t>
  </si>
  <si>
    <t xml:space="preserve">Usługi zw z realizacją programów profilaktycznych                         </t>
  </si>
  <si>
    <t xml:space="preserve">Materiały informacyjne  zw z realizacją programów profilaktycznych                         </t>
  </si>
  <si>
    <t xml:space="preserve">Druki,materiały biurowe,materiały informacyjne, prenumeraty, poradniki                         </t>
  </si>
  <si>
    <t xml:space="preserve">Opłaty za dostawę  energii, gazu, wody  </t>
  </si>
  <si>
    <t>Ubezpieczenie dróg i urządzeń w drogach</t>
  </si>
  <si>
    <t>Szkoła Michałowice - zakup pomocy naukowych, dydaktycznych i książek</t>
  </si>
  <si>
    <t>Szkoła Nowa Wieś - zakup pomocy naukowych, dydaktycznych i książek</t>
  </si>
  <si>
    <t>Szkoła Komorów - wydatki z zakresu medycyny pracy obejmujące badania wstępne, okresowe i profilaktyczne pracowników</t>
  </si>
  <si>
    <t>Szkoła Michałowice - wydatki z zakresu medycyny pracy obejmujące badania wstępne, okresowe i profilaktyczne pracowników</t>
  </si>
  <si>
    <t xml:space="preserve">Usługi zw z utrzym.świetlicy w Opaczy Kol             </t>
  </si>
  <si>
    <t>Szkoła Nowa Wieś - wydatki z zakresu medycyny pracy obejmujące badania wstępne, okresowe i profilaktyczne pracowników</t>
  </si>
  <si>
    <t xml:space="preserve">Składki na ubezpieczenia zdrowotne opłacane za osoby pobierające niektóre świadczenia z pomocy społ.niektóre świadczenia rodzinne oraz za osoby uczestniczące w zajęciach w centrum integracji społecznej                   </t>
  </si>
  <si>
    <t xml:space="preserve">Urzędy naczelnych organów władzy państw, kontroli i ochrony prawa </t>
  </si>
  <si>
    <t>Stołówki szkolne i przedszkolne</t>
  </si>
  <si>
    <t>Pomoc materialna dla studentów i doktorantów</t>
  </si>
  <si>
    <t xml:space="preserve">Usuwanie awarii na sieci kanalizacyjnej </t>
  </si>
  <si>
    <t>Wymiana wodomierzy i montaż urządzeń pomiarowych na sieci kanalizacyjnej</t>
  </si>
  <si>
    <t>Konserwacja przepompowni i sieci kanalizacyjnej</t>
  </si>
  <si>
    <t>Pobór podatków, opłat i niepodatkowych należności budżetowych</t>
  </si>
  <si>
    <t>Planowane wydatki na 2011rok</t>
  </si>
  <si>
    <t>Remont tłuczniem betonowym,korą asfaltową oraz destruktem bitumicznym  w Pecicach Małych ul: Skowronków, Bażantów; Nowa Wieś ul: Graniczna, Sportowa, Jaśminowa; Sokołów ul: Sąsiedzka; Granica ul: Dębowa; Reguły ul: Zielona, Michała, bez nazwy, Torfowa; Opacz Kolonia ul: Malinowa; Komorów Wieś ul. Stara Droga; Michałowice Wieś ul. Błękitna, Suchy Las ul Gromadzka</t>
  </si>
  <si>
    <t xml:space="preserve">Konserwacja urządzeń odwadniających w Pęcicach (z funduszu sołeckiego)                </t>
  </si>
  <si>
    <t>Usługi zw. z prowadzeniem strony internetowej Zarządu Osiedla Michałowice (z funduszu osiedla)</t>
  </si>
  <si>
    <t xml:space="preserve">756 Dochody od osób prawnych,od osób fizycznych i od innych jednostek nieposiadających osobowości prawnej oraz wydatki związane z ich poborem - Razem      </t>
  </si>
  <si>
    <t xml:space="preserve">Gimnazjum Komorów - wynagrodzenia osobowe pracowników, nagrody jubileuszowe odprawy emerytalne,  urlopy dla poratowania  zdrowia ,nagrody specjalne DEN </t>
  </si>
  <si>
    <t xml:space="preserve">Świadczenia rodzinne,świadczenia z funduszu alimentacyjnego oraz składki na ubezpieczenia emerytalne i rentowe z ubezpieczenia społecznego                                </t>
  </si>
  <si>
    <t>stypendia za osiągnięcia naukowe i sportowe-szkoła podstawowa</t>
  </si>
  <si>
    <t>stypendia za osiągnięcia naukowe i sportowe-gimnazjum</t>
  </si>
  <si>
    <t>stypendia za osiągnięcia naukowe i sportowe-liceum ogólnokształcące</t>
  </si>
  <si>
    <t>Remont świetlicy w Nowej Wsi</t>
  </si>
  <si>
    <t xml:space="preserve">Składki na ubezpieczenia społeczne od umow zlecenia dot.utrzymania czystości i porządku - 4 strefy rekreacji                </t>
  </si>
  <si>
    <t xml:space="preserve">Składki na fundusz pracy od umow zlecenia dot.utrzymania czystości i porządku - 4 strefy rekreacji                </t>
  </si>
  <si>
    <t xml:space="preserve">Umowy zlecenia  - nadzór nad utrzymaniem czystości i porządku - 4 strefy rekreacji </t>
  </si>
  <si>
    <t>Energia, woda, ścieki - 4 strefy rekreacji</t>
  </si>
  <si>
    <t xml:space="preserve">Usługi związane z  organizacja zajęć sportowych Opacz Kol (z funduszu sołeckiego)                    </t>
  </si>
  <si>
    <r>
      <t>Usługi - zadaszenie istniejących stołów i ław w Pęcicach Małych</t>
    </r>
    <r>
      <rPr>
        <i/>
        <sz val="10"/>
        <rFont val="Arial CE"/>
        <family val="0"/>
      </rPr>
      <t xml:space="preserve"> (z funduszu sołeckiego)</t>
    </r>
  </si>
  <si>
    <t xml:space="preserve">Usługi związane z  organizacja zajęć sportowych Michałowice Osiedle (z funduszu osiedla)                    </t>
  </si>
  <si>
    <t xml:space="preserve">Usługi - utrzymanie czystości i porządku - boisko Orlik w Sokołowie </t>
  </si>
  <si>
    <t xml:space="preserve">Usługi związane z obsługą strefy rekreacji w Komorowie Wsi (z funduszu sołeckiego)           </t>
  </si>
  <si>
    <t>Zakup środków czystości,wyposażenia, odziż ochronna i inne</t>
  </si>
  <si>
    <t>Zakup dekoracji świątecznych</t>
  </si>
  <si>
    <t>Montaż dekoracji świątecznych i choinek</t>
  </si>
  <si>
    <t>Zakupy materiałów Dni Gminy Michałowice</t>
  </si>
  <si>
    <t xml:space="preserve">Dotacja dla biblioteki publicz.w Komorowie( na działalność statutową)       </t>
  </si>
  <si>
    <t>Zakup materiałów papierniczych do sprzętu drukarskiego i urządzeń kserograficznych</t>
  </si>
  <si>
    <t xml:space="preserve">Wykonanie tablic z nazwami ulic oraz ogłoszeniowych               </t>
  </si>
  <si>
    <t xml:space="preserve">Nadzór inwestorski nad prowadzonymi pracami               </t>
  </si>
  <si>
    <t>Zakupy-współpraca z gminą włoską</t>
  </si>
  <si>
    <t xml:space="preserve">Współpraca z gmina włoską </t>
  </si>
  <si>
    <t>Remonty i przeglądy urządzeń w ogródkach jordanowskich, placach zabaw</t>
  </si>
  <si>
    <t>Świadczenia rzeczowe wynikające z przepisów BHP -zakup napojów i zwrot kosztów zakupu okularów korygujących</t>
  </si>
  <si>
    <t xml:space="preserve">Wydatki ponoszone zgodnie z przepisami ustawy o zakładowym funduszu świadczeń socjalnych </t>
  </si>
  <si>
    <t xml:space="preserve">Składki na ubezpieczenia społeczne - organizacja imprez sport                     </t>
  </si>
  <si>
    <t xml:space="preserve">Składki na Fundusz Pracy  - organizacja imprez sportowych                     </t>
  </si>
  <si>
    <t>Opłaty z tytułu zakupu usług telekomunikacyjnych świadczeń w ruchomej publicznej sieci telefonicznej</t>
  </si>
  <si>
    <t>Opłaty z tytułu zakupu usług telekomunikacyjnych świadczeń w stacjonarnej publicznej sieci telefonicznej</t>
  </si>
  <si>
    <t xml:space="preserve">Zakup materiałów biurowych i piśmiennych                </t>
  </si>
  <si>
    <t xml:space="preserve">Opłaty za transport żywności z Banku Żywności występy artystyczne dla dzieci  promocja wolontariatu na terenie gminy                    </t>
  </si>
  <si>
    <t xml:space="preserve">Szkoła Michałowice - usługi konserwacyjne, naprawcze maszyn, środków transportu,urządzeń, sprzętu szkolnego </t>
  </si>
  <si>
    <t xml:space="preserve">Szkoła Nowa Wieś - usługi konserwacyjne, naprawcze maszyn, środków transportu, urządzeń, sprzętu szkolnego </t>
  </si>
  <si>
    <t xml:space="preserve">Stypendia sportowe  </t>
  </si>
  <si>
    <t>803 Szkolnictwo wyższe- Razem</t>
  </si>
  <si>
    <t>Stypendia im Jana Pawła II  dla studentów</t>
  </si>
  <si>
    <t>Przedszkole Michałowice -  usługi pocztowe, koszty i prowizje bankowe, wywóz śmieci, usługi w zakresie badania technicznego pojazdu, usługi transportowe, kominiarskie, opłaty za monitoring budynku, opłaty za ścieki,  opłaty radiofoniczne i telewizyjne i inne</t>
  </si>
  <si>
    <t>Przedszkole Nowa Wieś  - usługi pocztowe, koszty i prowizje bankowe, wywóz śmieci, usługi w zakresie badania technicznego pojazdu, usługi transportowe, kominiarskie, opłaty za monitoring budynku, opłaty za ścieki,  opłaty radiofoniczne i telewizyjne i inne</t>
  </si>
  <si>
    <t>Szkolenia pracowników administracji</t>
  </si>
  <si>
    <t xml:space="preserve">Świetlica szkolna Michałowice - wynagrodzenie osobowe pracow.nagrody jubileuszowe i nagrody specjalne DEN, </t>
  </si>
  <si>
    <t xml:space="preserve">Wynagr.osobowe pracowników,nagrody jubileuszowe i odprawy emerytalne, nagrody specjalne DEN, zasiłki na zagospodarowanie                  </t>
  </si>
  <si>
    <t>Świetlica szkolna Michałowice wydatki ponoszone zgodnie z ustawą o dodatkowym wynagrodzeniu rocznym dla pracowników jednostek sfery budżetowej</t>
  </si>
  <si>
    <t>Zakup sprzętu i wyposażenia</t>
  </si>
  <si>
    <t>Obiekty sportowe</t>
  </si>
  <si>
    <r>
      <t>Usługi konsultingowe i doradcze zapewniające prawidłową realizacje projektu finansowanego w ramach</t>
    </r>
    <r>
      <rPr>
        <i/>
        <sz val="10"/>
        <rFont val="Arial CE"/>
        <family val="0"/>
      </rPr>
      <t xml:space="preserve"> Mechanizmu Finansowego EOG</t>
    </r>
  </si>
  <si>
    <t>Świetlica szkolna Nowa Wieś wydatki ponoszone zgodnie z ustawą o dodatkowym wynagrodzeniu rocznym dla pracowników jednostek sfery budżetowej</t>
  </si>
  <si>
    <t xml:space="preserve">Świetlica szkolna Komorów składki na ubezpieczenia społeczne </t>
  </si>
  <si>
    <r>
      <t xml:space="preserve">Organizacja imprez kulturalnych w Opaczy Kol  </t>
    </r>
    <r>
      <rPr>
        <i/>
        <sz val="10"/>
        <rFont val="Arial CE"/>
        <family val="0"/>
      </rPr>
      <t>(z funduszu sołeckiego)</t>
    </r>
  </si>
  <si>
    <t xml:space="preserve">Wpłaty na PFRON    </t>
  </si>
  <si>
    <t xml:space="preserve">Wydatki osobowe niezaliczone do wynagrodzeń  </t>
  </si>
  <si>
    <t>Umowy zlecenia doręczenie decyzji podatkowych</t>
  </si>
  <si>
    <t xml:space="preserve">Zakup papieru do drukowania decyzji podatkowych    </t>
  </si>
  <si>
    <t>Koszty egzekucji komorniczej</t>
  </si>
  <si>
    <t xml:space="preserve">Opłaty pocztowe, wykonanie kopert i potwierdzeń odbioru decyzji podatkowych </t>
  </si>
  <si>
    <t>Kary i odszkodow.wypłacane na rzecz osób fizycznych</t>
  </si>
  <si>
    <t>Wpłaty na Państwowy Fund.Rehabilitacji Osób Niepełnosprawnych</t>
  </si>
  <si>
    <t>Zakupy zw.z utrzym świetlicy w Opaczy Kol.</t>
  </si>
  <si>
    <t xml:space="preserve">Remont budynku, usługi konserwacyjne sprzętu biurowego naprawy samochodu służbowego </t>
  </si>
  <si>
    <t>Prowizje bankowe od kredytów opłaty bankowe i komornicze</t>
  </si>
  <si>
    <t>Opracowanie programu usuwania wyrobów zawierających azbest</t>
  </si>
  <si>
    <t>Ubezpieczenie ogródków jordanowskich oraz urządzeń  rekreacyjnych i wyposażenia placów zabaw</t>
  </si>
  <si>
    <t>Wpłaty gmin i powiatów na rzecz innych jst.oraz związków gmin lub związków powiatów na dofinansowanie zadań bieżących.</t>
  </si>
  <si>
    <t>Odsetki  i dyskonto od skarbowych papierów wartościowych,kredytów i pożyczek oraz innych instrumentów finansowych,związanych z obsługą długu krajowego</t>
  </si>
  <si>
    <t xml:space="preserve">Wpłaty jednostek samorządu terytorialnego do budżetu państwa                         </t>
  </si>
  <si>
    <t xml:space="preserve">Nagrody jubileuszowe </t>
  </si>
  <si>
    <t xml:space="preserve">Wydatki na podróże służbowe krajowe i zwrot kosztów za używanie przez pracowników własnych pojazdów do celów służbowych w granicach administracyjnych gminy                     </t>
  </si>
  <si>
    <t xml:space="preserve">Wydatki na  podróże służbowe zagraniczne pracowników własnych               </t>
  </si>
  <si>
    <t xml:space="preserve">Opłaty za energię,  gaz, wodę                               </t>
  </si>
  <si>
    <t>Szkoła Komorów - wydatki ponoszone zgodnie z przepisami ustawy o zakładowym funduszu świadczeń socjalnych i ustawy - Karta Nauczyciela</t>
  </si>
  <si>
    <t>Szkoła Michałowice - wydatki ponoszone zgodnie z przepisami ustawy o zakładowym funduszu świadczeń socjalnych i ustawy - Karta Nauczyciela</t>
  </si>
  <si>
    <t>Szkoła Nowa Wieś - wydatki ponoszone zgodnie z przepisami ustawy o zakładowym funduszu świadczeń socjalnych i ustawy - Karta Nauczyciela</t>
  </si>
  <si>
    <t xml:space="preserve">Zakup usług remontowych </t>
  </si>
  <si>
    <t xml:space="preserve">Wynagrodzenia bezosobowe                      </t>
  </si>
  <si>
    <t xml:space="preserve">Szkolenia pracowników niebędących członkami korpusu służby cywilnej                                  </t>
  </si>
  <si>
    <t>Szkoła Komorów - szkolenia pracowników administracji</t>
  </si>
  <si>
    <t>Szkoła Michałowice - szkolenia pracowników administracji</t>
  </si>
  <si>
    <t>Świetlica szkolna Nowa Wieś - wydatki ponoszone zgodnie z przepisami ustawy o zakładowym funduszu świadczeń socjalnych i ustawy - Karta Nauczyciela</t>
  </si>
  <si>
    <t xml:space="preserve">Szkoła Komorów - zakup usług telekomunikacyjnych telefonii komórkowej                                 </t>
  </si>
  <si>
    <t xml:space="preserve">Szkoła Michałowice - zakup usług telekomunikacyjnych telefonii stacjonarnej                                 </t>
  </si>
  <si>
    <t xml:space="preserve">Szkoła Komorów - zakup usług telekomunikacyjnych telefonii stacjonarnej                              </t>
  </si>
  <si>
    <t xml:space="preserve">Szkoła Nowa Wieś - zakup usług telekomunikacyjnych telefonii stacjonarnej                                 </t>
  </si>
  <si>
    <t>Szkoła Komorów - opłaty za dostawę energii elektrycznej, gazu i wody</t>
  </si>
  <si>
    <t>Szkoła Michałowice - opłaty za dostawę energii elektrycznej, gazu i wody</t>
  </si>
  <si>
    <t>Szkoła Nowa Wieś - opłaty za dostawę energii elektrycznej, gazu i wody</t>
  </si>
  <si>
    <t>Dodatek wiejski, i mieszkaniowy  dla nauczycieli wypłaty przeznaczone na pomoc zdrowotną dla nauczycieli</t>
  </si>
  <si>
    <t>Usł.pocztowe,koszty i prowizje bankowe,  konwój gotówki, ogłoszenia prasowe usługi transportowe obsługa związkowa ZNP,monitoring  i inne</t>
  </si>
  <si>
    <t xml:space="preserve">Szkolenia nauczycieli -szkoły podstawowe </t>
  </si>
  <si>
    <t xml:space="preserve">Szkolenia nauczycieli -gimnazja </t>
  </si>
  <si>
    <t xml:space="preserve">Wynagrodzenia osobowe  pracowników,nagrody specjalne DEN                     </t>
  </si>
  <si>
    <t>Szkolenie pracowników obsługi stołówek</t>
  </si>
  <si>
    <t xml:space="preserve">Świetlica szkolna Komorów - wynagrodzenie osobowe pracow.nagrody jubileuszowe i nagrody specjalne DEN </t>
  </si>
  <si>
    <t xml:space="preserve">Świetlica szkolna Nowa Wieś - wynagrodzenie osobowe pracow.nagrody jubileuszowe i nagrody specjalne DEN </t>
  </si>
  <si>
    <t>Świetlica szkolna Komorów -opłaty za przesyłki pocztowe</t>
  </si>
  <si>
    <t>Świetlica szkolna Michałowice - opłaty za przesyłki pocztowe</t>
  </si>
  <si>
    <t>Świetlica szkolna Nowa Wieś- opłaty za przesyłki pocztowe</t>
  </si>
  <si>
    <t>Komorów - wymiana młodzieży środki własne</t>
  </si>
  <si>
    <t>Komorów usługi związane z wymianą młodzieży polsko-holenderskiej środki własne</t>
  </si>
  <si>
    <t>Nowa Wieś wydatki związane z wymianą młodzieży polsko-niemieckiej</t>
  </si>
  <si>
    <t>Komorów -delegacje zagraniczne nauczycieli  związane z wymianą młodzieży polsko-holenderskiej</t>
  </si>
  <si>
    <t>Michałowice- delegacje zagraniczne nauczycieli związane z wymianą młodzieży polsko-włoskiej</t>
  </si>
  <si>
    <t>Nowa Wieś delegacje zagraniczne nauczycieli związane z  wymianą młodzieży polsko- niemieckiej</t>
  </si>
  <si>
    <t>Oddziały przedszkolne w szkołach podstawowych</t>
  </si>
  <si>
    <t xml:space="preserve">Przedszk.niepubl. - Gmina Raszyn          </t>
  </si>
  <si>
    <t>Komendy wojewódzkie Policji</t>
  </si>
  <si>
    <t xml:space="preserve">Wynagrodzenia bezosobowe                       </t>
  </si>
  <si>
    <t>Umowy zlecenia  świetlica Nowa Wieś</t>
  </si>
  <si>
    <t xml:space="preserve">Umowy zlecenia  świetlica Pęcice </t>
  </si>
  <si>
    <t xml:space="preserve">Zwalczanie narkomanii                         </t>
  </si>
  <si>
    <t>Dotacja celowa z budżetu na finansowanie lub dofinansowanie zadań zleconych do realizacji stowarzyszeniom</t>
  </si>
  <si>
    <t xml:space="preserve">Usługi transport-linia autobusowa Warszawa-Opacz </t>
  </si>
  <si>
    <t>Usługi rzeczoznawców majątkowych</t>
  </si>
  <si>
    <t>Usługi geodezyjne</t>
  </si>
  <si>
    <t xml:space="preserve">Zakup sprzętu ratowniczo gaśniczego (pożarniczego)            </t>
  </si>
  <si>
    <t xml:space="preserve">Gimnazjum Michałowice - składki na fundusz pracy </t>
  </si>
  <si>
    <t xml:space="preserve">Gimnazjum Komorów - składki na fundusz pracy </t>
  </si>
  <si>
    <t>Szkoła Nowa Wieś  - umowy zlecenia: prowadzenie zajęć dodatkowych w czasie ferii i wakacji, zajęć rekreacyjno sportowych, kosztorysy inwestorskie inne prace zlecone</t>
  </si>
  <si>
    <t>Szkoła Komorów - wynagrodzenie osobowe pracow,  nagrody specjalne DEN,</t>
  </si>
  <si>
    <t>Szkoła Michałowice - wynagrodzenie osobowe pracow, nagrody specjalne DEN</t>
  </si>
  <si>
    <t xml:space="preserve">Szkoła Nowa Wieś -  wynagrodzenie osobowe pracow,  nagrody specjalne DEN, </t>
  </si>
  <si>
    <t>Szkoła Komorów  - opłaty za przesyłki pocztowe</t>
  </si>
  <si>
    <t>Szkoła Michałowice -opłaty za przesyłki pocztowe</t>
  </si>
  <si>
    <t>Szkoła Nowa Wieś - opłaty za przesyłki pocztowe</t>
  </si>
  <si>
    <t>Gimnazjum Michałowice umowy zlecenia: prowadzenie zajęć dodatkowych w czasie ferii i wakacji, zajęć rekreacyjno-sportowych, inne prace zlecone</t>
  </si>
  <si>
    <t>Gimnazjum Nowa Wieś:  umowy zlecenia: prowadzenie zajęć dodatkowych w czasie ferii i wakacji, zajęć rekreacyjno-sportowych ,inne prace zlecone</t>
  </si>
  <si>
    <t xml:space="preserve">Gimnazjum Komorów - usługi pocztowe, koszty i prowizje bankowe, usługi transportowe, kominiarskie, monitoring,konwój gotówki ogłoszenia prasowe,obsługa związkowa ZNP,doskonalenie i dokształcenie pracowników   i inne </t>
  </si>
  <si>
    <t>Gimnazjum Michałowice - usługi pocztowe, koszty i prowizje bankowe,  usługi transportowe, kominiarskie, monitoring , ogłoszenia prasowe obsługa związkowa ZNP,konwój gotówki inne ( w tym z masztu 10 000 zł)</t>
  </si>
  <si>
    <t>Przedszkole Michałowice - dodatek wiejski i mieszkaniowy dla nauczycieli, wypłaty przeznaczone na pomoc zdrowotną dla Nauczycieli.</t>
  </si>
  <si>
    <t xml:space="preserve">Przedszkole Nowa Wieś - dodatek wiejski i mieszkaniowy dla nauczycieli, wypłaty przeznaczone na pomoc zdrowotną dla Nauczycieli. </t>
  </si>
  <si>
    <t xml:space="preserve">Plan wydatków na 2005 rok </t>
  </si>
  <si>
    <t>Dz</t>
  </si>
  <si>
    <t>Zadanie</t>
  </si>
  <si>
    <t>Rozdz</t>
  </si>
  <si>
    <t xml:space="preserve">   </t>
  </si>
  <si>
    <t xml:space="preserve">     </t>
  </si>
  <si>
    <t xml:space="preserve">    </t>
  </si>
  <si>
    <t xml:space="preserve">Infrastruktura wodociągowa i sanitacyjna wsi            </t>
  </si>
  <si>
    <t xml:space="preserve">Różne wydatki na rzecz osób fizycznych                  </t>
  </si>
  <si>
    <t xml:space="preserve">Wydatki  związane z działalnością straży gminnej  </t>
  </si>
  <si>
    <t xml:space="preserve">Zakup usług telekomunikacyjnych telefonii komórkowej                                 </t>
  </si>
  <si>
    <t xml:space="preserve">Wydatki na podróże służbowe krajowe </t>
  </si>
  <si>
    <t xml:space="preserve">Szkolenia pracowników straży gminnej </t>
  </si>
  <si>
    <t xml:space="preserve">Ubezpieczenie wolontariuszy                             </t>
  </si>
  <si>
    <t xml:space="preserve">Zakup materiałów i wyposażenia                          </t>
  </si>
  <si>
    <t xml:space="preserve">Wynagrodzenia osobowe pracowników                      </t>
  </si>
  <si>
    <t xml:space="preserve">Zakup energii                                           </t>
  </si>
  <si>
    <t xml:space="preserve">Zakup usług remontowych                                 </t>
  </si>
  <si>
    <t>Usługi - wypisy, wyrysy, mapy</t>
  </si>
  <si>
    <t xml:space="preserve">Okresowe badania lekarskie strażaków </t>
  </si>
  <si>
    <t>Monitoring budynku</t>
  </si>
  <si>
    <t>Bieżące przeglądy i pomiary w budynkach komunalnych</t>
  </si>
  <si>
    <t xml:space="preserve">Zbiór odpadów segregowanych </t>
  </si>
  <si>
    <t>Zabiegi pielęgnacyjne kasztanowców na terenie gminy</t>
  </si>
  <si>
    <t>Remont linii słupów oświetlenia ulicznego</t>
  </si>
  <si>
    <t>Przedszkole Michałowice - wydatki ponoszone zgodnie z ustawą o dodatkowym wynagrodzeniu rocznym dla pracowników jednostek sfery budżetowej</t>
  </si>
  <si>
    <t>Wykonanie operatów wodnoprawnych na pobór wód i zrzut wód popłucznych oraz opracowanie wniosku o taryfy za wodę i ścieki</t>
  </si>
  <si>
    <t>Przedszkole Nowa Wieś - wydatki ponoszone zgodnie z ustawą o dodatkowym wynagrodzeniu rocznym dla pracowników jednostek sfery budżetowej</t>
  </si>
  <si>
    <t>Przedszkole Michałowice - składki na ubezpieczenia społeczne</t>
  </si>
  <si>
    <t>Przedszkole Nowa Wieś - składki na ubezpieczenia społeczne</t>
  </si>
  <si>
    <t xml:space="preserve">Przedszkole Michałowice - składki na fundusz pracy </t>
  </si>
  <si>
    <t xml:space="preserve">Przedszkole Nowa Wieś - składki na fundusz pracy </t>
  </si>
  <si>
    <t>Przedszkole Michałowice - wydatki ponoszone na zakup leków i materiałów medycznych</t>
  </si>
  <si>
    <t>Przedszkole Michałowice  - zakup pomocy naukowych, dydaktycznych i książek</t>
  </si>
  <si>
    <t>Przedszkole Nowa Wieś  - zakup pomocy naukowych, dydaktycznych i książek</t>
  </si>
  <si>
    <t>Przedszkole Michałowice - wydatki z zakresu medycyny pracy obejmujące badania wstępne, okresowe i profilaktyczne pracowników</t>
  </si>
  <si>
    <t xml:space="preserve">Remont urządzeń służących komunikacji i do obsługi dróg </t>
  </si>
  <si>
    <t>Wydatki ponoszone zgodnie z przepisami ustawy o zakładowym funduszu świadczeń socjalnych  i ustawy</t>
  </si>
  <si>
    <t>Nowa Wieś wymiana młodzieży polsko-niemieckiej</t>
  </si>
  <si>
    <t>stypendia socjalne pieniężne gimnazja- dotacja</t>
  </si>
  <si>
    <t>stypendia socjalne pieniężne szkoły podstawowe- dotacja</t>
  </si>
  <si>
    <t xml:space="preserve">stypendia socjalne pieniężne-ponadgimnazjalne i kolegia </t>
  </si>
  <si>
    <t>stypendia socjalne  pieniężne -gimnazja</t>
  </si>
  <si>
    <t>stypendia socjalne pieniężne - szkoły podstawowe</t>
  </si>
  <si>
    <t>Przedszkole Nowa Wieś - wydatki z zakresu medycyny pracy obejmujące badania wstępne, okresowe i profilaktyczne pracowników</t>
  </si>
  <si>
    <t>Szkoła Michałowice - wydatki na  podróże służbowe zagraniczne pracowników własnych</t>
  </si>
  <si>
    <t>Opłata za odprowadzenie wód gruntowych</t>
  </si>
  <si>
    <t xml:space="preserve">Zakup usług telekomunikacyjnych telefonii komórkowych                            </t>
  </si>
  <si>
    <t xml:space="preserve">Zakup usług telekomunikacyjnych telefonii stacjonarnej                              </t>
  </si>
  <si>
    <t>Promocja jednostek samorządu terytorialnego</t>
  </si>
  <si>
    <t xml:space="preserve">Składka na Stowarzyszenie Mazovia                       </t>
  </si>
  <si>
    <t xml:space="preserve">Przedszkole Michałowice - zakup usług dostępu do sieci Internet        </t>
  </si>
  <si>
    <t>Przedszkole Nowa Wieś - ubezpieczenia rzeczowe</t>
  </si>
  <si>
    <t>Umowy zlecenia - usługi opiekuńcze</t>
  </si>
  <si>
    <t>Przedszkole Michałowice - ubezpieczenia rzeczowe</t>
  </si>
  <si>
    <t>Przedszkole Michałowice - wydatki ponoszone zgodnie z przepisami ustawy o zakładowym funduszu świadczeń socjalnych i ustawy - Karta Nauczyciela</t>
  </si>
  <si>
    <t>Przedszkole Nowa Wieś - wydatki ponoszone zgodnie z przepisami ustawy o zakładowym funduszu świadczeń socjalnych i ustawy - Karta Nauczyciela</t>
  </si>
  <si>
    <t>Przedszkole Michałowice - szkolenia pracowników administracji</t>
  </si>
  <si>
    <t xml:space="preserve">Opłata za zrzut ścieków dla MPWiK                       </t>
  </si>
  <si>
    <t xml:space="preserve">Zakup usług pozostałych                                 </t>
  </si>
  <si>
    <t xml:space="preserve">Różne opłaty i składki                                  </t>
  </si>
  <si>
    <t xml:space="preserve">Pozostała działalność                                   </t>
  </si>
  <si>
    <t xml:space="preserve">Drogi publiczne gminne                                  </t>
  </si>
  <si>
    <t xml:space="preserve">Zimowe utrzymanie dróg                                  </t>
  </si>
  <si>
    <t xml:space="preserve">Usuwanie awarii i konserwacja na odwodnieniu            </t>
  </si>
  <si>
    <r>
      <t xml:space="preserve">Wykonanie i montaż tablic ogłoszeniowych -  Nowa Wieś  </t>
    </r>
    <r>
      <rPr>
        <i/>
        <sz val="10"/>
        <rFont val="Arial CE"/>
        <family val="0"/>
      </rPr>
      <t>(z funduszu sołeckiego)</t>
    </r>
  </si>
  <si>
    <t>Wykonanie sesji pomiarowych oraz kontroli przepływu ścieków w kanalizacji sanitarnej</t>
  </si>
  <si>
    <t>Powierzchniowe utrwalenie istniejącej nawierzchni emulsją asfaltową i grysami: Nowa Wieś ul. Sasanek, Stokrotek; Komorów-Granica ul.: Cisowa, Cyprysowa, Lawendowa, Dziewanny; Michałowice Wieś ul. Szara, Pęcice ul Kwiatów Polnych</t>
  </si>
  <si>
    <t>Remont świetlicy w Pęcicach (z funduszu sołeckiego)</t>
  </si>
  <si>
    <t>Gimnazjum Michałowice - wpłaty na PFRON</t>
  </si>
  <si>
    <t>Gimnazjum Komorów - wpłaty na PFRON</t>
  </si>
  <si>
    <t xml:space="preserve">Gimnazjum Nowa Wieś - składki na fundusz pracy </t>
  </si>
  <si>
    <t>Usługi pocztowe,bankowe,serwis oprogramowania opłaty za studia w zakresie dokształcania kadr  i inne</t>
  </si>
  <si>
    <t>Zakup usług  telekomunikacyjnych telefonii komórkowej</t>
  </si>
  <si>
    <t xml:space="preserve">Zakup usług telekomunikacyjnych telefonii stacjonarnej                                 </t>
  </si>
  <si>
    <t>zakup druków, materiałów biurowych</t>
  </si>
  <si>
    <t>Stypendia socjalne i zasiłki losowe - szkoły podstawowe</t>
  </si>
  <si>
    <t>Stypendia socjalne i zasiłki losowe -gimnazja</t>
  </si>
  <si>
    <t>Dotacje celowe z budżetu na finansowanie lub dofinansowanie prac remontowych i konserwatorskich obiektów zabytkowych przekazane jednostkom niezaliczonym do sektora finansów publicznych</t>
  </si>
  <si>
    <t>Stypendia i zasiłki dla studentów</t>
  </si>
  <si>
    <t>Szkolenie pracowników administracji</t>
  </si>
  <si>
    <t xml:space="preserve">Opłaty za energię i za gaz SUW w Pęcicach i Komorowie Wsi       </t>
  </si>
  <si>
    <t>Szkoła Komorów - wynagrodzenie osobowe pracow.nagrody jubileuszowe nagrody specjalne DEN, zasiłki na zagospodarowanie nauczycieli, odprawy emerytalne ,urlop dla poratowania zdrowia</t>
  </si>
  <si>
    <t>Szkoła Komorów - prace remontowe</t>
  </si>
  <si>
    <t>Szkoła Nowa Wieś -  prace remontowe</t>
  </si>
  <si>
    <t>Szkoła Komorów - usługi pocztowe, koszty i prowizje bankowe, wywóz śmieci, usługi w zakresie badania technicznego pojazdu, opłaty za basen,  usługi transportowe, kominiarskie, opłaty za ścieki,  opłaty radiofoniczne i telewizyjne, ogłoszenia prasowe,obsługa związkowa ZNP, doskonalenie i dokształcanie pracowników, monitoring i inne</t>
  </si>
  <si>
    <t>Szkoła Nowa Wieś - usługi pocztowe, koszty i prowizje bankowe, wywóz śmieci, usługi w zakresie badania technicznego pojazdu, opłaty za basen, usługi transportowe, kominiarskie, opłaty za ścieki,  opłaty radiofoniczne i telewizyjne, ogłoszenia prasowe,ogłoszenia prasowe, obsługa związkowa ZNP, monitoring i inne</t>
  </si>
  <si>
    <t>Szkoła Michałowice - wydatki na podróże służbowe krajowe i zwrot kosztów za używanie przez pracowników własnych pojazdów do celów służbowych w granicach administracyjnych gminy ( w tym z masztu 3 000 zł)</t>
  </si>
  <si>
    <r>
      <t xml:space="preserve">Szkoła Michałowice - usługi pocztowe, koszty i prowizje bankowe, wywóz śmieci, usługi w zakresie badania technicznego pojazdu, opłaty za basen, usługi transportowe, kominiarskie, opłaty za ścieki,  opłaty radiofoniczne i telewizyjne, ogłoszenia prasowe,monitoring, obsługa związkowa ZNP i inne </t>
    </r>
    <r>
      <rPr>
        <sz val="10"/>
        <rFont val="Arial"/>
        <family val="2"/>
      </rPr>
      <t xml:space="preserve"> wynajmu masztów 10 000zł</t>
    </r>
  </si>
  <si>
    <t>Przedszk.niepubl. - Gmina Lesznowola</t>
  </si>
  <si>
    <t>Świadczenia rzeczowe wynikające z przepisów BHP -zakup okularów korygujących i napojów , oraz ekwiwalent za pranie odzieży roboczej wykonywanej przez pracowników</t>
  </si>
  <si>
    <t>Szkoła Michałowice - zakup pomocy naukowych, dydaktycznych i książek ( w tym z masztu 15 000 zł)</t>
  </si>
  <si>
    <t>Konserwacja zieleni wysokiej i niskiej</t>
  </si>
  <si>
    <t>Świetlica Nowa Wieś, opłaty z tytułu zakupu usługi telekomunikacyjnych telefonii stacjonarnych</t>
  </si>
  <si>
    <t xml:space="preserve">Zakup paliwa,drobne części do pojazdów OSP                                    </t>
  </si>
  <si>
    <t xml:space="preserve">Ubezpieczenie mienia, wyposażenia, samochód służbowy, gotówki w kasie                           </t>
  </si>
  <si>
    <t xml:space="preserve">Dodatkowe wynagrodzenia roczne                          </t>
  </si>
  <si>
    <t xml:space="preserve">Wynagrodzenia agencyjno-prowizyjne                      </t>
  </si>
  <si>
    <t xml:space="preserve">Odpisy na zakładowy fundusz świadczeń socjalnych        </t>
  </si>
  <si>
    <t>Zakup karmy dla zwierząt</t>
  </si>
  <si>
    <t xml:space="preserve">Składki na fundusz pracy                                </t>
  </si>
  <si>
    <t xml:space="preserve">Ochotnicze straże pożarne                               </t>
  </si>
  <si>
    <t xml:space="preserve">Odzież ochronna i umundurowanie                         </t>
  </si>
  <si>
    <t>Autopoprawki</t>
  </si>
  <si>
    <t xml:space="preserve">Przedszkole Michałowice - zakup usług telekomunikacyjnych telefonii stacjonarnej                                 </t>
  </si>
  <si>
    <t xml:space="preserve">Przedszkole Nowa Wieś - zakup usług telekomunikacyjnych telefonii stacjonarnej                                 </t>
  </si>
  <si>
    <t>Wydatki na podróże służbowe krajowe i zwrot kosztów za używanie przez pracowników własnych pojazdów do celów służbowych w granicach administracyjnych gminy</t>
  </si>
  <si>
    <t xml:space="preserve">Wykonanie usługi polegającej na odczytywaniu wodomierzy i wystawianiu faktur za zrzut ścieków                         </t>
  </si>
  <si>
    <t xml:space="preserve">Wykonanie uchwytów na flagi uliczne </t>
  </si>
  <si>
    <t>Energia, woda, scieki - boisko Orlik w Sokołowie</t>
  </si>
  <si>
    <t xml:space="preserve">Umowy zlecenia  dla trenera - boisko Orlik w Sokołowie  </t>
  </si>
  <si>
    <t xml:space="preserve">Składki na ubezpieczenia społeczne od umow zlecenia  trenera - boisko Orlik w Sokołowie                </t>
  </si>
  <si>
    <t xml:space="preserve">Składki na fundusz pracy od umow zlecenia trenera - boisko Orlik w Sokołowie        </t>
  </si>
  <si>
    <t>Świetlica szkolna Nowa Wieś - dodatek wiejski i mieszkaniowy dla nauczycieli, wypłaty przeznaczone na pomoc zdrowotną dla nauczycieli.</t>
  </si>
  <si>
    <t xml:space="preserve">Zakup usług obejmujących wykonanie ekspertyz, analiz i opinii                                </t>
  </si>
  <si>
    <t>Gimnazjum Komorów - wydatki ponoszone zgodnie z przepisami ustawy o zakładowym funduszu świadczeń socjalnych i ustawy - Karta Nauczyciela</t>
  </si>
  <si>
    <t>Gimnazjum Nowa Wieś - wydatki ponoszone zgodnie z przepisami ustawy o zakładowym funduszu świadczeń socjalnych i ustawy - Karta Nauczyciela</t>
  </si>
  <si>
    <t xml:space="preserve">Usługi terapeutyczne, usługi socjoterapeutyczne i profilaktyczne, wypoczynek letni dla dzieci z rodzin patologicznych, programy profilaktyczne w szkołach i środowiskach lokalnych, dofinansowanie programów wychowawczych szkół dla dzieci z rodzin patologicznych, usługi pocztowe, usługi szkoleniowe dla członków komisji                  </t>
  </si>
  <si>
    <t>Koszty postępowania sądowego i prokuratorskiego</t>
  </si>
  <si>
    <t>Przedszkole Nowa Wieś - wydatki ponoszone na zakup leków i materiałów medycznych</t>
  </si>
  <si>
    <t>Gimnazjum Nowa Wieś -  ubezpieczenia rzeczowe</t>
  </si>
  <si>
    <t>Szkolenia nauczycieli -LO</t>
  </si>
  <si>
    <t xml:space="preserve">Opłaty pobierane przez szkoły wyższe i zakłady kształcenia nauczycieli - LO </t>
  </si>
  <si>
    <t xml:space="preserve">Opracowanie  planów zagospodarowania przestrzennego gminy </t>
  </si>
  <si>
    <t xml:space="preserve">Składki na ubezpieczenie społeczne                             </t>
  </si>
  <si>
    <t xml:space="preserve">Zakup wieńców,zniczy                                     </t>
  </si>
  <si>
    <t>01010</t>
  </si>
  <si>
    <t>01030</t>
  </si>
  <si>
    <t>010</t>
  </si>
  <si>
    <t xml:space="preserve">010 Rolnictwo i łowiectwo  - Razem                                 </t>
  </si>
  <si>
    <t xml:space="preserve">600 Transport i łączność - Razem                                 </t>
  </si>
  <si>
    <t xml:space="preserve">700 Gospodarka mieszkaniowa - Razem                                </t>
  </si>
  <si>
    <t xml:space="preserve">710 Działalność usługowa - Razem                                    </t>
  </si>
  <si>
    <t>Umowy zlecenia: prowadzenie zajęć dodatkowych w czasie ferii i wakacji, zajęć rekreacyjno sportowych, serwis sieci komputerowej</t>
  </si>
  <si>
    <t xml:space="preserve">Opłaty za udostępnienie wejścia do Internetu </t>
  </si>
  <si>
    <t xml:space="preserve">Usługi zw. z utrzym świetlicy Nowej Wsi                </t>
  </si>
  <si>
    <t>Zakup sprzętu komputerowego</t>
  </si>
  <si>
    <t>Wykonanie planu założeń zaopatrzenia gminy w ciepło,energię i paliwo o gazowe</t>
  </si>
  <si>
    <t>Nagrody uznaniowe dla policjantów z Komisariatu Policji</t>
  </si>
  <si>
    <t xml:space="preserve">Okresowe szkolenie z obronności  i oc                 </t>
  </si>
  <si>
    <t xml:space="preserve">750 Administracja publiczna - Razem                                 </t>
  </si>
  <si>
    <t>751 Urzędy naczelnych organów władzy państwowej, kontroli i ochrony prawa oraz sądownictwa - Razem</t>
  </si>
  <si>
    <t xml:space="preserve">754 Bezpieczeństwo publiczne i ochrona przeciwpożarowa - Razem      </t>
  </si>
  <si>
    <t>757 Obsługa długu publicznego - Razem</t>
  </si>
  <si>
    <t xml:space="preserve">758 Różne rozliczenia - Razem                                       </t>
  </si>
  <si>
    <t xml:space="preserve">801 Oświata i wychowanie - Razem                                    </t>
  </si>
  <si>
    <t xml:space="preserve">Prace porządkowe na cmentarzu w Pęcicach </t>
  </si>
  <si>
    <t xml:space="preserve">Ubezpieczenie pojazdów i załogi                         </t>
  </si>
  <si>
    <t xml:space="preserve">Obrona cywilna                                          </t>
  </si>
  <si>
    <t xml:space="preserve">Wpłata na zwiększ subwencji ogólnej                     </t>
  </si>
  <si>
    <t>Remont dróg - równanie i profilowanie</t>
  </si>
  <si>
    <t xml:space="preserve">Wynagrodzenia dla sołtysów za inkaso podatków                   </t>
  </si>
  <si>
    <t>Zakup usług obejmujących wykonanie ekspertyz, analiz i opinii</t>
  </si>
  <si>
    <t xml:space="preserve">Rezerwy ogólne i celowe                                 </t>
  </si>
  <si>
    <t xml:space="preserve">Rezerwy                                                 </t>
  </si>
  <si>
    <t xml:space="preserve">Gimnazja                                                </t>
  </si>
  <si>
    <t xml:space="preserve">Przeciwdziałanie alkoholizmowi                          </t>
  </si>
  <si>
    <t>Przedszkole Niepubliczne "Gumisiowy Raj" w Regułach</t>
  </si>
  <si>
    <t xml:space="preserve">Punkt przedszkolny "Antoś" w Michałowicach </t>
  </si>
  <si>
    <t>Punkt Przedszkolny "Wioska Smerfów" w Komorowie</t>
  </si>
  <si>
    <t>Punkt Przedszkolny "Smyki" w Komorowie</t>
  </si>
  <si>
    <t xml:space="preserve">Punkt Przedszkolny "Misie Patysie" w Nowej Wsi </t>
  </si>
  <si>
    <t xml:space="preserve">Punkt Przedszkolny "Krokodylek" w Regułach </t>
  </si>
  <si>
    <t xml:space="preserve">Punkt Przedszkolny "Słoneczna Kraina" w Nowej Wsi </t>
  </si>
  <si>
    <t>Odpłatność za domy pomocy społecznej</t>
  </si>
  <si>
    <t>Badania okresowe pracowników</t>
  </si>
  <si>
    <t xml:space="preserve">Stała konserwacja oświetlenia ulicznego na terenie gminy        </t>
  </si>
  <si>
    <t xml:space="preserve">Zakup usług pozostałych- nadzór nad urządzeniami objętych dozorem technicznym </t>
  </si>
  <si>
    <t xml:space="preserve">Zakup pomocy naukowych, dydaktycznych i książek         </t>
  </si>
  <si>
    <t xml:space="preserve">Oczyszczanie miast i wsi                                </t>
  </si>
  <si>
    <t xml:space="preserve">Utrzymanie zieleni w miastach i gminach                 </t>
  </si>
  <si>
    <t>Zakup usług dostępu do sieci Internet</t>
  </si>
  <si>
    <t xml:space="preserve">Zakup worków i rękawic ochronnych                       </t>
  </si>
  <si>
    <t>Obsługa odbiorców i zbieranie opłat za dostawę wody</t>
  </si>
  <si>
    <t xml:space="preserve">Schroniska dla zwierząt                                 </t>
  </si>
  <si>
    <t xml:space="preserve">Oświetlenie ulic, placów i dróg                         </t>
  </si>
  <si>
    <t xml:space="preserve">Nadzór inwestorski nad robotami elektrycznymi           </t>
  </si>
  <si>
    <t xml:space="preserve">Domy i ośrodki kultury, świetlice i kluby               </t>
  </si>
  <si>
    <t>Szkoła Komorów - wydatki ponoszone zgodnie z ustawą o dodatkowym wynagrodzeniu rocznym dla pracowników jednostek sfery budżetowej</t>
  </si>
  <si>
    <t>Szkoła MIchałowice - wydatki ponoszone zgodnie z ustawą o dodatkowym wynagrodzeniu rocznym dla pracowników jednostek sfery budżetowej</t>
  </si>
  <si>
    <t>Zakupy na przepompow. i SUW w Pęcicach i Komorowie Wsi</t>
  </si>
  <si>
    <t>Zakupy zw.z utrzym świetlicy w Regułach</t>
  </si>
  <si>
    <t xml:space="preserve">Opłata za pobór wód podziemnych-Urząd Marszałkowski                    </t>
  </si>
  <si>
    <t xml:space="preserve">Opłata za telefony komórkowe </t>
  </si>
  <si>
    <t>Spłata odsetek od zaciągniętych pożyczek i kredytów.</t>
  </si>
  <si>
    <t>Przedszk.niepubl. - Gmina Nadarzyn</t>
  </si>
  <si>
    <t>Przedszk.niepubl. - Miasto Piastów</t>
  </si>
  <si>
    <t xml:space="preserve">Przedszkole Niepubliczne Sióstr Służebniczek NMP w Komorowie            </t>
  </si>
  <si>
    <t xml:space="preserve">Przedszkole Nowa Wieś - wynagrodzenia osobowe pracowników, nagrody jubileuszowe i odprawy emerytalne, nagrody specjalne DEN, zasiłki na zagospodarowanie </t>
  </si>
  <si>
    <t xml:space="preserve">Przedszkole Michałowice - wynagrodzenia osobowe pracowników, nagrody jubileuszowe i odprawy emerytalne, nagrody specjalne DEN, zasiłki na zagospodarowanie </t>
  </si>
  <si>
    <t>Przedszkole Nowa Wieś - zakup środków czystości, materiałów biurowych, piśmiennych, wyposażenia, druków, prenumeraty, środków do konserwacji, odzież ochronna paliwa   i inne</t>
  </si>
  <si>
    <t xml:space="preserve">Ubezpieczenie świetlicy w Pęcicach, Regułach, Sokołowie, Opaczy Kol i Nowej Wsi                    </t>
  </si>
  <si>
    <t>304a</t>
  </si>
  <si>
    <t>Rezerwa celowa z zakresu zarzadzania kryzysowego</t>
  </si>
  <si>
    <t xml:space="preserve">Pokrycie kosztów pełnienia przez policjantów  z komisariatu Policji służb ponadnormatywnych </t>
  </si>
  <si>
    <t xml:space="preserve">Dotacja dla biblioteki publicz.w Michałowicach (na działalność statutową)      </t>
  </si>
  <si>
    <t xml:space="preserve">Usługi zw. z utrzym świetlicy  w Pęcicach                </t>
  </si>
  <si>
    <t xml:space="preserve">Usługi zw z utrzym.świetlicy w Regułach             </t>
  </si>
  <si>
    <t>Opłaty ZAIKS</t>
  </si>
  <si>
    <t>Świetlica Pęcice opłaty z tytułu zakupu usługi telekomunikacyjnych telefonii stacjonarnych</t>
  </si>
  <si>
    <t>Szkoła Komorów - wydatki ponoszone na zakup leków i materiałów medycznych</t>
  </si>
  <si>
    <t>Michałowice usługi związane z wymianą młodzieży polsko-włoskiej,zakup biletów lotniczych</t>
  </si>
  <si>
    <t>Zabezpieczenie opieki nad zwierzętami, usługi weterynaryjne</t>
  </si>
  <si>
    <t xml:space="preserve">Gimnazjum Nowa Wieś - zakup środków czystości, materiałów biurowych i piśmiennych, wyposażenia druków, prenumeraty, śr do konserwacji, odzież ochronna, paliwa i inne </t>
  </si>
  <si>
    <t xml:space="preserve">Zakupy związane z działalnością sportową                        </t>
  </si>
  <si>
    <t xml:space="preserve">Usługi transport-linia autobusowa Warszawa-Piastów   </t>
  </si>
  <si>
    <t xml:space="preserve">Podróże służbowe zagraniczne                               </t>
  </si>
  <si>
    <t>Wynagrodzenia bezosobowe</t>
  </si>
  <si>
    <t>Okresowe badania pojazdów i aparatów oddechowych</t>
  </si>
  <si>
    <t>Przedszk.niepubl. - Gminy Żabia Wola</t>
  </si>
  <si>
    <t>Inne formy wychowania przedszkolnego</t>
  </si>
  <si>
    <t>Punkt przedszkolny Miasto Pruszków</t>
  </si>
  <si>
    <t>Punkt przedszkolny Miasto Brwinów</t>
  </si>
  <si>
    <t>Opłaty za kształcenie pobierane przez szkoły wyższe i zakłady kształcenia nauczycieli -  przedszkole</t>
  </si>
  <si>
    <t>Zasiłki stałe</t>
  </si>
  <si>
    <t>Konserwacja sprzętu oraz stworzenie funduszu przeznaczonego na rzecz utrzymania rezultatów projektu ( 1% całkowitych kosztów projektu)</t>
  </si>
  <si>
    <t xml:space="preserve">Przedszkole Niepubliczne Zgromadzenia Sióstr Misjonarek Świętej Rodziny w Komorowie                </t>
  </si>
  <si>
    <t>Przedszkole Nowa Wieś  - szkolenia pracowników administracji</t>
  </si>
  <si>
    <t xml:space="preserve">Realizacja świadczeń rodzinnych i świadczeń z funduszu alimentacyjnego                                </t>
  </si>
  <si>
    <t xml:space="preserve">Świadczenia pieniężne na zakup posiłków i żywności                               </t>
  </si>
  <si>
    <t xml:space="preserve">zakup usług zdrowotnych </t>
  </si>
  <si>
    <t xml:space="preserve"> </t>
  </si>
  <si>
    <t xml:space="preserve">Dotacja podmiotowa z budżetu dla samorządowej instytucji kultury     </t>
  </si>
  <si>
    <t>Zakupy zw. z organizacją imprez kulturalnych na terenie gminy</t>
  </si>
  <si>
    <t xml:space="preserve">Podróże służbowe zagraniczne                                </t>
  </si>
  <si>
    <t xml:space="preserve">Podróże służbowe zagraniczne                              </t>
  </si>
  <si>
    <t xml:space="preserve">Plan wydatków </t>
  </si>
  <si>
    <t>§</t>
  </si>
  <si>
    <t xml:space="preserve">Składka na Związek Komunalny Brwinów               </t>
  </si>
  <si>
    <t xml:space="preserve">Umowy zlecenia  świetlica Opacz Kol </t>
  </si>
  <si>
    <t xml:space="preserve">Ubezpieczenie wyposażenia ośrodka,samochodu służbowego               </t>
  </si>
  <si>
    <t>Opłaty pocztowe, bankowe, obsługa serwisowa programu,aktalizcja programów komputerowych,opłaty komornika skarbowego "świadczenia rodzinne i fundusz alimentacyjny"</t>
  </si>
  <si>
    <t xml:space="preserve">Składki zdrowotne od zasiłków stałych i świadczeń pielęgnacyjnych                            </t>
  </si>
  <si>
    <t>Szkoła Michałowice - wydatki ponoszone na zakup leków i materiałów medycznych</t>
  </si>
  <si>
    <t>Szkoła Nowa Wieś - wydatki ponoszone na zakup leków i materiałów medycznych</t>
  </si>
  <si>
    <t>Szkoła Komorów  - zakup pomocy naukowych, dydaktycznych i książek</t>
  </si>
  <si>
    <t>Remont cząstkowy dróg o nawierz.bitumicz.na terenie gminy</t>
  </si>
  <si>
    <t>Remont ulic i dróg o nawierz.grunt,tłuczn,żużl,na terenie gminy</t>
  </si>
  <si>
    <t>Kolonie i obozy oraz inne formy wypoczynku dzieci i młodzieży szkolnej, a także szkolenia młodzieży</t>
  </si>
  <si>
    <t>Wpłaty gmin na rzecz izb rolniczych w wys.2% uzyskanych wpływów z podatku rolnego</t>
  </si>
  <si>
    <t>Opracowanie ekspertyz dot ochrony środowiska</t>
  </si>
  <si>
    <t xml:space="preserve">Dotacja-organizacja koncertów,wieczorów literackich,festynów rodzinnych i innych imprez okolicznościowych </t>
  </si>
  <si>
    <t>Dotacja-organizacja zajęć i imprez sportowych dla dzieci i młodzieży szkolnej</t>
  </si>
  <si>
    <t>Przedszk.niepubl. - Miasto Pruszków</t>
  </si>
  <si>
    <t xml:space="preserve">Wynagrodzenia osobowe                       </t>
  </si>
  <si>
    <t xml:space="preserve">Świadczenia społeczne                                   </t>
  </si>
  <si>
    <t xml:space="preserve">Składki na ubezpieczenie zdrowotne                      </t>
  </si>
  <si>
    <t xml:space="preserve">Dodatki mieszkaniowe                                    </t>
  </si>
  <si>
    <t xml:space="preserve">Ośrodki pomocy społecznej                               </t>
  </si>
  <si>
    <t xml:space="preserve">Usługi opiekuńcze i specjalistyczne usługi opiekuńcze   </t>
  </si>
  <si>
    <t xml:space="preserve">Świetlice szkolne                                       </t>
  </si>
  <si>
    <t xml:space="preserve">Pomoc materialna dla uczniów                            </t>
  </si>
  <si>
    <t xml:space="preserve"> Wydatki ogółem:</t>
  </si>
  <si>
    <t>Izby Rolnicze</t>
  </si>
  <si>
    <t>Zakup usług zdrowotnych</t>
  </si>
  <si>
    <t>Wyłapywanie bezdomnych zwierząt</t>
  </si>
  <si>
    <t>Usuwanie zalewisk wodnych na drogach</t>
  </si>
  <si>
    <t>Usługi sądowe (odpisy z KW,opł.za rozprawy sądowe)</t>
  </si>
  <si>
    <t>Usługi notarialne</t>
  </si>
  <si>
    <t>Umowa zlecenia  - wynagrodzenie dla kierownika projektu</t>
  </si>
  <si>
    <t>Remont ulicy Al. Starych Lip Komorów Wieś</t>
  </si>
  <si>
    <t xml:space="preserve">Remont chodnika i ścieżki rowerowej w ulicy Matejki Osiedle Komorów </t>
  </si>
  <si>
    <t xml:space="preserve">Montaż i demontaż flag ulicznych                                     </t>
  </si>
  <si>
    <t>Usługi geodezyjne dróg</t>
  </si>
  <si>
    <t xml:space="preserve">Roboty porządkowe i konserwacja - ogródki jordanowskie </t>
  </si>
  <si>
    <t>Ogrodzenie placu zabaw w Pęcicach Małych i Pęcicach</t>
  </si>
  <si>
    <t xml:space="preserve">Zakupy związane z uroczystością otwarcia powstałych stref rekreacji              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</si>
</sst>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  <numFmt numFmtId="167" formatCode="#,##0.000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9"/>
      <name val="Arial CE"/>
      <family val="2"/>
    </font>
    <font>
      <b/>
      <sz val="12"/>
      <name val="Times New Roman"/>
      <family val="1"/>
    </font>
    <font>
      <sz val="8"/>
      <name val="Tahoma"/>
      <family val="2"/>
    </font>
    <font>
      <sz val="10"/>
      <color indexed="8"/>
      <name val="Arial CE"/>
      <family val="2"/>
    </font>
    <font>
      <sz val="11"/>
      <name val="Times New Roman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justify" wrapText="1"/>
    </xf>
    <xf numFmtId="0" fontId="0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0" fillId="0" borderId="1" xfId="0" applyFont="1" applyBorder="1" applyAlignment="1">
      <alignment vertical="justify" wrapText="1"/>
    </xf>
    <xf numFmtId="3" fontId="0" fillId="0" borderId="1" xfId="0" applyNumberFormat="1" applyFont="1" applyBorder="1" applyAlignment="1">
      <alignment vertical="top"/>
    </xf>
    <xf numFmtId="3" fontId="0" fillId="0" borderId="2" xfId="0" applyNumberFormat="1" applyFont="1" applyBorder="1" applyAlignment="1">
      <alignment vertical="top"/>
    </xf>
    <xf numFmtId="49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vertical="justify" wrapText="1"/>
    </xf>
    <xf numFmtId="3" fontId="5" fillId="0" borderId="1" xfId="0" applyNumberFormat="1" applyFont="1" applyBorder="1" applyAlignment="1">
      <alignment vertical="top"/>
    </xf>
    <xf numFmtId="3" fontId="5" fillId="0" borderId="2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justify" wrapText="1"/>
    </xf>
    <xf numFmtId="3" fontId="5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/>
    </xf>
    <xf numFmtId="3" fontId="8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1" xfId="0" applyFont="1" applyBorder="1" applyAlignment="1">
      <alignment vertical="justify" wrapText="1"/>
    </xf>
    <xf numFmtId="3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 vertical="justify" wrapText="1"/>
    </xf>
    <xf numFmtId="3" fontId="0" fillId="0" borderId="1" xfId="0" applyNumberFormat="1" applyFont="1" applyBorder="1" applyAlignment="1">
      <alignment vertical="top"/>
    </xf>
    <xf numFmtId="0" fontId="0" fillId="0" borderId="0" xfId="0" applyFont="1" applyBorder="1" applyAlignment="1">
      <alignment wrapText="1"/>
    </xf>
    <xf numFmtId="0" fontId="10" fillId="0" borderId="1" xfId="0" applyFont="1" applyBorder="1" applyAlignment="1">
      <alignment vertical="justify" wrapText="1"/>
    </xf>
    <xf numFmtId="0" fontId="10" fillId="0" borderId="1" xfId="0" applyFont="1" applyBorder="1" applyAlignment="1">
      <alignment vertical="top"/>
    </xf>
    <xf numFmtId="3" fontId="5" fillId="0" borderId="2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4" fontId="0" fillId="0" borderId="1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4" fontId="5" fillId="0" borderId="1" xfId="0" applyNumberFormat="1" applyFont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justify" vertical="justify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justify" wrapText="1"/>
    </xf>
    <xf numFmtId="4" fontId="0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justify" vertical="justify" wrapText="1"/>
    </xf>
    <xf numFmtId="4" fontId="0" fillId="0" borderId="1" xfId="0" applyNumberFormat="1" applyFont="1" applyBorder="1" applyAlignment="1">
      <alignment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right" vertical="center"/>
    </xf>
    <xf numFmtId="49" fontId="5" fillId="0" borderId="1" xfId="0" applyNumberFormat="1" applyFont="1" applyBorder="1" applyAlignment="1">
      <alignment horizontal="right" vertical="top"/>
    </xf>
    <xf numFmtId="49" fontId="5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3" fontId="0" fillId="0" borderId="2" xfId="0" applyNumberFormat="1" applyFont="1" applyBorder="1" applyAlignment="1">
      <alignment vertical="top"/>
    </xf>
    <xf numFmtId="0" fontId="0" fillId="0" borderId="0" xfId="0" applyFont="1" applyBorder="1" applyAlignment="1">
      <alignment vertical="justify" wrapText="1"/>
    </xf>
    <xf numFmtId="4" fontId="0" fillId="0" borderId="0" xfId="0" applyNumberFormat="1" applyFont="1" applyBorder="1" applyAlignment="1">
      <alignment vertical="top"/>
    </xf>
    <xf numFmtId="0" fontId="4" fillId="0" borderId="0" xfId="0" applyFont="1" applyBorder="1" applyAlignment="1">
      <alignment vertical="justify" wrapText="1"/>
    </xf>
    <xf numFmtId="0" fontId="4" fillId="0" borderId="2" xfId="0" applyFont="1" applyBorder="1" applyAlignment="1">
      <alignment horizontal="center" vertical="top" wrapText="1"/>
    </xf>
    <xf numFmtId="9" fontId="3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vertical="top"/>
    </xf>
    <xf numFmtId="4" fontId="0" fillId="0" borderId="1" xfId="0" applyNumberFormat="1" applyFont="1" applyBorder="1" applyAlignment="1">
      <alignment vertical="top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justify" wrapText="1"/>
    </xf>
    <xf numFmtId="0" fontId="7" fillId="0" borderId="1" xfId="0" applyFont="1" applyBorder="1" applyAlignment="1">
      <alignment vertical="justify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 applyProtection="1">
      <alignment vertical="top" wrapText="1"/>
      <protection locked="0"/>
    </xf>
    <xf numFmtId="4" fontId="4" fillId="0" borderId="2" xfId="0" applyNumberFormat="1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4" xfId="0" applyFont="1" applyBorder="1" applyAlignment="1">
      <alignment vertical="justify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9" fillId="0" borderId="2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11" fillId="0" borderId="0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szczegół!$C$5</c:f>
              <c:strCache>
                <c:ptCount val="1"/>
                <c:pt idx="0">
                  <c:v>Rozdz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szczegół!$A$6:$B$1083</c:f>
              <c:multiLvlStrCache>
                <c:ptCount val="1078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   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   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010 Rolnictwo i łowiectwo  - Razem                                 </c:v>
                  </c:pt>
                  <c:pt idx="36">
                    <c:v>600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   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   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   </c:v>
                  </c:pt>
                  <c:pt idx="70">
                    <c:v>   </c:v>
                  </c:pt>
                  <c:pt idx="71">
                    <c:v>   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600 Transport i łączność - Razem                                 </c:v>
                  </c:pt>
                  <c:pt idx="81">
                    <c:v>700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   </c:v>
                  </c:pt>
                  <c:pt idx="85">
                    <c:v>   </c:v>
                  </c:pt>
                  <c:pt idx="86">
                    <c:v>   </c:v>
                  </c:pt>
                  <c:pt idx="87">
                    <c:v>   </c:v>
                  </c:pt>
                  <c:pt idx="88">
                    <c:v>88</c:v>
                  </c:pt>
                  <c:pt idx="89">
                    <c:v>   </c:v>
                  </c:pt>
                  <c:pt idx="90">
                    <c:v>   </c:v>
                  </c:pt>
                  <c:pt idx="91">
                    <c:v>91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   </c:v>
                  </c:pt>
                  <c:pt idx="95">
                    <c:v>   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   </c:v>
                  </c:pt>
                  <c:pt idx="103">
                    <c:v>   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700 Gospodarka mieszkaniowa - Razem                                </c:v>
                  </c:pt>
                  <c:pt idx="107">
                    <c:v>710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710 Działalność usługowa - Razem                                    </c:v>
                  </c:pt>
                  <c:pt idx="113">
                    <c:v>750</c:v>
                  </c:pt>
                  <c:pt idx="114">
                    <c:v>   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   </c:v>
                  </c:pt>
                  <c:pt idx="121">
                    <c:v>   </c:v>
                  </c:pt>
                  <c:pt idx="122">
                    <c:v>   </c:v>
                  </c:pt>
                  <c:pt idx="123">
                    <c:v>   </c:v>
                  </c:pt>
                  <c:pt idx="124">
                    <c:v>   </c:v>
                  </c:pt>
                  <c:pt idx="125">
                    <c:v>   </c:v>
                  </c:pt>
                  <c:pt idx="126">
                    <c:v>   </c:v>
                  </c:pt>
                  <c:pt idx="127">
                    <c:v>   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   </c:v>
                  </c:pt>
                  <c:pt idx="131">
                    <c:v>   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   </c:v>
                  </c:pt>
                  <c:pt idx="135">
                    <c:v>   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   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   </c:v>
                  </c:pt>
                  <c:pt idx="142">
                    <c:v>   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   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   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   </c:v>
                  </c:pt>
                  <c:pt idx="164">
                    <c:v>   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   </c:v>
                  </c:pt>
                  <c:pt idx="175">
                    <c:v>   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   </c:v>
                  </c:pt>
                  <c:pt idx="179">
                    <c:v>   </c:v>
                  </c:pt>
                  <c:pt idx="180">
                    <c:v>   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   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750 Administracja publiczna - Razem                                 </c:v>
                  </c:pt>
                  <c:pt idx="200">
                    <c:v>751</c:v>
                  </c:pt>
                  <c:pt idx="201">
                    <c:v>   </c:v>
                  </c:pt>
                  <c:pt idx="202">
                    <c:v>   </c:v>
                  </c:pt>
                  <c:pt idx="203">
                    <c:v>   </c:v>
                  </c:pt>
                  <c:pt idx="204">
                    <c:v>   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751 Urzędy naczelnych organów władzy państwowej, kontroli i ochrony prawa oraz sądownictwa - Razem</c:v>
                  </c:pt>
                  <c:pt idx="208">
                    <c:v>754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213</c:v>
                  </c:pt>
                  <c:pt idx="214">
                    <c:v>   </c:v>
                  </c:pt>
                  <c:pt idx="215">
                    <c:v>   </c:v>
                  </c:pt>
                  <c:pt idx="216">
                    <c:v>   </c:v>
                  </c:pt>
                  <c:pt idx="217">
                    <c:v>   </c:v>
                  </c:pt>
                  <c:pt idx="218">
                    <c:v>   </c:v>
                  </c:pt>
                  <c:pt idx="219">
                    <c:v>   </c:v>
                  </c:pt>
                  <c:pt idx="220">
                    <c:v>   </c:v>
                  </c:pt>
                  <c:pt idx="221">
                    <c:v>221</c:v>
                  </c:pt>
                  <c:pt idx="222">
                    <c:v>   </c:v>
                  </c:pt>
                  <c:pt idx="223">
                    <c:v>   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236</c:v>
                  </c:pt>
                  <c:pt idx="237">
                    <c:v>   </c:v>
                  </c:pt>
                  <c:pt idx="238">
                    <c:v>   </c:v>
                  </c:pt>
                  <c:pt idx="239">
                    <c:v>239</c:v>
                  </c:pt>
                  <c:pt idx="240">
                    <c:v>240</c:v>
                  </c:pt>
                  <c:pt idx="241">
                    <c:v>   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247</c:v>
                  </c:pt>
                  <c:pt idx="248">
                    <c:v>248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263</c:v>
                  </c:pt>
                  <c:pt idx="264">
                    <c:v>264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2">
                    <c:v>272</c:v>
                  </c:pt>
                  <c:pt idx="273">
                    <c:v>273</c:v>
                  </c:pt>
                  <c:pt idx="274">
                    <c:v>274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78">
                    <c:v>754 Bezpieczeństwo publiczne i ochrona przeciwpożarowa - Razem      </c:v>
                  </c:pt>
                  <c:pt idx="279">
                    <c:v>756</c:v>
                  </c:pt>
                  <c:pt idx="280">
                    <c:v>280</c:v>
                  </c:pt>
                  <c:pt idx="281">
                    <c:v>281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285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289</c:v>
                  </c:pt>
                  <c:pt idx="290">
                    <c:v>290</c:v>
                  </c:pt>
                  <c:pt idx="291">
                    <c:v>291</c:v>
                  </c:pt>
                  <c:pt idx="292">
                    <c:v>292</c:v>
                  </c:pt>
                  <c:pt idx="293">
                    <c:v>293</c:v>
                  </c:pt>
                  <c:pt idx="294">
                    <c:v>756 Dochody od osób prawnych,od osób fizycznych i od innych jednostek nieposiadających osobowości prawnej oraz wydatki związane z ich poborem - Razem      </c:v>
                  </c:pt>
                  <c:pt idx="295">
                    <c:v>757</c:v>
                  </c:pt>
                  <c:pt idx="296">
                    <c:v>296</c:v>
                  </c:pt>
                  <c:pt idx="297">
                    <c:v>297</c:v>
                  </c:pt>
                  <c:pt idx="298">
                    <c:v>757 Obsługa długu publicznego - Razem</c:v>
                  </c:pt>
                  <c:pt idx="299">
                    <c:v>758</c:v>
                  </c:pt>
                  <c:pt idx="300">
                    <c:v>   </c:v>
                  </c:pt>
                  <c:pt idx="301">
                    <c:v>   </c:v>
                  </c:pt>
                  <c:pt idx="302">
                    <c:v>   </c:v>
                  </c:pt>
                  <c:pt idx="303">
                    <c:v>303</c:v>
                  </c:pt>
                  <c:pt idx="304">
                    <c:v>   </c:v>
                  </c:pt>
                  <c:pt idx="305">
                    <c:v>304a</c:v>
                  </c:pt>
                  <c:pt idx="306">
                    <c:v>758 Różne rozliczenia - Razem                                       </c:v>
                  </c:pt>
                  <c:pt idx="307">
                    <c:v>801</c:v>
                  </c:pt>
                  <c:pt idx="308">
                    <c:v>   </c:v>
                  </c:pt>
                  <c:pt idx="309">
                    <c:v>308</c:v>
                  </c:pt>
                  <c:pt idx="310">
                    <c:v>309</c:v>
                  </c:pt>
                  <c:pt idx="311">
                    <c:v>310</c:v>
                  </c:pt>
                  <c:pt idx="312">
                    <c:v>   </c:v>
                  </c:pt>
                  <c:pt idx="313">
                    <c:v>312</c:v>
                  </c:pt>
                  <c:pt idx="314">
                    <c:v>313</c:v>
                  </c:pt>
                  <c:pt idx="315">
                    <c:v>314</c:v>
                  </c:pt>
                  <c:pt idx="316">
                    <c:v>   </c:v>
                  </c:pt>
                  <c:pt idx="317">
                    <c:v>316</c:v>
                  </c:pt>
                  <c:pt idx="318">
                    <c:v>317</c:v>
                  </c:pt>
                  <c:pt idx="319">
                    <c:v>318</c:v>
                  </c:pt>
                  <c:pt idx="320">
                    <c:v>   </c:v>
                  </c:pt>
                  <c:pt idx="321">
                    <c:v>320</c:v>
                  </c:pt>
                  <c:pt idx="322">
                    <c:v>321</c:v>
                  </c:pt>
                  <c:pt idx="323">
                    <c:v>322</c:v>
                  </c:pt>
                  <c:pt idx="324">
                    <c:v>   </c:v>
                  </c:pt>
                  <c:pt idx="325">
                    <c:v>324</c:v>
                  </c:pt>
                  <c:pt idx="326">
                    <c:v>325</c:v>
                  </c:pt>
                  <c:pt idx="327">
                    <c:v>326</c:v>
                  </c:pt>
                  <c:pt idx="328">
                    <c:v>   </c:v>
                  </c:pt>
                  <c:pt idx="329">
                    <c:v>328</c:v>
                  </c:pt>
                  <c:pt idx="330">
                    <c:v>329</c:v>
                  </c:pt>
                  <c:pt idx="331">
                    <c:v>330</c:v>
                  </c:pt>
                  <c:pt idx="332">
                    <c:v>331</c:v>
                  </c:pt>
                  <c:pt idx="333">
                    <c:v>332</c:v>
                  </c:pt>
                  <c:pt idx="334">
                    <c:v>333</c:v>
                  </c:pt>
                  <c:pt idx="335">
                    <c:v>334</c:v>
                  </c:pt>
                  <c:pt idx="336">
                    <c:v>   </c:v>
                  </c:pt>
                  <c:pt idx="337">
                    <c:v>336</c:v>
                  </c:pt>
                  <c:pt idx="338">
                    <c:v>337</c:v>
                  </c:pt>
                  <c:pt idx="339">
                    <c:v>338</c:v>
                  </c:pt>
                  <c:pt idx="340">
                    <c:v>339</c:v>
                  </c:pt>
                  <c:pt idx="341">
                    <c:v>340</c:v>
                  </c:pt>
                  <c:pt idx="342">
                    <c:v>341</c:v>
                  </c:pt>
                  <c:pt idx="343">
                    <c:v>342</c:v>
                  </c:pt>
                  <c:pt idx="344">
                    <c:v>   </c:v>
                  </c:pt>
                  <c:pt idx="345">
                    <c:v>344</c:v>
                  </c:pt>
                  <c:pt idx="346">
                    <c:v>345</c:v>
                  </c:pt>
                  <c:pt idx="347">
                    <c:v>346</c:v>
                  </c:pt>
                  <c:pt idx="348">
                    <c:v>   </c:v>
                  </c:pt>
                  <c:pt idx="349">
                    <c:v>348</c:v>
                  </c:pt>
                  <c:pt idx="350">
                    <c:v>349</c:v>
                  </c:pt>
                  <c:pt idx="351">
                    <c:v>350</c:v>
                  </c:pt>
                  <c:pt idx="352">
                    <c:v>   </c:v>
                  </c:pt>
                  <c:pt idx="353">
                    <c:v>352</c:v>
                  </c:pt>
                  <c:pt idx="354">
                    <c:v>353</c:v>
                  </c:pt>
                  <c:pt idx="355">
                    <c:v>354</c:v>
                  </c:pt>
                  <c:pt idx="356">
                    <c:v>355</c:v>
                  </c:pt>
                  <c:pt idx="357">
                    <c:v>356</c:v>
                  </c:pt>
                  <c:pt idx="358">
                    <c:v>357</c:v>
                  </c:pt>
                  <c:pt idx="359">
                    <c:v>358</c:v>
                  </c:pt>
                  <c:pt idx="360">
                    <c:v>359</c:v>
                  </c:pt>
                  <c:pt idx="361">
                    <c:v>360</c:v>
                  </c:pt>
                  <c:pt idx="362">
                    <c:v>   </c:v>
                  </c:pt>
                  <c:pt idx="363">
                    <c:v>362</c:v>
                  </c:pt>
                  <c:pt idx="364">
                    <c:v>363</c:v>
                  </c:pt>
                  <c:pt idx="365">
                    <c:v>364</c:v>
                  </c:pt>
                  <c:pt idx="366">
                    <c:v>365</c:v>
                  </c:pt>
                  <c:pt idx="367">
                    <c:v>366</c:v>
                  </c:pt>
                  <c:pt idx="368">
                    <c:v>367</c:v>
                  </c:pt>
                  <c:pt idx="369">
                    <c:v>368</c:v>
                  </c:pt>
                  <c:pt idx="370">
                    <c:v>369</c:v>
                  </c:pt>
                  <c:pt idx="371">
                    <c:v>370</c:v>
                  </c:pt>
                  <c:pt idx="372">
                    <c:v>371</c:v>
                  </c:pt>
                  <c:pt idx="373">
                    <c:v>372</c:v>
                  </c:pt>
                  <c:pt idx="374">
                    <c:v>373</c:v>
                  </c:pt>
                  <c:pt idx="375">
                    <c:v>374</c:v>
                  </c:pt>
                  <c:pt idx="376">
                    <c:v>375</c:v>
                  </c:pt>
                  <c:pt idx="377">
                    <c:v>   </c:v>
                  </c:pt>
                  <c:pt idx="378">
                    <c:v>377</c:v>
                  </c:pt>
                  <c:pt idx="379">
                    <c:v>378</c:v>
                  </c:pt>
                  <c:pt idx="380">
                    <c:v>379</c:v>
                  </c:pt>
                  <c:pt idx="381">
                    <c:v>380</c:v>
                  </c:pt>
                  <c:pt idx="382">
                    <c:v>381</c:v>
                  </c:pt>
                  <c:pt idx="383">
                    <c:v>   </c:v>
                  </c:pt>
                  <c:pt idx="384">
                    <c:v>383</c:v>
                  </c:pt>
                  <c:pt idx="385">
                    <c:v>384</c:v>
                  </c:pt>
                  <c:pt idx="386">
                    <c:v>385</c:v>
                  </c:pt>
                  <c:pt idx="387">
                    <c:v>386</c:v>
                  </c:pt>
                  <c:pt idx="388">
                    <c:v>387</c:v>
                  </c:pt>
                  <c:pt idx="389">
                    <c:v>388</c:v>
                  </c:pt>
                  <c:pt idx="390">
                    <c:v>389</c:v>
                  </c:pt>
                  <c:pt idx="391">
                    <c:v>390</c:v>
                  </c:pt>
                  <c:pt idx="392">
                    <c:v>391</c:v>
                  </c:pt>
                  <c:pt idx="393">
                    <c:v>392</c:v>
                  </c:pt>
                  <c:pt idx="394">
                    <c:v>393</c:v>
                  </c:pt>
                  <c:pt idx="395">
                    <c:v>   </c:v>
                  </c:pt>
                  <c:pt idx="396">
                    <c:v>395</c:v>
                  </c:pt>
                  <c:pt idx="397">
                    <c:v>396</c:v>
                  </c:pt>
                  <c:pt idx="398">
                    <c:v>397</c:v>
                  </c:pt>
                  <c:pt idx="399">
                    <c:v>398</c:v>
                  </c:pt>
                  <c:pt idx="400">
                    <c:v>399</c:v>
                  </c:pt>
                  <c:pt idx="401">
                    <c:v>400</c:v>
                  </c:pt>
                  <c:pt idx="402">
                    <c:v>401</c:v>
                  </c:pt>
                  <c:pt idx="403">
                    <c:v>402</c:v>
                  </c:pt>
                  <c:pt idx="404">
                    <c:v>403</c:v>
                  </c:pt>
                  <c:pt idx="405">
                    <c:v>404</c:v>
                  </c:pt>
                  <c:pt idx="406">
                    <c:v>405</c:v>
                  </c:pt>
                  <c:pt idx="407">
                    <c:v>406</c:v>
                  </c:pt>
                  <c:pt idx="408">
                    <c:v>407</c:v>
                  </c:pt>
                  <c:pt idx="409">
                    <c:v>408</c:v>
                  </c:pt>
                  <c:pt idx="410">
                    <c:v>409</c:v>
                  </c:pt>
                  <c:pt idx="411">
                    <c:v>410</c:v>
                  </c:pt>
                  <c:pt idx="412">
                    <c:v>411</c:v>
                  </c:pt>
                  <c:pt idx="413">
                    <c:v>412</c:v>
                  </c:pt>
                  <c:pt idx="414">
                    <c:v>413</c:v>
                  </c:pt>
                  <c:pt idx="415">
                    <c:v>414</c:v>
                  </c:pt>
                  <c:pt idx="416">
                    <c:v>415</c:v>
                  </c:pt>
                  <c:pt idx="417">
                    <c:v>416</c:v>
                  </c:pt>
                  <c:pt idx="418">
                    <c:v>417</c:v>
                  </c:pt>
                  <c:pt idx="419">
                    <c:v>418</c:v>
                  </c:pt>
                  <c:pt idx="420">
                    <c:v>419</c:v>
                  </c:pt>
                  <c:pt idx="421">
                    <c:v>420</c:v>
                  </c:pt>
                  <c:pt idx="422">
                    <c:v>421</c:v>
                  </c:pt>
                  <c:pt idx="423">
                    <c:v>422</c:v>
                  </c:pt>
                  <c:pt idx="424">
                    <c:v>423</c:v>
                  </c:pt>
                  <c:pt idx="425">
                    <c:v>424</c:v>
                  </c:pt>
                  <c:pt idx="426">
                    <c:v>425</c:v>
                  </c:pt>
                  <c:pt idx="427">
                    <c:v>426</c:v>
                  </c:pt>
                  <c:pt idx="428">
                    <c:v>427</c:v>
                  </c:pt>
                  <c:pt idx="429">
                    <c:v>428</c:v>
                  </c:pt>
                  <c:pt idx="430">
                    <c:v>429</c:v>
                  </c:pt>
                  <c:pt idx="431">
                    <c:v>430</c:v>
                  </c:pt>
                  <c:pt idx="432">
                    <c:v>431</c:v>
                  </c:pt>
                  <c:pt idx="433">
                    <c:v>432</c:v>
                  </c:pt>
                  <c:pt idx="434">
                    <c:v>433</c:v>
                  </c:pt>
                  <c:pt idx="435">
                    <c:v>434</c:v>
                  </c:pt>
                  <c:pt idx="436">
                    <c:v>435</c:v>
                  </c:pt>
                  <c:pt idx="437">
                    <c:v>436</c:v>
                  </c:pt>
                  <c:pt idx="438">
                    <c:v>437</c:v>
                  </c:pt>
                  <c:pt idx="439">
                    <c:v>438</c:v>
                  </c:pt>
                  <c:pt idx="440">
                    <c:v>439</c:v>
                  </c:pt>
                  <c:pt idx="441">
                    <c:v>440</c:v>
                  </c:pt>
                  <c:pt idx="442">
                    <c:v>441</c:v>
                  </c:pt>
                  <c:pt idx="443">
                    <c:v>442</c:v>
                  </c:pt>
                  <c:pt idx="444">
                    <c:v>443</c:v>
                  </c:pt>
                  <c:pt idx="445">
                    <c:v>444</c:v>
                  </c:pt>
                  <c:pt idx="446">
                    <c:v>445</c:v>
                  </c:pt>
                  <c:pt idx="447">
                    <c:v>446</c:v>
                  </c:pt>
                  <c:pt idx="448">
                    <c:v>447</c:v>
                  </c:pt>
                  <c:pt idx="449">
                    <c:v>448</c:v>
                  </c:pt>
                  <c:pt idx="450">
                    <c:v>449</c:v>
                  </c:pt>
                  <c:pt idx="451">
                    <c:v>450</c:v>
                  </c:pt>
                  <c:pt idx="452">
                    <c:v>451</c:v>
                  </c:pt>
                  <c:pt idx="453">
                    <c:v>452</c:v>
                  </c:pt>
                  <c:pt idx="454">
                    <c:v>453</c:v>
                  </c:pt>
                  <c:pt idx="455">
                    <c:v>454</c:v>
                  </c:pt>
                  <c:pt idx="456">
                    <c:v>455</c:v>
                  </c:pt>
                  <c:pt idx="457">
                    <c:v>456</c:v>
                  </c:pt>
                  <c:pt idx="458">
                    <c:v>457</c:v>
                  </c:pt>
                  <c:pt idx="459">
                    <c:v>   </c:v>
                  </c:pt>
                  <c:pt idx="460">
                    <c:v>459</c:v>
                  </c:pt>
                  <c:pt idx="461">
                    <c:v>460</c:v>
                  </c:pt>
                  <c:pt idx="462">
                    <c:v>   </c:v>
                  </c:pt>
                  <c:pt idx="463">
                    <c:v>462</c:v>
                  </c:pt>
                  <c:pt idx="464">
                    <c:v>463</c:v>
                  </c:pt>
                  <c:pt idx="465">
                    <c:v>   </c:v>
                  </c:pt>
                  <c:pt idx="466">
                    <c:v>465</c:v>
                  </c:pt>
                  <c:pt idx="467">
                    <c:v>466</c:v>
                  </c:pt>
                  <c:pt idx="468">
                    <c:v>   </c:v>
                  </c:pt>
                  <c:pt idx="469">
                    <c:v>468</c:v>
                  </c:pt>
                  <c:pt idx="470">
                    <c:v>469</c:v>
                  </c:pt>
                  <c:pt idx="471">
                    <c:v>   </c:v>
                  </c:pt>
                  <c:pt idx="472">
                    <c:v>471</c:v>
                  </c:pt>
                  <c:pt idx="473">
                    <c:v>472</c:v>
                  </c:pt>
                  <c:pt idx="474">
                    <c:v>473</c:v>
                  </c:pt>
                  <c:pt idx="475">
                    <c:v>474</c:v>
                  </c:pt>
                  <c:pt idx="476">
                    <c:v>475</c:v>
                  </c:pt>
                  <c:pt idx="477">
                    <c:v>476</c:v>
                  </c:pt>
                  <c:pt idx="478">
                    <c:v>477</c:v>
                  </c:pt>
                  <c:pt idx="479">
                    <c:v>   </c:v>
                  </c:pt>
                  <c:pt idx="480">
                    <c:v>479</c:v>
                  </c:pt>
                  <c:pt idx="481">
                    <c:v>480</c:v>
                  </c:pt>
                  <c:pt idx="482">
                    <c:v>481</c:v>
                  </c:pt>
                  <c:pt idx="483">
                    <c:v>482</c:v>
                  </c:pt>
                  <c:pt idx="484">
                    <c:v>483</c:v>
                  </c:pt>
                  <c:pt idx="485">
                    <c:v>   </c:v>
                  </c:pt>
                  <c:pt idx="486">
                    <c:v>485</c:v>
                  </c:pt>
                  <c:pt idx="487">
                    <c:v>486</c:v>
                  </c:pt>
                  <c:pt idx="488">
                    <c:v>487</c:v>
                  </c:pt>
                  <c:pt idx="489">
                    <c:v>488</c:v>
                  </c:pt>
                  <c:pt idx="490">
                    <c:v>489</c:v>
                  </c:pt>
                  <c:pt idx="491">
                    <c:v>490</c:v>
                  </c:pt>
                  <c:pt idx="492">
                    <c:v>491</c:v>
                  </c:pt>
                  <c:pt idx="493">
                    <c:v>492</c:v>
                  </c:pt>
                  <c:pt idx="494">
                    <c:v>493</c:v>
                  </c:pt>
                  <c:pt idx="495">
                    <c:v>494</c:v>
                  </c:pt>
                  <c:pt idx="496">
                    <c:v>495</c:v>
                  </c:pt>
                  <c:pt idx="497">
                    <c:v>496</c:v>
                  </c:pt>
                  <c:pt idx="498">
                    <c:v>497</c:v>
                  </c:pt>
                  <c:pt idx="499">
                    <c:v>498</c:v>
                  </c:pt>
                  <c:pt idx="500">
                    <c:v>499</c:v>
                  </c:pt>
                  <c:pt idx="501">
                    <c:v>500</c:v>
                  </c:pt>
                  <c:pt idx="502">
                    <c:v>501</c:v>
                  </c:pt>
                  <c:pt idx="503">
                    <c:v>502</c:v>
                  </c:pt>
                  <c:pt idx="504">
                    <c:v>503</c:v>
                  </c:pt>
                  <c:pt idx="505">
                    <c:v>504</c:v>
                  </c:pt>
                  <c:pt idx="506">
                    <c:v>505</c:v>
                  </c:pt>
                  <c:pt idx="507">
                    <c:v>506</c:v>
                  </c:pt>
                  <c:pt idx="508">
                    <c:v>507</c:v>
                  </c:pt>
                  <c:pt idx="509">
                    <c:v>508</c:v>
                  </c:pt>
                  <c:pt idx="510">
                    <c:v>509</c:v>
                  </c:pt>
                  <c:pt idx="511">
                    <c:v>510</c:v>
                  </c:pt>
                  <c:pt idx="512">
                    <c:v>511</c:v>
                  </c:pt>
                  <c:pt idx="513">
                    <c:v>512</c:v>
                  </c:pt>
                  <c:pt idx="514">
                    <c:v>513</c:v>
                  </c:pt>
                  <c:pt idx="515">
                    <c:v>514</c:v>
                  </c:pt>
                  <c:pt idx="516">
                    <c:v>515</c:v>
                  </c:pt>
                  <c:pt idx="517">
                    <c:v>516</c:v>
                  </c:pt>
                  <c:pt idx="518">
                    <c:v>517</c:v>
                  </c:pt>
                  <c:pt idx="519">
                    <c:v>518</c:v>
                  </c:pt>
                  <c:pt idx="520">
                    <c:v>519</c:v>
                  </c:pt>
                  <c:pt idx="521">
                    <c:v>520</c:v>
                  </c:pt>
                  <c:pt idx="522">
                    <c:v>521</c:v>
                  </c:pt>
                  <c:pt idx="523">
                    <c:v>522</c:v>
                  </c:pt>
                  <c:pt idx="524">
                    <c:v>523</c:v>
                  </c:pt>
                  <c:pt idx="525">
                    <c:v>524</c:v>
                  </c:pt>
                  <c:pt idx="526">
                    <c:v>525</c:v>
                  </c:pt>
                  <c:pt idx="527">
                    <c:v>526</c:v>
                  </c:pt>
                  <c:pt idx="528">
                    <c:v>527</c:v>
                  </c:pt>
                  <c:pt idx="529">
                    <c:v>528</c:v>
                  </c:pt>
                  <c:pt idx="530">
                    <c:v>529</c:v>
                  </c:pt>
                  <c:pt idx="531">
                    <c:v>   </c:v>
                  </c:pt>
                  <c:pt idx="532">
                    <c:v>   </c:v>
                  </c:pt>
                  <c:pt idx="533">
                    <c:v>532</c:v>
                  </c:pt>
                  <c:pt idx="534">
                    <c:v>533</c:v>
                  </c:pt>
                  <c:pt idx="535">
                    <c:v>534</c:v>
                  </c:pt>
                  <c:pt idx="536">
                    <c:v>   </c:v>
                  </c:pt>
                  <c:pt idx="537">
                    <c:v>536</c:v>
                  </c:pt>
                  <c:pt idx="538">
                    <c:v>537</c:v>
                  </c:pt>
                  <c:pt idx="539">
                    <c:v>538</c:v>
                  </c:pt>
                  <c:pt idx="540">
                    <c:v>   </c:v>
                  </c:pt>
                  <c:pt idx="541">
                    <c:v>540</c:v>
                  </c:pt>
                  <c:pt idx="542">
                    <c:v>541</c:v>
                  </c:pt>
                  <c:pt idx="543">
                    <c:v>542</c:v>
                  </c:pt>
                  <c:pt idx="544">
                    <c:v>   </c:v>
                  </c:pt>
                  <c:pt idx="545">
                    <c:v>544</c:v>
                  </c:pt>
                  <c:pt idx="546">
                    <c:v>545</c:v>
                  </c:pt>
                  <c:pt idx="547">
                    <c:v>546</c:v>
                  </c:pt>
                  <c:pt idx="548">
                    <c:v>   </c:v>
                  </c:pt>
                  <c:pt idx="549">
                    <c:v>548</c:v>
                  </c:pt>
                  <c:pt idx="550">
                    <c:v>549</c:v>
                  </c:pt>
                  <c:pt idx="551">
                    <c:v>550</c:v>
                  </c:pt>
                  <c:pt idx="552">
                    <c:v>551</c:v>
                  </c:pt>
                  <c:pt idx="553">
                    <c:v>552</c:v>
                  </c:pt>
                  <c:pt idx="554">
                    <c:v>553</c:v>
                  </c:pt>
                  <c:pt idx="555">
                    <c:v>554</c:v>
                  </c:pt>
                  <c:pt idx="556">
                    <c:v>555</c:v>
                  </c:pt>
                  <c:pt idx="557">
                    <c:v>556</c:v>
                  </c:pt>
                  <c:pt idx="558">
                    <c:v>557</c:v>
                  </c:pt>
                  <c:pt idx="559">
                    <c:v>558</c:v>
                  </c:pt>
                  <c:pt idx="560">
                    <c:v>   </c:v>
                  </c:pt>
                  <c:pt idx="561">
                    <c:v>560</c:v>
                  </c:pt>
                  <c:pt idx="562">
                    <c:v>561</c:v>
                  </c:pt>
                  <c:pt idx="563">
                    <c:v>562</c:v>
                  </c:pt>
                  <c:pt idx="564">
                    <c:v>   </c:v>
                  </c:pt>
                  <c:pt idx="565">
                    <c:v>564</c:v>
                  </c:pt>
                  <c:pt idx="566">
                    <c:v>565</c:v>
                  </c:pt>
                  <c:pt idx="567">
                    <c:v>566</c:v>
                  </c:pt>
                  <c:pt idx="568">
                    <c:v>   </c:v>
                  </c:pt>
                  <c:pt idx="569">
                    <c:v>568</c:v>
                  </c:pt>
                  <c:pt idx="570">
                    <c:v>569</c:v>
                  </c:pt>
                  <c:pt idx="571">
                    <c:v>570</c:v>
                  </c:pt>
                  <c:pt idx="572">
                    <c:v>571</c:v>
                  </c:pt>
                  <c:pt idx="573">
                    <c:v>572</c:v>
                  </c:pt>
                  <c:pt idx="574">
                    <c:v>573</c:v>
                  </c:pt>
                  <c:pt idx="575">
                    <c:v>574</c:v>
                  </c:pt>
                  <c:pt idx="576">
                    <c:v>575</c:v>
                  </c:pt>
                  <c:pt idx="577">
                    <c:v>   </c:v>
                  </c:pt>
                  <c:pt idx="578">
                    <c:v>577</c:v>
                  </c:pt>
                  <c:pt idx="579">
                    <c:v>578</c:v>
                  </c:pt>
                  <c:pt idx="580">
                    <c:v>579</c:v>
                  </c:pt>
                  <c:pt idx="581">
                    <c:v>580</c:v>
                  </c:pt>
                  <c:pt idx="582">
                    <c:v>581</c:v>
                  </c:pt>
                  <c:pt idx="583">
                    <c:v>582</c:v>
                  </c:pt>
                  <c:pt idx="584">
                    <c:v>   </c:v>
                  </c:pt>
                  <c:pt idx="585">
                    <c:v>584</c:v>
                  </c:pt>
                  <c:pt idx="586">
                    <c:v>585</c:v>
                  </c:pt>
                  <c:pt idx="587">
                    <c:v>586</c:v>
                  </c:pt>
                  <c:pt idx="588">
                    <c:v>587</c:v>
                  </c:pt>
                  <c:pt idx="589">
                    <c:v>588</c:v>
                  </c:pt>
                  <c:pt idx="590">
                    <c:v>   </c:v>
                  </c:pt>
                  <c:pt idx="591">
                    <c:v>590</c:v>
                  </c:pt>
                  <c:pt idx="592">
                    <c:v>591</c:v>
                  </c:pt>
                  <c:pt idx="593">
                    <c:v>592</c:v>
                  </c:pt>
                  <c:pt idx="594">
                    <c:v>593</c:v>
                  </c:pt>
                  <c:pt idx="595">
                    <c:v>594</c:v>
                  </c:pt>
                  <c:pt idx="596">
                    <c:v>595</c:v>
                  </c:pt>
                  <c:pt idx="597">
                    <c:v>596</c:v>
                  </c:pt>
                  <c:pt idx="598">
                    <c:v>597</c:v>
                  </c:pt>
                  <c:pt idx="599">
                    <c:v>598</c:v>
                  </c:pt>
                  <c:pt idx="600">
                    <c:v>599</c:v>
                  </c:pt>
                  <c:pt idx="601">
                    <c:v>   </c:v>
                  </c:pt>
                  <c:pt idx="602">
                    <c:v>   </c:v>
                  </c:pt>
                  <c:pt idx="603">
                    <c:v>602</c:v>
                  </c:pt>
                  <c:pt idx="604">
                    <c:v>603</c:v>
                  </c:pt>
                  <c:pt idx="605">
                    <c:v>604</c:v>
                  </c:pt>
                  <c:pt idx="606">
                    <c:v>605</c:v>
                  </c:pt>
                  <c:pt idx="607">
                    <c:v>606</c:v>
                  </c:pt>
                  <c:pt idx="608">
                    <c:v>607</c:v>
                  </c:pt>
                  <c:pt idx="609">
                    <c:v>608</c:v>
                  </c:pt>
                  <c:pt idx="610">
                    <c:v>609</c:v>
                  </c:pt>
                  <c:pt idx="611">
                    <c:v>610</c:v>
                  </c:pt>
                  <c:pt idx="612">
                    <c:v>611</c:v>
                  </c:pt>
                  <c:pt idx="613">
                    <c:v>612</c:v>
                  </c:pt>
                  <c:pt idx="614">
                    <c:v>613</c:v>
                  </c:pt>
                  <c:pt idx="615">
                    <c:v>614</c:v>
                  </c:pt>
                  <c:pt idx="616">
                    <c:v>615</c:v>
                  </c:pt>
                  <c:pt idx="617">
                    <c:v>616</c:v>
                  </c:pt>
                  <c:pt idx="618">
                    <c:v>617</c:v>
                  </c:pt>
                  <c:pt idx="619">
                    <c:v>618</c:v>
                  </c:pt>
                  <c:pt idx="620">
                    <c:v>619</c:v>
                  </c:pt>
                  <c:pt idx="621">
                    <c:v>620</c:v>
                  </c:pt>
                  <c:pt idx="622">
                    <c:v>621</c:v>
                  </c:pt>
                  <c:pt idx="623">
                    <c:v>622</c:v>
                  </c:pt>
                  <c:pt idx="624">
                    <c:v>623</c:v>
                  </c:pt>
                  <c:pt idx="625">
                    <c:v>624</c:v>
                  </c:pt>
                  <c:pt idx="626">
                    <c:v>625</c:v>
                  </c:pt>
                  <c:pt idx="627">
                    <c:v>626</c:v>
                  </c:pt>
                  <c:pt idx="628">
                    <c:v>627</c:v>
                  </c:pt>
                  <c:pt idx="629">
                    <c:v>628</c:v>
                  </c:pt>
                  <c:pt idx="630">
                    <c:v>629</c:v>
                  </c:pt>
                  <c:pt idx="631">
                    <c:v>630</c:v>
                  </c:pt>
                  <c:pt idx="632">
                    <c:v>631</c:v>
                  </c:pt>
                  <c:pt idx="633">
                    <c:v>632</c:v>
                  </c:pt>
                  <c:pt idx="634">
                    <c:v>633</c:v>
                  </c:pt>
                  <c:pt idx="635">
                    <c:v>634</c:v>
                  </c:pt>
                  <c:pt idx="636">
                    <c:v>635</c:v>
                  </c:pt>
                  <c:pt idx="637">
                    <c:v>636</c:v>
                  </c:pt>
                  <c:pt idx="638">
                    <c:v>637</c:v>
                  </c:pt>
                  <c:pt idx="639">
                    <c:v>638</c:v>
                  </c:pt>
                  <c:pt idx="640">
                    <c:v>639</c:v>
                  </c:pt>
                  <c:pt idx="641">
                    <c:v>   </c:v>
                  </c:pt>
                  <c:pt idx="642">
                    <c:v>   </c:v>
                  </c:pt>
                  <c:pt idx="643">
                    <c:v>642</c:v>
                  </c:pt>
                  <c:pt idx="644">
                    <c:v>   </c:v>
                  </c:pt>
                  <c:pt idx="645">
                    <c:v>644</c:v>
                  </c:pt>
                  <c:pt idx="646">
                    <c:v>   </c:v>
                  </c:pt>
                  <c:pt idx="647">
                    <c:v>646</c:v>
                  </c:pt>
                  <c:pt idx="648">
                    <c:v>   </c:v>
                  </c:pt>
                  <c:pt idx="649">
                    <c:v>648</c:v>
                  </c:pt>
                  <c:pt idx="650">
                    <c:v>   </c:v>
                  </c:pt>
                  <c:pt idx="651">
                    <c:v>650</c:v>
                  </c:pt>
                  <c:pt idx="652">
                    <c:v>651</c:v>
                  </c:pt>
                  <c:pt idx="653">
                    <c:v>652</c:v>
                  </c:pt>
                  <c:pt idx="654">
                    <c:v>653</c:v>
                  </c:pt>
                  <c:pt idx="655">
                    <c:v>654</c:v>
                  </c:pt>
                  <c:pt idx="656">
                    <c:v>   </c:v>
                  </c:pt>
                  <c:pt idx="657">
                    <c:v>656</c:v>
                  </c:pt>
                  <c:pt idx="658">
                    <c:v>   </c:v>
                  </c:pt>
                  <c:pt idx="659">
                    <c:v>658</c:v>
                  </c:pt>
                  <c:pt idx="660">
                    <c:v>   </c:v>
                  </c:pt>
                  <c:pt idx="661">
                    <c:v>660</c:v>
                  </c:pt>
                  <c:pt idx="662">
                    <c:v>661</c:v>
                  </c:pt>
                  <c:pt idx="663">
                    <c:v>662</c:v>
                  </c:pt>
                  <c:pt idx="664">
                    <c:v>663</c:v>
                  </c:pt>
                  <c:pt idx="665">
                    <c:v>   </c:v>
                  </c:pt>
                  <c:pt idx="666">
                    <c:v>665</c:v>
                  </c:pt>
                  <c:pt idx="667">
                    <c:v>666</c:v>
                  </c:pt>
                  <c:pt idx="668">
                    <c:v>667</c:v>
                  </c:pt>
                  <c:pt idx="669">
                    <c:v>668</c:v>
                  </c:pt>
                  <c:pt idx="670">
                    <c:v>669</c:v>
                  </c:pt>
                  <c:pt idx="671">
                    <c:v>   </c:v>
                  </c:pt>
                  <c:pt idx="672">
                    <c:v>671</c:v>
                  </c:pt>
                  <c:pt idx="673">
                    <c:v>   </c:v>
                  </c:pt>
                  <c:pt idx="674">
                    <c:v>673</c:v>
                  </c:pt>
                  <c:pt idx="675">
                    <c:v>674</c:v>
                  </c:pt>
                  <c:pt idx="676">
                    <c:v>675</c:v>
                  </c:pt>
                  <c:pt idx="677">
                    <c:v>676</c:v>
                  </c:pt>
                  <c:pt idx="678">
                    <c:v>677</c:v>
                  </c:pt>
                  <c:pt idx="679">
                    <c:v>678</c:v>
                  </c:pt>
                  <c:pt idx="680">
                    <c:v>679</c:v>
                  </c:pt>
                  <c:pt idx="681">
                    <c:v>680</c:v>
                  </c:pt>
                  <c:pt idx="682">
                    <c:v>681</c:v>
                  </c:pt>
                  <c:pt idx="683">
                    <c:v>682</c:v>
                  </c:pt>
                  <c:pt idx="684">
                    <c:v>683</c:v>
                  </c:pt>
                  <c:pt idx="685">
                    <c:v>684</c:v>
                  </c:pt>
                  <c:pt idx="686">
                    <c:v>685</c:v>
                  </c:pt>
                  <c:pt idx="687">
                    <c:v>686</c:v>
                  </c:pt>
                  <c:pt idx="688">
                    <c:v>687</c:v>
                  </c:pt>
                  <c:pt idx="689">
                    <c:v>688</c:v>
                  </c:pt>
                  <c:pt idx="690">
                    <c:v>689</c:v>
                  </c:pt>
                  <c:pt idx="691">
                    <c:v>690</c:v>
                  </c:pt>
                  <c:pt idx="692">
                    <c:v>691</c:v>
                  </c:pt>
                  <c:pt idx="693">
                    <c:v>692</c:v>
                  </c:pt>
                  <c:pt idx="694">
                    <c:v>693</c:v>
                  </c:pt>
                  <c:pt idx="695">
                    <c:v>694</c:v>
                  </c:pt>
                  <c:pt idx="696">
                    <c:v>695</c:v>
                  </c:pt>
                  <c:pt idx="697">
                    <c:v>696</c:v>
                  </c:pt>
                  <c:pt idx="698">
                    <c:v>697</c:v>
                  </c:pt>
                  <c:pt idx="699">
                    <c:v>698</c:v>
                  </c:pt>
                  <c:pt idx="700">
                    <c:v>699</c:v>
                  </c:pt>
                  <c:pt idx="701">
                    <c:v>700</c:v>
                  </c:pt>
                  <c:pt idx="702">
                    <c:v>701</c:v>
                  </c:pt>
                  <c:pt idx="703">
                    <c:v>801 Oświata i wychowanie - Razem                                    </c:v>
                  </c:pt>
                  <c:pt idx="704">
                    <c:v>803</c:v>
                  </c:pt>
                  <c:pt idx="705">
                    <c:v>704</c:v>
                  </c:pt>
                  <c:pt idx="706">
                    <c:v>705</c:v>
                  </c:pt>
                  <c:pt idx="707">
                    <c:v>803 Szkolnictwo wyższe- Razem</c:v>
                  </c:pt>
                  <c:pt idx="708">
                    <c:v>851</c:v>
                  </c:pt>
                  <c:pt idx="709">
                    <c:v>708</c:v>
                  </c:pt>
                  <c:pt idx="710">
                    <c:v>709</c:v>
                  </c:pt>
                  <c:pt idx="711">
                    <c:v>710</c:v>
                  </c:pt>
                  <c:pt idx="712">
                    <c:v>711</c:v>
                  </c:pt>
                  <c:pt idx="713">
                    <c:v>712</c:v>
                  </c:pt>
                  <c:pt idx="714">
                    <c:v>713</c:v>
                  </c:pt>
                  <c:pt idx="715">
                    <c:v>714</c:v>
                  </c:pt>
                  <c:pt idx="716">
                    <c:v>715</c:v>
                  </c:pt>
                  <c:pt idx="717">
                    <c:v>716</c:v>
                  </c:pt>
                  <c:pt idx="718">
                    <c:v>717</c:v>
                  </c:pt>
                  <c:pt idx="719">
                    <c:v>718</c:v>
                  </c:pt>
                  <c:pt idx="720">
                    <c:v>   </c:v>
                  </c:pt>
                  <c:pt idx="721">
                    <c:v>   </c:v>
                  </c:pt>
                  <c:pt idx="722">
                    <c:v>   </c:v>
                  </c:pt>
                  <c:pt idx="723">
                    <c:v>   </c:v>
                  </c:pt>
                  <c:pt idx="724">
                    <c:v>   </c:v>
                  </c:pt>
                  <c:pt idx="725">
                    <c:v>   </c:v>
                  </c:pt>
                  <c:pt idx="726">
                    <c:v>725</c:v>
                  </c:pt>
                  <c:pt idx="727">
                    <c:v>726</c:v>
                  </c:pt>
                  <c:pt idx="728">
                    <c:v>727</c:v>
                  </c:pt>
                  <c:pt idx="729">
                    <c:v>728</c:v>
                  </c:pt>
                  <c:pt idx="730">
                    <c:v>729</c:v>
                  </c:pt>
                  <c:pt idx="731">
                    <c:v>730</c:v>
                  </c:pt>
                  <c:pt idx="732">
                    <c:v>731</c:v>
                  </c:pt>
                  <c:pt idx="733">
                    <c:v>732</c:v>
                  </c:pt>
                  <c:pt idx="734">
                    <c:v>733</c:v>
                  </c:pt>
                  <c:pt idx="735">
                    <c:v>851 Ochrona zdrowia - Razem                                         </c:v>
                  </c:pt>
                  <c:pt idx="736">
                    <c:v>852</c:v>
                  </c:pt>
                  <c:pt idx="737">
                    <c:v>736</c:v>
                  </c:pt>
                  <c:pt idx="738">
                    <c:v>737</c:v>
                  </c:pt>
                  <c:pt idx="739">
                    <c:v>738</c:v>
                  </c:pt>
                  <c:pt idx="740">
                    <c:v>739</c:v>
                  </c:pt>
                  <c:pt idx="741">
                    <c:v>740</c:v>
                  </c:pt>
                  <c:pt idx="742">
                    <c:v>741</c:v>
                  </c:pt>
                  <c:pt idx="743">
                    <c:v>742</c:v>
                  </c:pt>
                  <c:pt idx="744">
                    <c:v>743</c:v>
                  </c:pt>
                  <c:pt idx="745">
                    <c:v>744</c:v>
                  </c:pt>
                  <c:pt idx="746">
                    <c:v>745</c:v>
                  </c:pt>
                  <c:pt idx="747">
                    <c:v>746</c:v>
                  </c:pt>
                  <c:pt idx="748">
                    <c:v>747</c:v>
                  </c:pt>
                  <c:pt idx="749">
                    <c:v>748</c:v>
                  </c:pt>
                  <c:pt idx="750">
                    <c:v>749</c:v>
                  </c:pt>
                  <c:pt idx="751">
                    <c:v>750</c:v>
                  </c:pt>
                  <c:pt idx="752">
                    <c:v>751</c:v>
                  </c:pt>
                  <c:pt idx="753">
                    <c:v>752</c:v>
                  </c:pt>
                  <c:pt idx="754">
                    <c:v>753</c:v>
                  </c:pt>
                  <c:pt idx="755">
                    <c:v>754</c:v>
                  </c:pt>
                  <c:pt idx="756">
                    <c:v>755</c:v>
                  </c:pt>
                  <c:pt idx="757">
                    <c:v>756</c:v>
                  </c:pt>
                  <c:pt idx="758">
                    <c:v>757</c:v>
                  </c:pt>
                  <c:pt idx="759">
                    <c:v>758</c:v>
                  </c:pt>
                  <c:pt idx="760">
                    <c:v>759</c:v>
                  </c:pt>
                  <c:pt idx="761">
                    <c:v>760</c:v>
                  </c:pt>
                  <c:pt idx="762">
                    <c:v>761</c:v>
                  </c:pt>
                  <c:pt idx="763">
                    <c:v>762</c:v>
                  </c:pt>
                  <c:pt idx="764">
                    <c:v>763</c:v>
                  </c:pt>
                  <c:pt idx="765">
                    <c:v>764</c:v>
                  </c:pt>
                  <c:pt idx="766">
                    <c:v>765</c:v>
                  </c:pt>
                  <c:pt idx="767">
                    <c:v>   </c:v>
                  </c:pt>
                  <c:pt idx="768">
                    <c:v>   </c:v>
                  </c:pt>
                  <c:pt idx="769">
                    <c:v>   </c:v>
                  </c:pt>
                  <c:pt idx="770">
                    <c:v>   </c:v>
                  </c:pt>
                  <c:pt idx="771">
                    <c:v>   </c:v>
                  </c:pt>
                  <c:pt idx="772">
                    <c:v>   </c:v>
                  </c:pt>
                  <c:pt idx="773">
                    <c:v>772</c:v>
                  </c:pt>
                  <c:pt idx="774">
                    <c:v>773</c:v>
                  </c:pt>
                  <c:pt idx="775">
                    <c:v>774</c:v>
                  </c:pt>
                  <c:pt idx="776">
                    <c:v>   </c:v>
                  </c:pt>
                  <c:pt idx="777">
                    <c:v>776</c:v>
                  </c:pt>
                  <c:pt idx="778">
                    <c:v>777</c:v>
                  </c:pt>
                  <c:pt idx="779">
                    <c:v>   </c:v>
                  </c:pt>
                  <c:pt idx="780">
                    <c:v>   </c:v>
                  </c:pt>
                  <c:pt idx="781">
                    <c:v>780</c:v>
                  </c:pt>
                  <c:pt idx="782">
                    <c:v>   </c:v>
                  </c:pt>
                  <c:pt idx="783">
                    <c:v>   </c:v>
                  </c:pt>
                  <c:pt idx="784">
                    <c:v>   </c:v>
                  </c:pt>
                  <c:pt idx="785">
                    <c:v>   </c:v>
                  </c:pt>
                  <c:pt idx="786">
                    <c:v>   </c:v>
                  </c:pt>
                  <c:pt idx="787">
                    <c:v>786</c:v>
                  </c:pt>
                  <c:pt idx="788">
                    <c:v>787</c:v>
                  </c:pt>
                  <c:pt idx="789">
                    <c:v>788</c:v>
                  </c:pt>
                  <c:pt idx="790">
                    <c:v>   </c:v>
                  </c:pt>
                  <c:pt idx="791">
                    <c:v>   </c:v>
                  </c:pt>
                  <c:pt idx="792">
                    <c:v>   </c:v>
                  </c:pt>
                  <c:pt idx="793">
                    <c:v>   </c:v>
                  </c:pt>
                  <c:pt idx="794">
                    <c:v>793</c:v>
                  </c:pt>
                  <c:pt idx="795">
                    <c:v>794</c:v>
                  </c:pt>
                  <c:pt idx="796">
                    <c:v>795</c:v>
                  </c:pt>
                  <c:pt idx="797">
                    <c:v>796</c:v>
                  </c:pt>
                  <c:pt idx="798">
                    <c:v>   </c:v>
                  </c:pt>
                  <c:pt idx="799">
                    <c:v>   </c:v>
                  </c:pt>
                  <c:pt idx="800">
                    <c:v>799</c:v>
                  </c:pt>
                  <c:pt idx="801">
                    <c:v>800</c:v>
                  </c:pt>
                  <c:pt idx="802">
                    <c:v>801</c:v>
                  </c:pt>
                  <c:pt idx="803">
                    <c:v>802</c:v>
                  </c:pt>
                  <c:pt idx="804">
                    <c:v>803</c:v>
                  </c:pt>
                  <c:pt idx="805">
                    <c:v>804</c:v>
                  </c:pt>
                  <c:pt idx="806">
                    <c:v>   </c:v>
                  </c:pt>
                  <c:pt idx="807">
                    <c:v>   </c:v>
                  </c:pt>
                  <c:pt idx="808">
                    <c:v>   </c:v>
                  </c:pt>
                  <c:pt idx="809">
                    <c:v>808</c:v>
                  </c:pt>
                  <c:pt idx="810">
                    <c:v>   </c:v>
                  </c:pt>
                  <c:pt idx="811">
                    <c:v>   </c:v>
                  </c:pt>
                  <c:pt idx="812">
                    <c:v>811</c:v>
                  </c:pt>
                  <c:pt idx="813">
                    <c:v>812</c:v>
                  </c:pt>
                  <c:pt idx="814">
                    <c:v>   </c:v>
                  </c:pt>
                  <c:pt idx="815">
                    <c:v>814</c:v>
                  </c:pt>
                  <c:pt idx="816">
                    <c:v>815</c:v>
                  </c:pt>
                  <c:pt idx="817">
                    <c:v>816</c:v>
                  </c:pt>
                  <c:pt idx="818">
                    <c:v>817</c:v>
                  </c:pt>
                  <c:pt idx="819">
                    <c:v>818</c:v>
                  </c:pt>
                  <c:pt idx="820">
                    <c:v>819</c:v>
                  </c:pt>
                  <c:pt idx="821">
                    <c:v>820</c:v>
                  </c:pt>
                  <c:pt idx="822">
                    <c:v>821</c:v>
                  </c:pt>
                  <c:pt idx="823">
                    <c:v>822</c:v>
                  </c:pt>
                  <c:pt idx="824">
                    <c:v>823</c:v>
                  </c:pt>
                  <c:pt idx="825">
                    <c:v>824</c:v>
                  </c:pt>
                  <c:pt idx="826">
                    <c:v>825</c:v>
                  </c:pt>
                  <c:pt idx="827">
                    <c:v>826</c:v>
                  </c:pt>
                  <c:pt idx="828">
                    <c:v>827</c:v>
                  </c:pt>
                  <c:pt idx="829">
                    <c:v>828</c:v>
                  </c:pt>
                  <c:pt idx="830">
                    <c:v>829</c:v>
                  </c:pt>
                  <c:pt idx="831">
                    <c:v>830</c:v>
                  </c:pt>
                  <c:pt idx="832">
                    <c:v>831</c:v>
                  </c:pt>
                  <c:pt idx="833">
                    <c:v>832</c:v>
                  </c:pt>
                  <c:pt idx="834">
                    <c:v>833</c:v>
                  </c:pt>
                  <c:pt idx="835">
                    <c:v>834</c:v>
                  </c:pt>
                  <c:pt idx="836">
                    <c:v>835</c:v>
                  </c:pt>
                  <c:pt idx="837">
                    <c:v>836</c:v>
                  </c:pt>
                  <c:pt idx="838">
                    <c:v>852 Pomoc społeczna - Razem</c:v>
                  </c:pt>
                  <c:pt idx="839">
                    <c:v>854</c:v>
                  </c:pt>
                  <c:pt idx="840">
                    <c:v>   </c:v>
                  </c:pt>
                  <c:pt idx="841">
                    <c:v>840</c:v>
                  </c:pt>
                  <c:pt idx="842">
                    <c:v>841</c:v>
                  </c:pt>
                  <c:pt idx="843">
                    <c:v>842</c:v>
                  </c:pt>
                  <c:pt idx="844">
                    <c:v>   </c:v>
                  </c:pt>
                  <c:pt idx="845">
                    <c:v>844</c:v>
                  </c:pt>
                  <c:pt idx="846">
                    <c:v>845</c:v>
                  </c:pt>
                  <c:pt idx="847">
                    <c:v>846</c:v>
                  </c:pt>
                  <c:pt idx="848">
                    <c:v>847</c:v>
                  </c:pt>
                  <c:pt idx="849">
                    <c:v>848</c:v>
                  </c:pt>
                  <c:pt idx="850">
                    <c:v>849</c:v>
                  </c:pt>
                  <c:pt idx="851">
                    <c:v>850</c:v>
                  </c:pt>
                  <c:pt idx="852">
                    <c:v>   </c:v>
                  </c:pt>
                  <c:pt idx="853">
                    <c:v>852</c:v>
                  </c:pt>
                  <c:pt idx="854">
                    <c:v>853</c:v>
                  </c:pt>
                  <c:pt idx="855">
                    <c:v>854</c:v>
                  </c:pt>
                  <c:pt idx="856">
                    <c:v>   </c:v>
                  </c:pt>
                  <c:pt idx="857">
                    <c:v>856</c:v>
                  </c:pt>
                  <c:pt idx="858">
                    <c:v>857</c:v>
                  </c:pt>
                  <c:pt idx="859">
                    <c:v>858</c:v>
                  </c:pt>
                  <c:pt idx="860">
                    <c:v>   </c:v>
                  </c:pt>
                  <c:pt idx="861">
                    <c:v>860</c:v>
                  </c:pt>
                  <c:pt idx="862">
                    <c:v>861</c:v>
                  </c:pt>
                  <c:pt idx="863">
                    <c:v>862</c:v>
                  </c:pt>
                  <c:pt idx="864">
                    <c:v>   </c:v>
                  </c:pt>
                  <c:pt idx="865">
                    <c:v>864</c:v>
                  </c:pt>
                  <c:pt idx="866">
                    <c:v>865</c:v>
                  </c:pt>
                  <c:pt idx="867">
                    <c:v>866</c:v>
                  </c:pt>
                  <c:pt idx="868">
                    <c:v>867</c:v>
                  </c:pt>
                  <c:pt idx="869">
                    <c:v>868</c:v>
                  </c:pt>
                  <c:pt idx="870">
                    <c:v>869</c:v>
                  </c:pt>
                  <c:pt idx="871">
                    <c:v>870</c:v>
                  </c:pt>
                  <c:pt idx="872">
                    <c:v>871</c:v>
                  </c:pt>
                  <c:pt idx="873">
                    <c:v>872</c:v>
                  </c:pt>
                  <c:pt idx="874">
                    <c:v>873</c:v>
                  </c:pt>
                  <c:pt idx="875">
                    <c:v>874</c:v>
                  </c:pt>
                  <c:pt idx="876">
                    <c:v>875</c:v>
                  </c:pt>
                  <c:pt idx="877">
                    <c:v>876</c:v>
                  </c:pt>
                  <c:pt idx="878">
                    <c:v>877</c:v>
                  </c:pt>
                  <c:pt idx="879">
                    <c:v>878</c:v>
                  </c:pt>
                  <c:pt idx="880">
                    <c:v>879</c:v>
                  </c:pt>
                  <c:pt idx="881">
                    <c:v>880</c:v>
                  </c:pt>
                  <c:pt idx="882">
                    <c:v>881</c:v>
                  </c:pt>
                  <c:pt idx="883">
                    <c:v>882</c:v>
                  </c:pt>
                  <c:pt idx="884">
                    <c:v>883</c:v>
                  </c:pt>
                  <c:pt idx="885">
                    <c:v>884</c:v>
                  </c:pt>
                  <c:pt idx="886">
                    <c:v>885</c:v>
                  </c:pt>
                  <c:pt idx="887">
                    <c:v>886</c:v>
                  </c:pt>
                  <c:pt idx="888">
                    <c:v>887</c:v>
                  </c:pt>
                  <c:pt idx="889">
                    <c:v>888</c:v>
                  </c:pt>
                  <c:pt idx="890">
                    <c:v>889</c:v>
                  </c:pt>
                  <c:pt idx="891">
                    <c:v>890</c:v>
                  </c:pt>
                  <c:pt idx="892">
                    <c:v>   </c:v>
                  </c:pt>
                  <c:pt idx="893">
                    <c:v>892</c:v>
                  </c:pt>
                  <c:pt idx="894">
                    <c:v>893</c:v>
                  </c:pt>
                  <c:pt idx="895">
                    <c:v>894</c:v>
                  </c:pt>
                  <c:pt idx="896">
                    <c:v>895</c:v>
                  </c:pt>
                  <c:pt idx="897">
                    <c:v>896</c:v>
                  </c:pt>
                  <c:pt idx="898">
                    <c:v>897</c:v>
                  </c:pt>
                  <c:pt idx="899">
                    <c:v>898</c:v>
                  </c:pt>
                  <c:pt idx="900">
                    <c:v>899</c:v>
                  </c:pt>
                  <c:pt idx="901">
                    <c:v>900</c:v>
                  </c:pt>
                  <c:pt idx="902">
                    <c:v>901</c:v>
                  </c:pt>
                  <c:pt idx="903">
                    <c:v>902</c:v>
                  </c:pt>
                  <c:pt idx="904">
                    <c:v>903</c:v>
                  </c:pt>
                  <c:pt idx="905">
                    <c:v>854 Edukacyjna opieka wychowawcza - Razem                          </c:v>
                  </c:pt>
                  <c:pt idx="906">
                    <c:v>900</c:v>
                  </c:pt>
                  <c:pt idx="907">
                    <c:v>   </c:v>
                  </c:pt>
                  <c:pt idx="908">
                    <c:v>907</c:v>
                  </c:pt>
                  <c:pt idx="909">
                    <c:v>908</c:v>
                  </c:pt>
                  <c:pt idx="910">
                    <c:v>909</c:v>
                  </c:pt>
                  <c:pt idx="911">
                    <c:v>910</c:v>
                  </c:pt>
                  <c:pt idx="912">
                    <c:v>911</c:v>
                  </c:pt>
                  <c:pt idx="913">
                    <c:v>912</c:v>
                  </c:pt>
                  <c:pt idx="914">
                    <c:v>   </c:v>
                  </c:pt>
                  <c:pt idx="915">
                    <c:v>   </c:v>
                  </c:pt>
                  <c:pt idx="916">
                    <c:v>   </c:v>
                  </c:pt>
                  <c:pt idx="917">
                    <c:v>916</c:v>
                  </c:pt>
                  <c:pt idx="918">
                    <c:v>917</c:v>
                  </c:pt>
                  <c:pt idx="919">
                    <c:v>918</c:v>
                  </c:pt>
                  <c:pt idx="920">
                    <c:v>919</c:v>
                  </c:pt>
                  <c:pt idx="921">
                    <c:v>920</c:v>
                  </c:pt>
                  <c:pt idx="922">
                    <c:v>921</c:v>
                  </c:pt>
                  <c:pt idx="923">
                    <c:v>922</c:v>
                  </c:pt>
                  <c:pt idx="924">
                    <c:v>923</c:v>
                  </c:pt>
                  <c:pt idx="925">
                    <c:v>   </c:v>
                  </c:pt>
                  <c:pt idx="926">
                    <c:v>925</c:v>
                  </c:pt>
                  <c:pt idx="927">
                    <c:v>926</c:v>
                  </c:pt>
                  <c:pt idx="928">
                    <c:v>   </c:v>
                  </c:pt>
                  <c:pt idx="929">
                    <c:v>   </c:v>
                  </c:pt>
                  <c:pt idx="930">
                    <c:v>929</c:v>
                  </c:pt>
                  <c:pt idx="931">
                    <c:v>930</c:v>
                  </c:pt>
                  <c:pt idx="932">
                    <c:v>   </c:v>
                  </c:pt>
                  <c:pt idx="933">
                    <c:v>   </c:v>
                  </c:pt>
                  <c:pt idx="934">
                    <c:v>   </c:v>
                  </c:pt>
                  <c:pt idx="935">
                    <c:v>   </c:v>
                  </c:pt>
                  <c:pt idx="936">
                    <c:v>   </c:v>
                  </c:pt>
                  <c:pt idx="937">
                    <c:v>   </c:v>
                  </c:pt>
                  <c:pt idx="938">
                    <c:v>937</c:v>
                  </c:pt>
                  <c:pt idx="939">
                    <c:v>938</c:v>
                  </c:pt>
                  <c:pt idx="940">
                    <c:v>939</c:v>
                  </c:pt>
                  <c:pt idx="941">
                    <c:v>940</c:v>
                  </c:pt>
                  <c:pt idx="942">
                    <c:v>941</c:v>
                  </c:pt>
                  <c:pt idx="943">
                    <c:v>942</c:v>
                  </c:pt>
                  <c:pt idx="944">
                    <c:v>943</c:v>
                  </c:pt>
                  <c:pt idx="945">
                    <c:v>944</c:v>
                  </c:pt>
                  <c:pt idx="946">
                    <c:v>945</c:v>
                  </c:pt>
                  <c:pt idx="947">
                    <c:v>946</c:v>
                  </c:pt>
                  <c:pt idx="948">
                    <c:v>947</c:v>
                  </c:pt>
                  <c:pt idx="949">
                    <c:v>948</c:v>
                  </c:pt>
                  <c:pt idx="950">
                    <c:v>949</c:v>
                  </c:pt>
                  <c:pt idx="951">
                    <c:v>900 Gospodarka komunalna i ochrona środowiska - Razem               </c:v>
                  </c:pt>
                  <c:pt idx="952">
                    <c:v>921</c:v>
                  </c:pt>
                  <c:pt idx="953">
                    <c:v>952</c:v>
                  </c:pt>
                  <c:pt idx="954">
                    <c:v>953</c:v>
                  </c:pt>
                  <c:pt idx="955">
                    <c:v>954</c:v>
                  </c:pt>
                  <c:pt idx="956">
                    <c:v>955</c:v>
                  </c:pt>
                  <c:pt idx="957">
                    <c:v>956</c:v>
                  </c:pt>
                  <c:pt idx="958">
                    <c:v>957</c:v>
                  </c:pt>
                  <c:pt idx="959">
                    <c:v>958</c:v>
                  </c:pt>
                  <c:pt idx="960">
                    <c:v>959</c:v>
                  </c:pt>
                  <c:pt idx="961">
                    <c:v>960</c:v>
                  </c:pt>
                  <c:pt idx="962">
                    <c:v>961</c:v>
                  </c:pt>
                  <c:pt idx="963">
                    <c:v>962</c:v>
                  </c:pt>
                  <c:pt idx="964">
                    <c:v>963</c:v>
                  </c:pt>
                  <c:pt idx="965">
                    <c:v>964</c:v>
                  </c:pt>
                  <c:pt idx="966">
                    <c:v>965</c:v>
                  </c:pt>
                  <c:pt idx="967">
                    <c:v>966</c:v>
                  </c:pt>
                  <c:pt idx="968">
                    <c:v>   </c:v>
                  </c:pt>
                  <c:pt idx="969">
                    <c:v>   </c:v>
                  </c:pt>
                  <c:pt idx="970">
                    <c:v>   </c:v>
                  </c:pt>
                  <c:pt idx="971">
                    <c:v>970</c:v>
                  </c:pt>
                  <c:pt idx="972">
                    <c:v>971</c:v>
                  </c:pt>
                  <c:pt idx="973">
                    <c:v>972</c:v>
                  </c:pt>
                  <c:pt idx="974">
                    <c:v>   </c:v>
                  </c:pt>
                  <c:pt idx="975">
                    <c:v>974</c:v>
                  </c:pt>
                  <c:pt idx="976">
                    <c:v>975</c:v>
                  </c:pt>
                  <c:pt idx="977">
                    <c:v>976</c:v>
                  </c:pt>
                  <c:pt idx="978">
                    <c:v>977</c:v>
                  </c:pt>
                  <c:pt idx="979">
                    <c:v>978</c:v>
                  </c:pt>
                  <c:pt idx="980">
                    <c:v>   </c:v>
                  </c:pt>
                  <c:pt idx="981">
                    <c:v>980</c:v>
                  </c:pt>
                  <c:pt idx="982">
                    <c:v>   </c:v>
                  </c:pt>
                  <c:pt idx="983">
                    <c:v>982</c:v>
                  </c:pt>
                  <c:pt idx="984">
                    <c:v>983</c:v>
                  </c:pt>
                  <c:pt idx="985">
                    <c:v>984</c:v>
                  </c:pt>
                  <c:pt idx="986">
                    <c:v>   </c:v>
                  </c:pt>
                  <c:pt idx="987">
                    <c:v>986</c:v>
                  </c:pt>
                  <c:pt idx="988">
                    <c:v>987</c:v>
                  </c:pt>
                  <c:pt idx="989">
                    <c:v>   </c:v>
                  </c:pt>
                  <c:pt idx="990">
                    <c:v>989</c:v>
                  </c:pt>
                  <c:pt idx="991">
                    <c:v>990</c:v>
                  </c:pt>
                  <c:pt idx="992">
                    <c:v>991</c:v>
                  </c:pt>
                  <c:pt idx="993">
                    <c:v>992</c:v>
                  </c:pt>
                  <c:pt idx="994">
                    <c:v>   </c:v>
                  </c:pt>
                  <c:pt idx="995">
                    <c:v>994</c:v>
                  </c:pt>
                  <c:pt idx="996">
                    <c:v>995</c:v>
                  </c:pt>
                  <c:pt idx="997">
                    <c:v>996</c:v>
                  </c:pt>
                  <c:pt idx="998">
                    <c:v>997</c:v>
                  </c:pt>
                  <c:pt idx="999">
                    <c:v>998</c:v>
                  </c:pt>
                  <c:pt idx="1000">
                    <c:v>999</c:v>
                  </c:pt>
                  <c:pt idx="1001">
                    <c:v>1000</c:v>
                  </c:pt>
                  <c:pt idx="1002">
                    <c:v>1001</c:v>
                  </c:pt>
                  <c:pt idx="1003">
                    <c:v>1002</c:v>
                  </c:pt>
                  <c:pt idx="1004">
                    <c:v>1003</c:v>
                  </c:pt>
                  <c:pt idx="1005">
                    <c:v>1004</c:v>
                  </c:pt>
                  <c:pt idx="1006">
                    <c:v>1005</c:v>
                  </c:pt>
                  <c:pt idx="1007">
                    <c:v>1006</c:v>
                  </c:pt>
                  <c:pt idx="1008">
                    <c:v>1007</c:v>
                  </c:pt>
                  <c:pt idx="1009">
                    <c:v>   </c:v>
                  </c:pt>
                  <c:pt idx="1010">
                    <c:v>1009</c:v>
                  </c:pt>
                  <c:pt idx="1011">
                    <c:v>1010</c:v>
                  </c:pt>
                  <c:pt idx="1012">
                    <c:v>   </c:v>
                  </c:pt>
                  <c:pt idx="1013">
                    <c:v>   </c:v>
                  </c:pt>
                  <c:pt idx="1014">
                    <c:v>   </c:v>
                  </c:pt>
                  <c:pt idx="1015">
                    <c:v>1014</c:v>
                  </c:pt>
                  <c:pt idx="1016">
                    <c:v>   </c:v>
                  </c:pt>
                  <c:pt idx="1017">
                    <c:v>1016</c:v>
                  </c:pt>
                  <c:pt idx="1018">
                    <c:v>1017</c:v>
                  </c:pt>
                  <c:pt idx="1019">
                    <c:v>   </c:v>
                  </c:pt>
                  <c:pt idx="1020">
                    <c:v>   </c:v>
                  </c:pt>
                  <c:pt idx="1021">
                    <c:v>1020</c:v>
                  </c:pt>
                  <c:pt idx="1022">
                    <c:v>1021</c:v>
                  </c:pt>
                  <c:pt idx="1023">
                    <c:v>   </c:v>
                  </c:pt>
                  <c:pt idx="1024">
                    <c:v>   </c:v>
                  </c:pt>
                  <c:pt idx="1025">
                    <c:v>921 Kultura i ochrona dziedzictwa narodowego - Razem               </c:v>
                  </c:pt>
                  <c:pt idx="1026">
                    <c:v>926</c:v>
                  </c:pt>
                  <c:pt idx="1027">
                    <c:v>1026</c:v>
                  </c:pt>
                  <c:pt idx="1028">
                    <c:v>1027</c:v>
                  </c:pt>
                  <c:pt idx="1029">
                    <c:v>1028</c:v>
                  </c:pt>
                  <c:pt idx="1030">
                    <c:v>1029</c:v>
                  </c:pt>
                  <c:pt idx="1031">
                    <c:v>1030</c:v>
                  </c:pt>
                  <c:pt idx="1032">
                    <c:v>1031</c:v>
                  </c:pt>
                  <c:pt idx="1033">
                    <c:v>1032</c:v>
                  </c:pt>
                  <c:pt idx="1034">
                    <c:v>1033</c:v>
                  </c:pt>
                  <c:pt idx="1035">
                    <c:v>1034</c:v>
                  </c:pt>
                  <c:pt idx="1036">
                    <c:v>1035</c:v>
                  </c:pt>
                  <c:pt idx="1037">
                    <c:v>1036</c:v>
                  </c:pt>
                  <c:pt idx="1038">
                    <c:v>1037</c:v>
                  </c:pt>
                  <c:pt idx="1039">
                    <c:v>1038</c:v>
                  </c:pt>
                  <c:pt idx="1040">
                    <c:v>1039</c:v>
                  </c:pt>
                  <c:pt idx="1041">
                    <c:v>1040</c:v>
                  </c:pt>
                  <c:pt idx="1042">
                    <c:v>   </c:v>
                  </c:pt>
                  <c:pt idx="1043">
                    <c:v>   </c:v>
                  </c:pt>
                  <c:pt idx="1044">
                    <c:v>1043</c:v>
                  </c:pt>
                  <c:pt idx="1045">
                    <c:v>1044</c:v>
                  </c:pt>
                  <c:pt idx="1046">
                    <c:v>1045</c:v>
                  </c:pt>
                  <c:pt idx="1047">
                    <c:v>1046</c:v>
                  </c:pt>
                  <c:pt idx="1048">
                    <c:v>1047</c:v>
                  </c:pt>
                  <c:pt idx="1049">
                    <c:v>1048</c:v>
                  </c:pt>
                  <c:pt idx="1050">
                    <c:v>1049</c:v>
                  </c:pt>
                  <c:pt idx="1051">
                    <c:v>1050</c:v>
                  </c:pt>
                  <c:pt idx="1052">
                    <c:v>1051</c:v>
                  </c:pt>
                  <c:pt idx="1053">
                    <c:v>   </c:v>
                  </c:pt>
                  <c:pt idx="1054">
                    <c:v>   </c:v>
                  </c:pt>
                  <c:pt idx="1055">
                    <c:v>1054</c:v>
                  </c:pt>
                  <c:pt idx="1056">
                    <c:v>1055</c:v>
                  </c:pt>
                  <c:pt idx="1057">
                    <c:v>1056</c:v>
                  </c:pt>
                  <c:pt idx="1058">
                    <c:v>1057</c:v>
                  </c:pt>
                  <c:pt idx="1059">
                    <c:v>1058</c:v>
                  </c:pt>
                  <c:pt idx="1060">
                    <c:v>1059</c:v>
                  </c:pt>
                  <c:pt idx="1061">
                    <c:v>1060</c:v>
                  </c:pt>
                  <c:pt idx="1062">
                    <c:v>1061</c:v>
                  </c:pt>
                  <c:pt idx="1063">
                    <c:v>1062</c:v>
                  </c:pt>
                  <c:pt idx="1064">
                    <c:v>1063</c:v>
                  </c:pt>
                  <c:pt idx="1065">
                    <c:v>1064</c:v>
                  </c:pt>
                  <c:pt idx="1066">
                    <c:v>1065</c:v>
                  </c:pt>
                  <c:pt idx="1067">
                    <c:v>1066</c:v>
                  </c:pt>
                  <c:pt idx="1068">
                    <c:v>   </c:v>
                  </c:pt>
                  <c:pt idx="1069">
                    <c:v>   </c:v>
                  </c:pt>
                  <c:pt idx="1070">
                    <c:v>1069</c:v>
                  </c:pt>
                  <c:pt idx="1071">
                    <c:v>1070</c:v>
                  </c:pt>
                  <c:pt idx="1072">
                    <c:v>1071</c:v>
                  </c:pt>
                  <c:pt idx="1073">
                    <c:v>1072</c:v>
                  </c:pt>
                  <c:pt idx="1074">
                    <c:v>1073</c:v>
                  </c:pt>
                  <c:pt idx="1075">
                    <c:v>1074</c:v>
                  </c:pt>
                  <c:pt idx="1076">
                    <c:v>926 Kultura fizyczna i sport - Razem                                </c:v>
                  </c:pt>
                  <c:pt idx="1077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11">
                    <c:v>11</c:v>
                  </c:pt>
                  <c:pt idx="18">
                    <c:v>18</c:v>
                  </c:pt>
                  <c:pt idx="30">
                    <c:v>30</c:v>
                  </c:pt>
                  <c:pt idx="31">
                    <c:v>31</c:v>
                  </c:pt>
                  <c:pt idx="35">
                    <c:v>35</c:v>
                  </c:pt>
                  <c:pt idx="36">
                    <c:v>36</c:v>
                  </c:pt>
                  <c:pt idx="42">
                    <c:v>42</c:v>
                  </c:pt>
                  <c:pt idx="45">
                    <c:v>45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80">
                    <c:v>80</c:v>
                  </c:pt>
                  <c:pt idx="81">
                    <c:v>81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9">
                    <c:v>89</c:v>
                  </c:pt>
                  <c:pt idx="90">
                    <c:v>90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102">
                    <c:v>102</c:v>
                  </c:pt>
                  <c:pt idx="103">
                    <c:v>103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30">
                    <c:v>130</c:v>
                  </c:pt>
                  <c:pt idx="131">
                    <c:v>131</c:v>
                  </c:pt>
                  <c:pt idx="134">
                    <c:v>134</c:v>
                  </c:pt>
                  <c:pt idx="135">
                    <c:v>135</c:v>
                  </c:pt>
                  <c:pt idx="138">
                    <c:v>138</c:v>
                  </c:pt>
                  <c:pt idx="141">
                    <c:v>141</c:v>
                  </c:pt>
                  <c:pt idx="142">
                    <c:v>142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51">
                    <c:v>151</c:v>
                  </c:pt>
                  <c:pt idx="152">
                    <c:v>152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63">
                    <c:v>163</c:v>
                  </c:pt>
                  <c:pt idx="164">
                    <c:v>164</c:v>
                  </c:pt>
                  <c:pt idx="174">
                    <c:v>174</c:v>
                  </c:pt>
                  <c:pt idx="175">
                    <c:v>175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7">
                    <c:v>207</c:v>
                  </c:pt>
                  <c:pt idx="208">
                    <c:v>208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0">
                    <c:v>220</c:v>
                  </c:pt>
                  <c:pt idx="222">
                    <c:v>222</c:v>
                  </c:pt>
                  <c:pt idx="223">
                    <c:v>223</c:v>
                  </c:pt>
                  <c:pt idx="237">
                    <c:v>237</c:v>
                  </c:pt>
                  <c:pt idx="238">
                    <c:v>238</c:v>
                  </c:pt>
                  <c:pt idx="241">
                    <c:v>241</c:v>
                  </c:pt>
                  <c:pt idx="278">
                    <c:v>278</c:v>
                  </c:pt>
                  <c:pt idx="279">
                    <c:v>279</c:v>
                  </c:pt>
                  <c:pt idx="294">
                    <c:v>294</c:v>
                  </c:pt>
                  <c:pt idx="295">
                    <c:v>295</c:v>
                  </c:pt>
                  <c:pt idx="298">
                    <c:v>298</c:v>
                  </c:pt>
                  <c:pt idx="299">
                    <c:v>299</c:v>
                  </c:pt>
                  <c:pt idx="300">
                    <c:v>300</c:v>
                  </c:pt>
                  <c:pt idx="301">
                    <c:v>301</c:v>
                  </c:pt>
                  <c:pt idx="302">
                    <c:v>302</c:v>
                  </c:pt>
                  <c:pt idx="304">
                    <c:v>304</c:v>
                  </c:pt>
                  <c:pt idx="306">
                    <c:v>305</c:v>
                  </c:pt>
                  <c:pt idx="307">
                    <c:v>306</c:v>
                  </c:pt>
                  <c:pt idx="308">
                    <c:v>307</c:v>
                  </c:pt>
                  <c:pt idx="312">
                    <c:v>311</c:v>
                  </c:pt>
                  <c:pt idx="316">
                    <c:v>315</c:v>
                  </c:pt>
                  <c:pt idx="320">
                    <c:v>319</c:v>
                  </c:pt>
                  <c:pt idx="324">
                    <c:v>323</c:v>
                  </c:pt>
                  <c:pt idx="328">
                    <c:v>327</c:v>
                  </c:pt>
                  <c:pt idx="336">
                    <c:v>335</c:v>
                  </c:pt>
                  <c:pt idx="344">
                    <c:v>343</c:v>
                  </c:pt>
                  <c:pt idx="348">
                    <c:v>347</c:v>
                  </c:pt>
                  <c:pt idx="352">
                    <c:v>351</c:v>
                  </c:pt>
                  <c:pt idx="362">
                    <c:v>361</c:v>
                  </c:pt>
                  <c:pt idx="377">
                    <c:v>376</c:v>
                  </c:pt>
                  <c:pt idx="383">
                    <c:v>382</c:v>
                  </c:pt>
                  <c:pt idx="395">
                    <c:v>394</c:v>
                  </c:pt>
                  <c:pt idx="459">
                    <c:v>458</c:v>
                  </c:pt>
                  <c:pt idx="462">
                    <c:v>461</c:v>
                  </c:pt>
                  <c:pt idx="465">
                    <c:v>464</c:v>
                  </c:pt>
                  <c:pt idx="468">
                    <c:v>467</c:v>
                  </c:pt>
                  <c:pt idx="471">
                    <c:v>470</c:v>
                  </c:pt>
                  <c:pt idx="479">
                    <c:v>478</c:v>
                  </c:pt>
                  <c:pt idx="485">
                    <c:v>484</c:v>
                  </c:pt>
                  <c:pt idx="531">
                    <c:v>530</c:v>
                  </c:pt>
                  <c:pt idx="532">
                    <c:v>531</c:v>
                  </c:pt>
                  <c:pt idx="536">
                    <c:v>535</c:v>
                  </c:pt>
                  <c:pt idx="540">
                    <c:v>539</c:v>
                  </c:pt>
                  <c:pt idx="544">
                    <c:v>543</c:v>
                  </c:pt>
                  <c:pt idx="548">
                    <c:v>547</c:v>
                  </c:pt>
                  <c:pt idx="560">
                    <c:v>559</c:v>
                  </c:pt>
                  <c:pt idx="564">
                    <c:v>563</c:v>
                  </c:pt>
                  <c:pt idx="568">
                    <c:v>567</c:v>
                  </c:pt>
                  <c:pt idx="577">
                    <c:v>576</c:v>
                  </c:pt>
                  <c:pt idx="584">
                    <c:v>583</c:v>
                  </c:pt>
                  <c:pt idx="590">
                    <c:v>589</c:v>
                  </c:pt>
                  <c:pt idx="601">
                    <c:v>600</c:v>
                  </c:pt>
                  <c:pt idx="602">
                    <c:v>601</c:v>
                  </c:pt>
                  <c:pt idx="641">
                    <c:v>640</c:v>
                  </c:pt>
                  <c:pt idx="642">
                    <c:v>641</c:v>
                  </c:pt>
                  <c:pt idx="644">
                    <c:v>643</c:v>
                  </c:pt>
                  <c:pt idx="646">
                    <c:v>645</c:v>
                  </c:pt>
                  <c:pt idx="648">
                    <c:v>647</c:v>
                  </c:pt>
                  <c:pt idx="650">
                    <c:v>649</c:v>
                  </c:pt>
                  <c:pt idx="656">
                    <c:v>655</c:v>
                  </c:pt>
                  <c:pt idx="658">
                    <c:v>657</c:v>
                  </c:pt>
                  <c:pt idx="660">
                    <c:v>659</c:v>
                  </c:pt>
                  <c:pt idx="665">
                    <c:v>664</c:v>
                  </c:pt>
                  <c:pt idx="671">
                    <c:v>670</c:v>
                  </c:pt>
                  <c:pt idx="673">
                    <c:v>672</c:v>
                  </c:pt>
                  <c:pt idx="703">
                    <c:v>702</c:v>
                  </c:pt>
                  <c:pt idx="704">
                    <c:v>703</c:v>
                  </c:pt>
                  <c:pt idx="707">
                    <c:v>706</c:v>
                  </c:pt>
                  <c:pt idx="708">
                    <c:v>707</c:v>
                  </c:pt>
                  <c:pt idx="720">
                    <c:v>719</c:v>
                  </c:pt>
                  <c:pt idx="721">
                    <c:v>720</c:v>
                  </c:pt>
                  <c:pt idx="722">
                    <c:v>721</c:v>
                  </c:pt>
                  <c:pt idx="723">
                    <c:v>722</c:v>
                  </c:pt>
                  <c:pt idx="724">
                    <c:v>723</c:v>
                  </c:pt>
                  <c:pt idx="725">
                    <c:v>724</c:v>
                  </c:pt>
                  <c:pt idx="735">
                    <c:v>734</c:v>
                  </c:pt>
                  <c:pt idx="736">
                    <c:v>735</c:v>
                  </c:pt>
                  <c:pt idx="767">
                    <c:v>766</c:v>
                  </c:pt>
                  <c:pt idx="768">
                    <c:v>767</c:v>
                  </c:pt>
                  <c:pt idx="769">
                    <c:v>768</c:v>
                  </c:pt>
                  <c:pt idx="770">
                    <c:v>769</c:v>
                  </c:pt>
                  <c:pt idx="771">
                    <c:v>770</c:v>
                  </c:pt>
                  <c:pt idx="772">
                    <c:v>771</c:v>
                  </c:pt>
                  <c:pt idx="776">
                    <c:v>775</c:v>
                  </c:pt>
                  <c:pt idx="779">
                    <c:v>778</c:v>
                  </c:pt>
                  <c:pt idx="780">
                    <c:v>779</c:v>
                  </c:pt>
                  <c:pt idx="782">
                    <c:v>781</c:v>
                  </c:pt>
                  <c:pt idx="783">
                    <c:v>782</c:v>
                  </c:pt>
                  <c:pt idx="784">
                    <c:v>783</c:v>
                  </c:pt>
                  <c:pt idx="785">
                    <c:v>784</c:v>
                  </c:pt>
                  <c:pt idx="786">
                    <c:v>785</c:v>
                  </c:pt>
                  <c:pt idx="790">
                    <c:v>789</c:v>
                  </c:pt>
                  <c:pt idx="791">
                    <c:v>790</c:v>
                  </c:pt>
                  <c:pt idx="792">
                    <c:v>791</c:v>
                  </c:pt>
                  <c:pt idx="793">
                    <c:v>792</c:v>
                  </c:pt>
                  <c:pt idx="798">
                    <c:v>797</c:v>
                  </c:pt>
                  <c:pt idx="799">
                    <c:v>798</c:v>
                  </c:pt>
                  <c:pt idx="806">
                    <c:v>805</c:v>
                  </c:pt>
                  <c:pt idx="807">
                    <c:v>806</c:v>
                  </c:pt>
                  <c:pt idx="808">
                    <c:v>807</c:v>
                  </c:pt>
                  <c:pt idx="810">
                    <c:v>809</c:v>
                  </c:pt>
                  <c:pt idx="811">
                    <c:v>810</c:v>
                  </c:pt>
                  <c:pt idx="814">
                    <c:v>813</c:v>
                  </c:pt>
                  <c:pt idx="838">
                    <c:v>837</c:v>
                  </c:pt>
                  <c:pt idx="839">
                    <c:v>838</c:v>
                  </c:pt>
                  <c:pt idx="840">
                    <c:v>839</c:v>
                  </c:pt>
                  <c:pt idx="844">
                    <c:v>843</c:v>
                  </c:pt>
                  <c:pt idx="852">
                    <c:v>851</c:v>
                  </c:pt>
                  <c:pt idx="856">
                    <c:v>855</c:v>
                  </c:pt>
                  <c:pt idx="860">
                    <c:v>859</c:v>
                  </c:pt>
                  <c:pt idx="864">
                    <c:v>863</c:v>
                  </c:pt>
                  <c:pt idx="892">
                    <c:v>891</c:v>
                  </c:pt>
                  <c:pt idx="905">
                    <c:v>904</c:v>
                  </c:pt>
                  <c:pt idx="906">
                    <c:v>905</c:v>
                  </c:pt>
                  <c:pt idx="907">
                    <c:v>906</c:v>
                  </c:pt>
                  <c:pt idx="914">
                    <c:v>913</c:v>
                  </c:pt>
                  <c:pt idx="915">
                    <c:v>914</c:v>
                  </c:pt>
                  <c:pt idx="916">
                    <c:v>915</c:v>
                  </c:pt>
                  <c:pt idx="925">
                    <c:v>924</c:v>
                  </c:pt>
                  <c:pt idx="928">
                    <c:v>927</c:v>
                  </c:pt>
                  <c:pt idx="929">
                    <c:v>928</c:v>
                  </c:pt>
                  <c:pt idx="932">
                    <c:v>931</c:v>
                  </c:pt>
                  <c:pt idx="933">
                    <c:v>932</c:v>
                  </c:pt>
                  <c:pt idx="934">
                    <c:v>933</c:v>
                  </c:pt>
                  <c:pt idx="935">
                    <c:v>934</c:v>
                  </c:pt>
                  <c:pt idx="936">
                    <c:v>935</c:v>
                  </c:pt>
                  <c:pt idx="937">
                    <c:v>936</c:v>
                  </c:pt>
                  <c:pt idx="951">
                    <c:v>950</c:v>
                  </c:pt>
                  <c:pt idx="952">
                    <c:v>951</c:v>
                  </c:pt>
                  <c:pt idx="968">
                    <c:v>967</c:v>
                  </c:pt>
                  <c:pt idx="969">
                    <c:v>968</c:v>
                  </c:pt>
                  <c:pt idx="970">
                    <c:v>969</c:v>
                  </c:pt>
                  <c:pt idx="974">
                    <c:v>973</c:v>
                  </c:pt>
                  <c:pt idx="980">
                    <c:v>979</c:v>
                  </c:pt>
                  <c:pt idx="982">
                    <c:v>981</c:v>
                  </c:pt>
                  <c:pt idx="986">
                    <c:v>985</c:v>
                  </c:pt>
                  <c:pt idx="989">
                    <c:v>988</c:v>
                  </c:pt>
                  <c:pt idx="994">
                    <c:v>993</c:v>
                  </c:pt>
                  <c:pt idx="1009">
                    <c:v>1008</c:v>
                  </c:pt>
                  <c:pt idx="1012">
                    <c:v>1011</c:v>
                  </c:pt>
                  <c:pt idx="1013">
                    <c:v>1012</c:v>
                  </c:pt>
                  <c:pt idx="1014">
                    <c:v>1013</c:v>
                  </c:pt>
                  <c:pt idx="1016">
                    <c:v>1015</c:v>
                  </c:pt>
                  <c:pt idx="1019">
                    <c:v>1018</c:v>
                  </c:pt>
                  <c:pt idx="1020">
                    <c:v>1019</c:v>
                  </c:pt>
                  <c:pt idx="1023">
                    <c:v>1022</c:v>
                  </c:pt>
                  <c:pt idx="1024">
                    <c:v>1023</c:v>
                  </c:pt>
                  <c:pt idx="1025">
                    <c:v>1024</c:v>
                  </c:pt>
                  <c:pt idx="1026">
                    <c:v>1025</c:v>
                  </c:pt>
                  <c:pt idx="1042">
                    <c:v>1041</c:v>
                  </c:pt>
                  <c:pt idx="1043">
                    <c:v>1042</c:v>
                  </c:pt>
                  <c:pt idx="1053">
                    <c:v>1052</c:v>
                  </c:pt>
                  <c:pt idx="1054">
                    <c:v>1053</c:v>
                  </c:pt>
                  <c:pt idx="1068">
                    <c:v>1067</c:v>
                  </c:pt>
                  <c:pt idx="1069">
                    <c:v>1068</c:v>
                  </c:pt>
                  <c:pt idx="1076">
                    <c:v>1075</c:v>
                  </c:pt>
                </c:lvl>
              </c:multiLvlStrCache>
            </c:multiLvlStrRef>
          </c:cat>
          <c:val>
            <c:numRef>
              <c:f>szczegół!$C$6:$C$1083</c:f>
              <c:numCache>
                <c:ptCount val="1078"/>
                <c:pt idx="0">
                  <c:v>3</c:v>
                </c:pt>
                <c:pt idx="1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11">
                  <c:v>0</c:v>
                </c:pt>
                <c:pt idx="18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6">
                  <c:v>60004</c:v>
                </c:pt>
                <c:pt idx="42">
                  <c:v>60016</c:v>
                </c:pt>
                <c:pt idx="45">
                  <c:v>0</c:v>
                </c:pt>
                <c:pt idx="69">
                  <c:v>60095</c:v>
                </c:pt>
                <c:pt idx="70">
                  <c:v>0</c:v>
                </c:pt>
                <c:pt idx="71">
                  <c:v>0</c:v>
                </c:pt>
                <c:pt idx="81">
                  <c:v>70004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9">
                  <c:v>0</c:v>
                </c:pt>
                <c:pt idx="90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70005</c:v>
                </c:pt>
                <c:pt idx="95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7">
                  <c:v>71004</c:v>
                </c:pt>
                <c:pt idx="108">
                  <c:v>0</c:v>
                </c:pt>
                <c:pt idx="109">
                  <c:v>0</c:v>
                </c:pt>
                <c:pt idx="110">
                  <c:v>71035</c:v>
                </c:pt>
                <c:pt idx="113">
                  <c:v>75011</c:v>
                </c:pt>
                <c:pt idx="114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75022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30">
                  <c:v>0</c:v>
                </c:pt>
                <c:pt idx="131">
                  <c:v>0</c:v>
                </c:pt>
                <c:pt idx="134">
                  <c:v>0</c:v>
                </c:pt>
                <c:pt idx="135">
                  <c:v>0</c:v>
                </c:pt>
                <c:pt idx="138">
                  <c:v>75023</c:v>
                </c:pt>
                <c:pt idx="141">
                  <c:v>0</c:v>
                </c:pt>
                <c:pt idx="142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51">
                  <c:v>0</c:v>
                </c:pt>
                <c:pt idx="152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63">
                  <c:v>0</c:v>
                </c:pt>
                <c:pt idx="164">
                  <c:v>0</c:v>
                </c:pt>
                <c:pt idx="174">
                  <c:v>0</c:v>
                </c:pt>
                <c:pt idx="175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4">
                  <c:v>75075</c:v>
                </c:pt>
                <c:pt idx="189">
                  <c:v>75095</c:v>
                </c:pt>
                <c:pt idx="190">
                  <c:v>0</c:v>
                </c:pt>
                <c:pt idx="191">
                  <c:v>0</c:v>
                </c:pt>
                <c:pt idx="200">
                  <c:v>75101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8">
                  <c:v>75404</c:v>
                </c:pt>
                <c:pt idx="214">
                  <c:v>75412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2">
                  <c:v>0</c:v>
                </c:pt>
                <c:pt idx="223">
                  <c:v>0</c:v>
                </c:pt>
                <c:pt idx="237">
                  <c:v>0</c:v>
                </c:pt>
                <c:pt idx="238">
                  <c:v>75414</c:v>
                </c:pt>
                <c:pt idx="241">
                  <c:v>0</c:v>
                </c:pt>
                <c:pt idx="245">
                  <c:v>75416</c:v>
                </c:pt>
                <c:pt idx="275">
                  <c:v>75421</c:v>
                </c:pt>
                <c:pt idx="279">
                  <c:v>75647</c:v>
                </c:pt>
                <c:pt idx="295">
                  <c:v>75702</c:v>
                </c:pt>
                <c:pt idx="299">
                  <c:v>75831</c:v>
                </c:pt>
                <c:pt idx="300">
                  <c:v>0</c:v>
                </c:pt>
                <c:pt idx="301">
                  <c:v>0</c:v>
                </c:pt>
                <c:pt idx="302">
                  <c:v>75818</c:v>
                </c:pt>
                <c:pt idx="304">
                  <c:v>0</c:v>
                </c:pt>
                <c:pt idx="307">
                  <c:v>80101</c:v>
                </c:pt>
                <c:pt idx="308">
                  <c:v>0</c:v>
                </c:pt>
                <c:pt idx="312">
                  <c:v>0</c:v>
                </c:pt>
                <c:pt idx="316">
                  <c:v>0</c:v>
                </c:pt>
                <c:pt idx="320">
                  <c:v>0</c:v>
                </c:pt>
                <c:pt idx="324">
                  <c:v>0</c:v>
                </c:pt>
                <c:pt idx="328">
                  <c:v>0</c:v>
                </c:pt>
                <c:pt idx="336">
                  <c:v>0</c:v>
                </c:pt>
                <c:pt idx="344">
                  <c:v>0</c:v>
                </c:pt>
                <c:pt idx="348">
                  <c:v>0</c:v>
                </c:pt>
                <c:pt idx="352">
                  <c:v>0</c:v>
                </c:pt>
                <c:pt idx="362">
                  <c:v>0</c:v>
                </c:pt>
                <c:pt idx="377">
                  <c:v>0</c:v>
                </c:pt>
                <c:pt idx="383">
                  <c:v>0</c:v>
                </c:pt>
                <c:pt idx="395">
                  <c:v>80104</c:v>
                </c:pt>
                <c:pt idx="415">
                  <c:v>80103</c:v>
                </c:pt>
                <c:pt idx="421">
                  <c:v>80103</c:v>
                </c:pt>
                <c:pt idx="458">
                  <c:v>80104</c:v>
                </c:pt>
                <c:pt idx="459">
                  <c:v>0</c:v>
                </c:pt>
                <c:pt idx="462">
                  <c:v>0</c:v>
                </c:pt>
                <c:pt idx="465">
                  <c:v>0</c:v>
                </c:pt>
                <c:pt idx="468">
                  <c:v>0</c:v>
                </c:pt>
                <c:pt idx="471">
                  <c:v>0</c:v>
                </c:pt>
                <c:pt idx="479">
                  <c:v>0</c:v>
                </c:pt>
                <c:pt idx="485">
                  <c:v>0</c:v>
                </c:pt>
                <c:pt idx="517">
                  <c:v>80106</c:v>
                </c:pt>
                <c:pt idx="531">
                  <c:v>80110</c:v>
                </c:pt>
                <c:pt idx="532">
                  <c:v>0</c:v>
                </c:pt>
                <c:pt idx="536">
                  <c:v>0</c:v>
                </c:pt>
                <c:pt idx="540">
                  <c:v>0</c:v>
                </c:pt>
                <c:pt idx="544">
                  <c:v>0</c:v>
                </c:pt>
                <c:pt idx="548">
                  <c:v>0</c:v>
                </c:pt>
                <c:pt idx="560">
                  <c:v>0</c:v>
                </c:pt>
                <c:pt idx="564">
                  <c:v>0</c:v>
                </c:pt>
                <c:pt idx="568">
                  <c:v>0</c:v>
                </c:pt>
                <c:pt idx="577">
                  <c:v>0</c:v>
                </c:pt>
                <c:pt idx="584">
                  <c:v>0</c:v>
                </c:pt>
                <c:pt idx="590">
                  <c:v>0</c:v>
                </c:pt>
                <c:pt idx="601">
                  <c:v>80113</c:v>
                </c:pt>
                <c:pt idx="602">
                  <c:v>0</c:v>
                </c:pt>
                <c:pt idx="607">
                  <c:v>80114</c:v>
                </c:pt>
                <c:pt idx="641">
                  <c:v>80120</c:v>
                </c:pt>
                <c:pt idx="642">
                  <c:v>0</c:v>
                </c:pt>
                <c:pt idx="644">
                  <c:v>0</c:v>
                </c:pt>
                <c:pt idx="646">
                  <c:v>0</c:v>
                </c:pt>
                <c:pt idx="648">
                  <c:v>0</c:v>
                </c:pt>
                <c:pt idx="650">
                  <c:v>0</c:v>
                </c:pt>
                <c:pt idx="656">
                  <c:v>0</c:v>
                </c:pt>
                <c:pt idx="658">
                  <c:v>0</c:v>
                </c:pt>
                <c:pt idx="660">
                  <c:v>0</c:v>
                </c:pt>
                <c:pt idx="665">
                  <c:v>0</c:v>
                </c:pt>
                <c:pt idx="671">
                  <c:v>0</c:v>
                </c:pt>
                <c:pt idx="673">
                  <c:v>0</c:v>
                </c:pt>
                <c:pt idx="677">
                  <c:v>80146</c:v>
                </c:pt>
                <c:pt idx="688">
                  <c:v>80148</c:v>
                </c:pt>
                <c:pt idx="704">
                  <c:v>80309</c:v>
                </c:pt>
                <c:pt idx="708">
                  <c:v>85153</c:v>
                </c:pt>
                <c:pt idx="713">
                  <c:v>0</c:v>
                </c:pt>
                <c:pt idx="714">
                  <c:v>0</c:v>
                </c:pt>
                <c:pt idx="715">
                  <c:v>85154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32">
                  <c:v>85195</c:v>
                </c:pt>
                <c:pt idx="736">
                  <c:v>85202</c:v>
                </c:pt>
                <c:pt idx="739">
                  <c:v>85212</c:v>
                </c:pt>
                <c:pt idx="764">
                  <c:v>85213</c:v>
                </c:pt>
                <c:pt idx="767">
                  <c:v>85214</c:v>
                </c:pt>
                <c:pt idx="768">
                  <c:v>0</c:v>
                </c:pt>
                <c:pt idx="769">
                  <c:v>0</c:v>
                </c:pt>
                <c:pt idx="770">
                  <c:v>85215</c:v>
                </c:pt>
                <c:pt idx="771">
                  <c:v>0</c:v>
                </c:pt>
                <c:pt idx="772">
                  <c:v>0</c:v>
                </c:pt>
                <c:pt idx="773">
                  <c:v>85216</c:v>
                </c:pt>
                <c:pt idx="776">
                  <c:v>85219</c:v>
                </c:pt>
                <c:pt idx="779">
                  <c:v>0</c:v>
                </c:pt>
                <c:pt idx="780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8">
                  <c:v>0</c:v>
                </c:pt>
                <c:pt idx="799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10">
                  <c:v>0</c:v>
                </c:pt>
                <c:pt idx="811">
                  <c:v>0</c:v>
                </c:pt>
                <c:pt idx="814">
                  <c:v>85228</c:v>
                </c:pt>
                <c:pt idx="823">
                  <c:v>85295</c:v>
                </c:pt>
                <c:pt idx="839">
                  <c:v>85401</c:v>
                </c:pt>
                <c:pt idx="840">
                  <c:v>0</c:v>
                </c:pt>
                <c:pt idx="844">
                  <c:v>0</c:v>
                </c:pt>
                <c:pt idx="852">
                  <c:v>0</c:v>
                </c:pt>
                <c:pt idx="856">
                  <c:v>0</c:v>
                </c:pt>
                <c:pt idx="860">
                  <c:v>0</c:v>
                </c:pt>
                <c:pt idx="864">
                  <c:v>0</c:v>
                </c:pt>
                <c:pt idx="876">
                  <c:v>85412</c:v>
                </c:pt>
                <c:pt idx="892">
                  <c:v>85415</c:v>
                </c:pt>
                <c:pt idx="906">
                  <c:v>90003</c:v>
                </c:pt>
                <c:pt idx="907">
                  <c:v>0</c:v>
                </c:pt>
                <c:pt idx="914">
                  <c:v>90004</c:v>
                </c:pt>
                <c:pt idx="915">
                  <c:v>0</c:v>
                </c:pt>
                <c:pt idx="916">
                  <c:v>0</c:v>
                </c:pt>
                <c:pt idx="925">
                  <c:v>90013</c:v>
                </c:pt>
                <c:pt idx="928">
                  <c:v>0</c:v>
                </c:pt>
                <c:pt idx="929">
                  <c:v>0</c:v>
                </c:pt>
                <c:pt idx="932">
                  <c:v>90015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43">
                  <c:v>90095</c:v>
                </c:pt>
                <c:pt idx="952">
                  <c:v>92109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4">
                  <c:v>0</c:v>
                </c:pt>
                <c:pt idx="980">
                  <c:v>0</c:v>
                </c:pt>
                <c:pt idx="982">
                  <c:v>0</c:v>
                </c:pt>
                <c:pt idx="986">
                  <c:v>0</c:v>
                </c:pt>
                <c:pt idx="989">
                  <c:v>0</c:v>
                </c:pt>
                <c:pt idx="994">
                  <c:v>0</c:v>
                </c:pt>
                <c:pt idx="1009">
                  <c:v>0</c:v>
                </c:pt>
                <c:pt idx="1012">
                  <c:v>92116</c:v>
                </c:pt>
                <c:pt idx="1013">
                  <c:v>0</c:v>
                </c:pt>
                <c:pt idx="1014">
                  <c:v>0</c:v>
                </c:pt>
                <c:pt idx="1016">
                  <c:v>92120</c:v>
                </c:pt>
                <c:pt idx="1019">
                  <c:v>0</c:v>
                </c:pt>
                <c:pt idx="1020">
                  <c:v>0</c:v>
                </c:pt>
                <c:pt idx="1023">
                  <c:v>0</c:v>
                </c:pt>
                <c:pt idx="1024">
                  <c:v>0</c:v>
                </c:pt>
                <c:pt idx="1026">
                  <c:v>92601</c:v>
                </c:pt>
                <c:pt idx="1042">
                  <c:v>0</c:v>
                </c:pt>
                <c:pt idx="1043">
                  <c:v>0</c:v>
                </c:pt>
                <c:pt idx="1053">
                  <c:v>0</c:v>
                </c:pt>
                <c:pt idx="1054">
                  <c:v>0</c:v>
                </c:pt>
                <c:pt idx="1068">
                  <c:v>0</c:v>
                </c:pt>
                <c:pt idx="1069">
                  <c:v>0</c:v>
                </c:pt>
                <c:pt idx="1071">
                  <c:v>92605</c:v>
                </c:pt>
              </c:numCache>
            </c:numRef>
          </c:val>
        </c:ser>
        <c:ser>
          <c:idx val="1"/>
          <c:order val="1"/>
          <c:tx>
            <c:strRef>
              <c:f>szczegół!$D$5</c:f>
              <c:strCache>
                <c:ptCount val="1"/>
                <c:pt idx="0">
                  <c:v>§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szczegół!$A$6:$B$1083</c:f>
              <c:multiLvlStrCache>
                <c:ptCount val="1078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   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   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010 Rolnictwo i łowiectwo  - Razem                                 </c:v>
                  </c:pt>
                  <c:pt idx="36">
                    <c:v>600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   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   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   </c:v>
                  </c:pt>
                  <c:pt idx="70">
                    <c:v>   </c:v>
                  </c:pt>
                  <c:pt idx="71">
                    <c:v>   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600 Transport i łączność - Razem                                 </c:v>
                  </c:pt>
                  <c:pt idx="81">
                    <c:v>700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   </c:v>
                  </c:pt>
                  <c:pt idx="85">
                    <c:v>   </c:v>
                  </c:pt>
                  <c:pt idx="86">
                    <c:v>   </c:v>
                  </c:pt>
                  <c:pt idx="87">
                    <c:v>   </c:v>
                  </c:pt>
                  <c:pt idx="88">
                    <c:v>88</c:v>
                  </c:pt>
                  <c:pt idx="89">
                    <c:v>   </c:v>
                  </c:pt>
                  <c:pt idx="90">
                    <c:v>   </c:v>
                  </c:pt>
                  <c:pt idx="91">
                    <c:v>91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   </c:v>
                  </c:pt>
                  <c:pt idx="95">
                    <c:v>   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   </c:v>
                  </c:pt>
                  <c:pt idx="103">
                    <c:v>   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700 Gospodarka mieszkaniowa - Razem                                </c:v>
                  </c:pt>
                  <c:pt idx="107">
                    <c:v>710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710 Działalność usługowa - Razem                                    </c:v>
                  </c:pt>
                  <c:pt idx="113">
                    <c:v>750</c:v>
                  </c:pt>
                  <c:pt idx="114">
                    <c:v>   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   </c:v>
                  </c:pt>
                  <c:pt idx="121">
                    <c:v>   </c:v>
                  </c:pt>
                  <c:pt idx="122">
                    <c:v>   </c:v>
                  </c:pt>
                  <c:pt idx="123">
                    <c:v>   </c:v>
                  </c:pt>
                  <c:pt idx="124">
                    <c:v>   </c:v>
                  </c:pt>
                  <c:pt idx="125">
                    <c:v>   </c:v>
                  </c:pt>
                  <c:pt idx="126">
                    <c:v>   </c:v>
                  </c:pt>
                  <c:pt idx="127">
                    <c:v>   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   </c:v>
                  </c:pt>
                  <c:pt idx="131">
                    <c:v>   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   </c:v>
                  </c:pt>
                  <c:pt idx="135">
                    <c:v>   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   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   </c:v>
                  </c:pt>
                  <c:pt idx="142">
                    <c:v>   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   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   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   </c:v>
                  </c:pt>
                  <c:pt idx="164">
                    <c:v>   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   </c:v>
                  </c:pt>
                  <c:pt idx="175">
                    <c:v>   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   </c:v>
                  </c:pt>
                  <c:pt idx="179">
                    <c:v>   </c:v>
                  </c:pt>
                  <c:pt idx="180">
                    <c:v>   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   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750 Administracja publiczna - Razem                                 </c:v>
                  </c:pt>
                  <c:pt idx="200">
                    <c:v>751</c:v>
                  </c:pt>
                  <c:pt idx="201">
                    <c:v>   </c:v>
                  </c:pt>
                  <c:pt idx="202">
                    <c:v>   </c:v>
                  </c:pt>
                  <c:pt idx="203">
                    <c:v>   </c:v>
                  </c:pt>
                  <c:pt idx="204">
                    <c:v>   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751 Urzędy naczelnych organów władzy państwowej, kontroli i ochrony prawa oraz sądownictwa - Razem</c:v>
                  </c:pt>
                  <c:pt idx="208">
                    <c:v>754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213</c:v>
                  </c:pt>
                  <c:pt idx="214">
                    <c:v>   </c:v>
                  </c:pt>
                  <c:pt idx="215">
                    <c:v>   </c:v>
                  </c:pt>
                  <c:pt idx="216">
                    <c:v>   </c:v>
                  </c:pt>
                  <c:pt idx="217">
                    <c:v>   </c:v>
                  </c:pt>
                  <c:pt idx="218">
                    <c:v>   </c:v>
                  </c:pt>
                  <c:pt idx="219">
                    <c:v>   </c:v>
                  </c:pt>
                  <c:pt idx="220">
                    <c:v>   </c:v>
                  </c:pt>
                  <c:pt idx="221">
                    <c:v>221</c:v>
                  </c:pt>
                  <c:pt idx="222">
                    <c:v>   </c:v>
                  </c:pt>
                  <c:pt idx="223">
                    <c:v>   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236</c:v>
                  </c:pt>
                  <c:pt idx="237">
                    <c:v>   </c:v>
                  </c:pt>
                  <c:pt idx="238">
                    <c:v>   </c:v>
                  </c:pt>
                  <c:pt idx="239">
                    <c:v>239</c:v>
                  </c:pt>
                  <c:pt idx="240">
                    <c:v>240</c:v>
                  </c:pt>
                  <c:pt idx="241">
                    <c:v>   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247</c:v>
                  </c:pt>
                  <c:pt idx="248">
                    <c:v>248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263</c:v>
                  </c:pt>
                  <c:pt idx="264">
                    <c:v>264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2">
                    <c:v>272</c:v>
                  </c:pt>
                  <c:pt idx="273">
                    <c:v>273</c:v>
                  </c:pt>
                  <c:pt idx="274">
                    <c:v>274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78">
                    <c:v>754 Bezpieczeństwo publiczne i ochrona przeciwpożarowa - Razem      </c:v>
                  </c:pt>
                  <c:pt idx="279">
                    <c:v>756</c:v>
                  </c:pt>
                  <c:pt idx="280">
                    <c:v>280</c:v>
                  </c:pt>
                  <c:pt idx="281">
                    <c:v>281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285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289</c:v>
                  </c:pt>
                  <c:pt idx="290">
                    <c:v>290</c:v>
                  </c:pt>
                  <c:pt idx="291">
                    <c:v>291</c:v>
                  </c:pt>
                  <c:pt idx="292">
                    <c:v>292</c:v>
                  </c:pt>
                  <c:pt idx="293">
                    <c:v>293</c:v>
                  </c:pt>
                  <c:pt idx="294">
                    <c:v>756 Dochody od osób prawnych,od osób fizycznych i od innych jednostek nieposiadających osobowości prawnej oraz wydatki związane z ich poborem - Razem      </c:v>
                  </c:pt>
                  <c:pt idx="295">
                    <c:v>757</c:v>
                  </c:pt>
                  <c:pt idx="296">
                    <c:v>296</c:v>
                  </c:pt>
                  <c:pt idx="297">
                    <c:v>297</c:v>
                  </c:pt>
                  <c:pt idx="298">
                    <c:v>757 Obsługa długu publicznego - Razem</c:v>
                  </c:pt>
                  <c:pt idx="299">
                    <c:v>758</c:v>
                  </c:pt>
                  <c:pt idx="300">
                    <c:v>   </c:v>
                  </c:pt>
                  <c:pt idx="301">
                    <c:v>   </c:v>
                  </c:pt>
                  <c:pt idx="302">
                    <c:v>   </c:v>
                  </c:pt>
                  <c:pt idx="303">
                    <c:v>303</c:v>
                  </c:pt>
                  <c:pt idx="304">
                    <c:v>   </c:v>
                  </c:pt>
                  <c:pt idx="305">
                    <c:v>304a</c:v>
                  </c:pt>
                  <c:pt idx="306">
                    <c:v>758 Różne rozliczenia - Razem                                       </c:v>
                  </c:pt>
                  <c:pt idx="307">
                    <c:v>801</c:v>
                  </c:pt>
                  <c:pt idx="308">
                    <c:v>   </c:v>
                  </c:pt>
                  <c:pt idx="309">
                    <c:v>308</c:v>
                  </c:pt>
                  <c:pt idx="310">
                    <c:v>309</c:v>
                  </c:pt>
                  <c:pt idx="311">
                    <c:v>310</c:v>
                  </c:pt>
                  <c:pt idx="312">
                    <c:v>   </c:v>
                  </c:pt>
                  <c:pt idx="313">
                    <c:v>312</c:v>
                  </c:pt>
                  <c:pt idx="314">
                    <c:v>313</c:v>
                  </c:pt>
                  <c:pt idx="315">
                    <c:v>314</c:v>
                  </c:pt>
                  <c:pt idx="316">
                    <c:v>   </c:v>
                  </c:pt>
                  <c:pt idx="317">
                    <c:v>316</c:v>
                  </c:pt>
                  <c:pt idx="318">
                    <c:v>317</c:v>
                  </c:pt>
                  <c:pt idx="319">
                    <c:v>318</c:v>
                  </c:pt>
                  <c:pt idx="320">
                    <c:v>   </c:v>
                  </c:pt>
                  <c:pt idx="321">
                    <c:v>320</c:v>
                  </c:pt>
                  <c:pt idx="322">
                    <c:v>321</c:v>
                  </c:pt>
                  <c:pt idx="323">
                    <c:v>322</c:v>
                  </c:pt>
                  <c:pt idx="324">
                    <c:v>   </c:v>
                  </c:pt>
                  <c:pt idx="325">
                    <c:v>324</c:v>
                  </c:pt>
                  <c:pt idx="326">
                    <c:v>325</c:v>
                  </c:pt>
                  <c:pt idx="327">
                    <c:v>326</c:v>
                  </c:pt>
                  <c:pt idx="328">
                    <c:v>   </c:v>
                  </c:pt>
                  <c:pt idx="329">
                    <c:v>328</c:v>
                  </c:pt>
                  <c:pt idx="330">
                    <c:v>329</c:v>
                  </c:pt>
                  <c:pt idx="331">
                    <c:v>330</c:v>
                  </c:pt>
                  <c:pt idx="332">
                    <c:v>331</c:v>
                  </c:pt>
                  <c:pt idx="333">
                    <c:v>332</c:v>
                  </c:pt>
                  <c:pt idx="334">
                    <c:v>333</c:v>
                  </c:pt>
                  <c:pt idx="335">
                    <c:v>334</c:v>
                  </c:pt>
                  <c:pt idx="336">
                    <c:v>   </c:v>
                  </c:pt>
                  <c:pt idx="337">
                    <c:v>336</c:v>
                  </c:pt>
                  <c:pt idx="338">
                    <c:v>337</c:v>
                  </c:pt>
                  <c:pt idx="339">
                    <c:v>338</c:v>
                  </c:pt>
                  <c:pt idx="340">
                    <c:v>339</c:v>
                  </c:pt>
                  <c:pt idx="341">
                    <c:v>340</c:v>
                  </c:pt>
                  <c:pt idx="342">
                    <c:v>341</c:v>
                  </c:pt>
                  <c:pt idx="343">
                    <c:v>342</c:v>
                  </c:pt>
                  <c:pt idx="344">
                    <c:v>   </c:v>
                  </c:pt>
                  <c:pt idx="345">
                    <c:v>344</c:v>
                  </c:pt>
                  <c:pt idx="346">
                    <c:v>345</c:v>
                  </c:pt>
                  <c:pt idx="347">
                    <c:v>346</c:v>
                  </c:pt>
                  <c:pt idx="348">
                    <c:v>   </c:v>
                  </c:pt>
                  <c:pt idx="349">
                    <c:v>348</c:v>
                  </c:pt>
                  <c:pt idx="350">
                    <c:v>349</c:v>
                  </c:pt>
                  <c:pt idx="351">
                    <c:v>350</c:v>
                  </c:pt>
                  <c:pt idx="352">
                    <c:v>   </c:v>
                  </c:pt>
                  <c:pt idx="353">
                    <c:v>352</c:v>
                  </c:pt>
                  <c:pt idx="354">
                    <c:v>353</c:v>
                  </c:pt>
                  <c:pt idx="355">
                    <c:v>354</c:v>
                  </c:pt>
                  <c:pt idx="356">
                    <c:v>355</c:v>
                  </c:pt>
                  <c:pt idx="357">
                    <c:v>356</c:v>
                  </c:pt>
                  <c:pt idx="358">
                    <c:v>357</c:v>
                  </c:pt>
                  <c:pt idx="359">
                    <c:v>358</c:v>
                  </c:pt>
                  <c:pt idx="360">
                    <c:v>359</c:v>
                  </c:pt>
                  <c:pt idx="361">
                    <c:v>360</c:v>
                  </c:pt>
                  <c:pt idx="362">
                    <c:v>   </c:v>
                  </c:pt>
                  <c:pt idx="363">
                    <c:v>362</c:v>
                  </c:pt>
                  <c:pt idx="364">
                    <c:v>363</c:v>
                  </c:pt>
                  <c:pt idx="365">
                    <c:v>364</c:v>
                  </c:pt>
                  <c:pt idx="366">
                    <c:v>365</c:v>
                  </c:pt>
                  <c:pt idx="367">
                    <c:v>366</c:v>
                  </c:pt>
                  <c:pt idx="368">
                    <c:v>367</c:v>
                  </c:pt>
                  <c:pt idx="369">
                    <c:v>368</c:v>
                  </c:pt>
                  <c:pt idx="370">
                    <c:v>369</c:v>
                  </c:pt>
                  <c:pt idx="371">
                    <c:v>370</c:v>
                  </c:pt>
                  <c:pt idx="372">
                    <c:v>371</c:v>
                  </c:pt>
                  <c:pt idx="373">
                    <c:v>372</c:v>
                  </c:pt>
                  <c:pt idx="374">
                    <c:v>373</c:v>
                  </c:pt>
                  <c:pt idx="375">
                    <c:v>374</c:v>
                  </c:pt>
                  <c:pt idx="376">
                    <c:v>375</c:v>
                  </c:pt>
                  <c:pt idx="377">
                    <c:v>   </c:v>
                  </c:pt>
                  <c:pt idx="378">
                    <c:v>377</c:v>
                  </c:pt>
                  <c:pt idx="379">
                    <c:v>378</c:v>
                  </c:pt>
                  <c:pt idx="380">
                    <c:v>379</c:v>
                  </c:pt>
                  <c:pt idx="381">
                    <c:v>380</c:v>
                  </c:pt>
                  <c:pt idx="382">
                    <c:v>381</c:v>
                  </c:pt>
                  <c:pt idx="383">
                    <c:v>   </c:v>
                  </c:pt>
                  <c:pt idx="384">
                    <c:v>383</c:v>
                  </c:pt>
                  <c:pt idx="385">
                    <c:v>384</c:v>
                  </c:pt>
                  <c:pt idx="386">
                    <c:v>385</c:v>
                  </c:pt>
                  <c:pt idx="387">
                    <c:v>386</c:v>
                  </c:pt>
                  <c:pt idx="388">
                    <c:v>387</c:v>
                  </c:pt>
                  <c:pt idx="389">
                    <c:v>388</c:v>
                  </c:pt>
                  <c:pt idx="390">
                    <c:v>389</c:v>
                  </c:pt>
                  <c:pt idx="391">
                    <c:v>390</c:v>
                  </c:pt>
                  <c:pt idx="392">
                    <c:v>391</c:v>
                  </c:pt>
                  <c:pt idx="393">
                    <c:v>392</c:v>
                  </c:pt>
                  <c:pt idx="394">
                    <c:v>393</c:v>
                  </c:pt>
                  <c:pt idx="395">
                    <c:v>   </c:v>
                  </c:pt>
                  <c:pt idx="396">
                    <c:v>395</c:v>
                  </c:pt>
                  <c:pt idx="397">
                    <c:v>396</c:v>
                  </c:pt>
                  <c:pt idx="398">
                    <c:v>397</c:v>
                  </c:pt>
                  <c:pt idx="399">
                    <c:v>398</c:v>
                  </c:pt>
                  <c:pt idx="400">
                    <c:v>399</c:v>
                  </c:pt>
                  <c:pt idx="401">
                    <c:v>400</c:v>
                  </c:pt>
                  <c:pt idx="402">
                    <c:v>401</c:v>
                  </c:pt>
                  <c:pt idx="403">
                    <c:v>402</c:v>
                  </c:pt>
                  <c:pt idx="404">
                    <c:v>403</c:v>
                  </c:pt>
                  <c:pt idx="405">
                    <c:v>404</c:v>
                  </c:pt>
                  <c:pt idx="406">
                    <c:v>405</c:v>
                  </c:pt>
                  <c:pt idx="407">
                    <c:v>406</c:v>
                  </c:pt>
                  <c:pt idx="408">
                    <c:v>407</c:v>
                  </c:pt>
                  <c:pt idx="409">
                    <c:v>408</c:v>
                  </c:pt>
                  <c:pt idx="410">
                    <c:v>409</c:v>
                  </c:pt>
                  <c:pt idx="411">
                    <c:v>410</c:v>
                  </c:pt>
                  <c:pt idx="412">
                    <c:v>411</c:v>
                  </c:pt>
                  <c:pt idx="413">
                    <c:v>412</c:v>
                  </c:pt>
                  <c:pt idx="414">
                    <c:v>413</c:v>
                  </c:pt>
                  <c:pt idx="415">
                    <c:v>414</c:v>
                  </c:pt>
                  <c:pt idx="416">
                    <c:v>415</c:v>
                  </c:pt>
                  <c:pt idx="417">
                    <c:v>416</c:v>
                  </c:pt>
                  <c:pt idx="418">
                    <c:v>417</c:v>
                  </c:pt>
                  <c:pt idx="419">
                    <c:v>418</c:v>
                  </c:pt>
                  <c:pt idx="420">
                    <c:v>419</c:v>
                  </c:pt>
                  <c:pt idx="421">
                    <c:v>420</c:v>
                  </c:pt>
                  <c:pt idx="422">
                    <c:v>421</c:v>
                  </c:pt>
                  <c:pt idx="423">
                    <c:v>422</c:v>
                  </c:pt>
                  <c:pt idx="424">
                    <c:v>423</c:v>
                  </c:pt>
                  <c:pt idx="425">
                    <c:v>424</c:v>
                  </c:pt>
                  <c:pt idx="426">
                    <c:v>425</c:v>
                  </c:pt>
                  <c:pt idx="427">
                    <c:v>426</c:v>
                  </c:pt>
                  <c:pt idx="428">
                    <c:v>427</c:v>
                  </c:pt>
                  <c:pt idx="429">
                    <c:v>428</c:v>
                  </c:pt>
                  <c:pt idx="430">
                    <c:v>429</c:v>
                  </c:pt>
                  <c:pt idx="431">
                    <c:v>430</c:v>
                  </c:pt>
                  <c:pt idx="432">
                    <c:v>431</c:v>
                  </c:pt>
                  <c:pt idx="433">
                    <c:v>432</c:v>
                  </c:pt>
                  <c:pt idx="434">
                    <c:v>433</c:v>
                  </c:pt>
                  <c:pt idx="435">
                    <c:v>434</c:v>
                  </c:pt>
                  <c:pt idx="436">
                    <c:v>435</c:v>
                  </c:pt>
                  <c:pt idx="437">
                    <c:v>436</c:v>
                  </c:pt>
                  <c:pt idx="438">
                    <c:v>437</c:v>
                  </c:pt>
                  <c:pt idx="439">
                    <c:v>438</c:v>
                  </c:pt>
                  <c:pt idx="440">
                    <c:v>439</c:v>
                  </c:pt>
                  <c:pt idx="441">
                    <c:v>440</c:v>
                  </c:pt>
                  <c:pt idx="442">
                    <c:v>441</c:v>
                  </c:pt>
                  <c:pt idx="443">
                    <c:v>442</c:v>
                  </c:pt>
                  <c:pt idx="444">
                    <c:v>443</c:v>
                  </c:pt>
                  <c:pt idx="445">
                    <c:v>444</c:v>
                  </c:pt>
                  <c:pt idx="446">
                    <c:v>445</c:v>
                  </c:pt>
                  <c:pt idx="447">
                    <c:v>446</c:v>
                  </c:pt>
                  <c:pt idx="448">
                    <c:v>447</c:v>
                  </c:pt>
                  <c:pt idx="449">
                    <c:v>448</c:v>
                  </c:pt>
                  <c:pt idx="450">
                    <c:v>449</c:v>
                  </c:pt>
                  <c:pt idx="451">
                    <c:v>450</c:v>
                  </c:pt>
                  <c:pt idx="452">
                    <c:v>451</c:v>
                  </c:pt>
                  <c:pt idx="453">
                    <c:v>452</c:v>
                  </c:pt>
                  <c:pt idx="454">
                    <c:v>453</c:v>
                  </c:pt>
                  <c:pt idx="455">
                    <c:v>454</c:v>
                  </c:pt>
                  <c:pt idx="456">
                    <c:v>455</c:v>
                  </c:pt>
                  <c:pt idx="457">
                    <c:v>456</c:v>
                  </c:pt>
                  <c:pt idx="458">
                    <c:v>457</c:v>
                  </c:pt>
                  <c:pt idx="459">
                    <c:v>   </c:v>
                  </c:pt>
                  <c:pt idx="460">
                    <c:v>459</c:v>
                  </c:pt>
                  <c:pt idx="461">
                    <c:v>460</c:v>
                  </c:pt>
                  <c:pt idx="462">
                    <c:v>   </c:v>
                  </c:pt>
                  <c:pt idx="463">
                    <c:v>462</c:v>
                  </c:pt>
                  <c:pt idx="464">
                    <c:v>463</c:v>
                  </c:pt>
                  <c:pt idx="465">
                    <c:v>   </c:v>
                  </c:pt>
                  <c:pt idx="466">
                    <c:v>465</c:v>
                  </c:pt>
                  <c:pt idx="467">
                    <c:v>466</c:v>
                  </c:pt>
                  <c:pt idx="468">
                    <c:v>   </c:v>
                  </c:pt>
                  <c:pt idx="469">
                    <c:v>468</c:v>
                  </c:pt>
                  <c:pt idx="470">
                    <c:v>469</c:v>
                  </c:pt>
                  <c:pt idx="471">
                    <c:v>   </c:v>
                  </c:pt>
                  <c:pt idx="472">
                    <c:v>471</c:v>
                  </c:pt>
                  <c:pt idx="473">
                    <c:v>472</c:v>
                  </c:pt>
                  <c:pt idx="474">
                    <c:v>473</c:v>
                  </c:pt>
                  <c:pt idx="475">
                    <c:v>474</c:v>
                  </c:pt>
                  <c:pt idx="476">
                    <c:v>475</c:v>
                  </c:pt>
                  <c:pt idx="477">
                    <c:v>476</c:v>
                  </c:pt>
                  <c:pt idx="478">
                    <c:v>477</c:v>
                  </c:pt>
                  <c:pt idx="479">
                    <c:v>   </c:v>
                  </c:pt>
                  <c:pt idx="480">
                    <c:v>479</c:v>
                  </c:pt>
                  <c:pt idx="481">
                    <c:v>480</c:v>
                  </c:pt>
                  <c:pt idx="482">
                    <c:v>481</c:v>
                  </c:pt>
                  <c:pt idx="483">
                    <c:v>482</c:v>
                  </c:pt>
                  <c:pt idx="484">
                    <c:v>483</c:v>
                  </c:pt>
                  <c:pt idx="485">
                    <c:v>   </c:v>
                  </c:pt>
                  <c:pt idx="486">
                    <c:v>485</c:v>
                  </c:pt>
                  <c:pt idx="487">
                    <c:v>486</c:v>
                  </c:pt>
                  <c:pt idx="488">
                    <c:v>487</c:v>
                  </c:pt>
                  <c:pt idx="489">
                    <c:v>488</c:v>
                  </c:pt>
                  <c:pt idx="490">
                    <c:v>489</c:v>
                  </c:pt>
                  <c:pt idx="491">
                    <c:v>490</c:v>
                  </c:pt>
                  <c:pt idx="492">
                    <c:v>491</c:v>
                  </c:pt>
                  <c:pt idx="493">
                    <c:v>492</c:v>
                  </c:pt>
                  <c:pt idx="494">
                    <c:v>493</c:v>
                  </c:pt>
                  <c:pt idx="495">
                    <c:v>494</c:v>
                  </c:pt>
                  <c:pt idx="496">
                    <c:v>495</c:v>
                  </c:pt>
                  <c:pt idx="497">
                    <c:v>496</c:v>
                  </c:pt>
                  <c:pt idx="498">
                    <c:v>497</c:v>
                  </c:pt>
                  <c:pt idx="499">
                    <c:v>498</c:v>
                  </c:pt>
                  <c:pt idx="500">
                    <c:v>499</c:v>
                  </c:pt>
                  <c:pt idx="501">
                    <c:v>500</c:v>
                  </c:pt>
                  <c:pt idx="502">
                    <c:v>501</c:v>
                  </c:pt>
                  <c:pt idx="503">
                    <c:v>502</c:v>
                  </c:pt>
                  <c:pt idx="504">
                    <c:v>503</c:v>
                  </c:pt>
                  <c:pt idx="505">
                    <c:v>504</c:v>
                  </c:pt>
                  <c:pt idx="506">
                    <c:v>505</c:v>
                  </c:pt>
                  <c:pt idx="507">
                    <c:v>506</c:v>
                  </c:pt>
                  <c:pt idx="508">
                    <c:v>507</c:v>
                  </c:pt>
                  <c:pt idx="509">
                    <c:v>508</c:v>
                  </c:pt>
                  <c:pt idx="510">
                    <c:v>509</c:v>
                  </c:pt>
                  <c:pt idx="511">
                    <c:v>510</c:v>
                  </c:pt>
                  <c:pt idx="512">
                    <c:v>511</c:v>
                  </c:pt>
                  <c:pt idx="513">
                    <c:v>512</c:v>
                  </c:pt>
                  <c:pt idx="514">
                    <c:v>513</c:v>
                  </c:pt>
                  <c:pt idx="515">
                    <c:v>514</c:v>
                  </c:pt>
                  <c:pt idx="516">
                    <c:v>515</c:v>
                  </c:pt>
                  <c:pt idx="517">
                    <c:v>516</c:v>
                  </c:pt>
                  <c:pt idx="518">
                    <c:v>517</c:v>
                  </c:pt>
                  <c:pt idx="519">
                    <c:v>518</c:v>
                  </c:pt>
                  <c:pt idx="520">
                    <c:v>519</c:v>
                  </c:pt>
                  <c:pt idx="521">
                    <c:v>520</c:v>
                  </c:pt>
                  <c:pt idx="522">
                    <c:v>521</c:v>
                  </c:pt>
                  <c:pt idx="523">
                    <c:v>522</c:v>
                  </c:pt>
                  <c:pt idx="524">
                    <c:v>523</c:v>
                  </c:pt>
                  <c:pt idx="525">
                    <c:v>524</c:v>
                  </c:pt>
                  <c:pt idx="526">
                    <c:v>525</c:v>
                  </c:pt>
                  <c:pt idx="527">
                    <c:v>526</c:v>
                  </c:pt>
                  <c:pt idx="528">
                    <c:v>527</c:v>
                  </c:pt>
                  <c:pt idx="529">
                    <c:v>528</c:v>
                  </c:pt>
                  <c:pt idx="530">
                    <c:v>529</c:v>
                  </c:pt>
                  <c:pt idx="531">
                    <c:v>   </c:v>
                  </c:pt>
                  <c:pt idx="532">
                    <c:v>   </c:v>
                  </c:pt>
                  <c:pt idx="533">
                    <c:v>532</c:v>
                  </c:pt>
                  <c:pt idx="534">
                    <c:v>533</c:v>
                  </c:pt>
                  <c:pt idx="535">
                    <c:v>534</c:v>
                  </c:pt>
                  <c:pt idx="536">
                    <c:v>   </c:v>
                  </c:pt>
                  <c:pt idx="537">
                    <c:v>536</c:v>
                  </c:pt>
                  <c:pt idx="538">
                    <c:v>537</c:v>
                  </c:pt>
                  <c:pt idx="539">
                    <c:v>538</c:v>
                  </c:pt>
                  <c:pt idx="540">
                    <c:v>   </c:v>
                  </c:pt>
                  <c:pt idx="541">
                    <c:v>540</c:v>
                  </c:pt>
                  <c:pt idx="542">
                    <c:v>541</c:v>
                  </c:pt>
                  <c:pt idx="543">
                    <c:v>542</c:v>
                  </c:pt>
                  <c:pt idx="544">
                    <c:v>   </c:v>
                  </c:pt>
                  <c:pt idx="545">
                    <c:v>544</c:v>
                  </c:pt>
                  <c:pt idx="546">
                    <c:v>545</c:v>
                  </c:pt>
                  <c:pt idx="547">
                    <c:v>546</c:v>
                  </c:pt>
                  <c:pt idx="548">
                    <c:v>   </c:v>
                  </c:pt>
                  <c:pt idx="549">
                    <c:v>548</c:v>
                  </c:pt>
                  <c:pt idx="550">
                    <c:v>549</c:v>
                  </c:pt>
                  <c:pt idx="551">
                    <c:v>550</c:v>
                  </c:pt>
                  <c:pt idx="552">
                    <c:v>551</c:v>
                  </c:pt>
                  <c:pt idx="553">
                    <c:v>552</c:v>
                  </c:pt>
                  <c:pt idx="554">
                    <c:v>553</c:v>
                  </c:pt>
                  <c:pt idx="555">
                    <c:v>554</c:v>
                  </c:pt>
                  <c:pt idx="556">
                    <c:v>555</c:v>
                  </c:pt>
                  <c:pt idx="557">
                    <c:v>556</c:v>
                  </c:pt>
                  <c:pt idx="558">
                    <c:v>557</c:v>
                  </c:pt>
                  <c:pt idx="559">
                    <c:v>558</c:v>
                  </c:pt>
                  <c:pt idx="560">
                    <c:v>   </c:v>
                  </c:pt>
                  <c:pt idx="561">
                    <c:v>560</c:v>
                  </c:pt>
                  <c:pt idx="562">
                    <c:v>561</c:v>
                  </c:pt>
                  <c:pt idx="563">
                    <c:v>562</c:v>
                  </c:pt>
                  <c:pt idx="564">
                    <c:v>   </c:v>
                  </c:pt>
                  <c:pt idx="565">
                    <c:v>564</c:v>
                  </c:pt>
                  <c:pt idx="566">
                    <c:v>565</c:v>
                  </c:pt>
                  <c:pt idx="567">
                    <c:v>566</c:v>
                  </c:pt>
                  <c:pt idx="568">
                    <c:v>   </c:v>
                  </c:pt>
                  <c:pt idx="569">
                    <c:v>568</c:v>
                  </c:pt>
                  <c:pt idx="570">
                    <c:v>569</c:v>
                  </c:pt>
                  <c:pt idx="571">
                    <c:v>570</c:v>
                  </c:pt>
                  <c:pt idx="572">
                    <c:v>571</c:v>
                  </c:pt>
                  <c:pt idx="573">
                    <c:v>572</c:v>
                  </c:pt>
                  <c:pt idx="574">
                    <c:v>573</c:v>
                  </c:pt>
                  <c:pt idx="575">
                    <c:v>574</c:v>
                  </c:pt>
                  <c:pt idx="576">
                    <c:v>575</c:v>
                  </c:pt>
                  <c:pt idx="577">
                    <c:v>   </c:v>
                  </c:pt>
                  <c:pt idx="578">
                    <c:v>577</c:v>
                  </c:pt>
                  <c:pt idx="579">
                    <c:v>578</c:v>
                  </c:pt>
                  <c:pt idx="580">
                    <c:v>579</c:v>
                  </c:pt>
                  <c:pt idx="581">
                    <c:v>580</c:v>
                  </c:pt>
                  <c:pt idx="582">
                    <c:v>581</c:v>
                  </c:pt>
                  <c:pt idx="583">
                    <c:v>582</c:v>
                  </c:pt>
                  <c:pt idx="584">
                    <c:v>   </c:v>
                  </c:pt>
                  <c:pt idx="585">
                    <c:v>584</c:v>
                  </c:pt>
                  <c:pt idx="586">
                    <c:v>585</c:v>
                  </c:pt>
                  <c:pt idx="587">
                    <c:v>586</c:v>
                  </c:pt>
                  <c:pt idx="588">
                    <c:v>587</c:v>
                  </c:pt>
                  <c:pt idx="589">
                    <c:v>588</c:v>
                  </c:pt>
                  <c:pt idx="590">
                    <c:v>   </c:v>
                  </c:pt>
                  <c:pt idx="591">
                    <c:v>590</c:v>
                  </c:pt>
                  <c:pt idx="592">
                    <c:v>591</c:v>
                  </c:pt>
                  <c:pt idx="593">
                    <c:v>592</c:v>
                  </c:pt>
                  <c:pt idx="594">
                    <c:v>593</c:v>
                  </c:pt>
                  <c:pt idx="595">
                    <c:v>594</c:v>
                  </c:pt>
                  <c:pt idx="596">
                    <c:v>595</c:v>
                  </c:pt>
                  <c:pt idx="597">
                    <c:v>596</c:v>
                  </c:pt>
                  <c:pt idx="598">
                    <c:v>597</c:v>
                  </c:pt>
                  <c:pt idx="599">
                    <c:v>598</c:v>
                  </c:pt>
                  <c:pt idx="600">
                    <c:v>599</c:v>
                  </c:pt>
                  <c:pt idx="601">
                    <c:v>   </c:v>
                  </c:pt>
                  <c:pt idx="602">
                    <c:v>   </c:v>
                  </c:pt>
                  <c:pt idx="603">
                    <c:v>602</c:v>
                  </c:pt>
                  <c:pt idx="604">
                    <c:v>603</c:v>
                  </c:pt>
                  <c:pt idx="605">
                    <c:v>604</c:v>
                  </c:pt>
                  <c:pt idx="606">
                    <c:v>605</c:v>
                  </c:pt>
                  <c:pt idx="607">
                    <c:v>606</c:v>
                  </c:pt>
                  <c:pt idx="608">
                    <c:v>607</c:v>
                  </c:pt>
                  <c:pt idx="609">
                    <c:v>608</c:v>
                  </c:pt>
                  <c:pt idx="610">
                    <c:v>609</c:v>
                  </c:pt>
                  <c:pt idx="611">
                    <c:v>610</c:v>
                  </c:pt>
                  <c:pt idx="612">
                    <c:v>611</c:v>
                  </c:pt>
                  <c:pt idx="613">
                    <c:v>612</c:v>
                  </c:pt>
                  <c:pt idx="614">
                    <c:v>613</c:v>
                  </c:pt>
                  <c:pt idx="615">
                    <c:v>614</c:v>
                  </c:pt>
                  <c:pt idx="616">
                    <c:v>615</c:v>
                  </c:pt>
                  <c:pt idx="617">
                    <c:v>616</c:v>
                  </c:pt>
                  <c:pt idx="618">
                    <c:v>617</c:v>
                  </c:pt>
                  <c:pt idx="619">
                    <c:v>618</c:v>
                  </c:pt>
                  <c:pt idx="620">
                    <c:v>619</c:v>
                  </c:pt>
                  <c:pt idx="621">
                    <c:v>620</c:v>
                  </c:pt>
                  <c:pt idx="622">
                    <c:v>621</c:v>
                  </c:pt>
                  <c:pt idx="623">
                    <c:v>622</c:v>
                  </c:pt>
                  <c:pt idx="624">
                    <c:v>623</c:v>
                  </c:pt>
                  <c:pt idx="625">
                    <c:v>624</c:v>
                  </c:pt>
                  <c:pt idx="626">
                    <c:v>625</c:v>
                  </c:pt>
                  <c:pt idx="627">
                    <c:v>626</c:v>
                  </c:pt>
                  <c:pt idx="628">
                    <c:v>627</c:v>
                  </c:pt>
                  <c:pt idx="629">
                    <c:v>628</c:v>
                  </c:pt>
                  <c:pt idx="630">
                    <c:v>629</c:v>
                  </c:pt>
                  <c:pt idx="631">
                    <c:v>630</c:v>
                  </c:pt>
                  <c:pt idx="632">
                    <c:v>631</c:v>
                  </c:pt>
                  <c:pt idx="633">
                    <c:v>632</c:v>
                  </c:pt>
                  <c:pt idx="634">
                    <c:v>633</c:v>
                  </c:pt>
                  <c:pt idx="635">
                    <c:v>634</c:v>
                  </c:pt>
                  <c:pt idx="636">
                    <c:v>635</c:v>
                  </c:pt>
                  <c:pt idx="637">
                    <c:v>636</c:v>
                  </c:pt>
                  <c:pt idx="638">
                    <c:v>637</c:v>
                  </c:pt>
                  <c:pt idx="639">
                    <c:v>638</c:v>
                  </c:pt>
                  <c:pt idx="640">
                    <c:v>639</c:v>
                  </c:pt>
                  <c:pt idx="641">
                    <c:v>   </c:v>
                  </c:pt>
                  <c:pt idx="642">
                    <c:v>   </c:v>
                  </c:pt>
                  <c:pt idx="643">
                    <c:v>642</c:v>
                  </c:pt>
                  <c:pt idx="644">
                    <c:v>   </c:v>
                  </c:pt>
                  <c:pt idx="645">
                    <c:v>644</c:v>
                  </c:pt>
                  <c:pt idx="646">
                    <c:v>   </c:v>
                  </c:pt>
                  <c:pt idx="647">
                    <c:v>646</c:v>
                  </c:pt>
                  <c:pt idx="648">
                    <c:v>   </c:v>
                  </c:pt>
                  <c:pt idx="649">
                    <c:v>648</c:v>
                  </c:pt>
                  <c:pt idx="650">
                    <c:v>   </c:v>
                  </c:pt>
                  <c:pt idx="651">
                    <c:v>650</c:v>
                  </c:pt>
                  <c:pt idx="652">
                    <c:v>651</c:v>
                  </c:pt>
                  <c:pt idx="653">
                    <c:v>652</c:v>
                  </c:pt>
                  <c:pt idx="654">
                    <c:v>653</c:v>
                  </c:pt>
                  <c:pt idx="655">
                    <c:v>654</c:v>
                  </c:pt>
                  <c:pt idx="656">
                    <c:v>   </c:v>
                  </c:pt>
                  <c:pt idx="657">
                    <c:v>656</c:v>
                  </c:pt>
                  <c:pt idx="658">
                    <c:v>   </c:v>
                  </c:pt>
                  <c:pt idx="659">
                    <c:v>658</c:v>
                  </c:pt>
                  <c:pt idx="660">
                    <c:v>   </c:v>
                  </c:pt>
                  <c:pt idx="661">
                    <c:v>660</c:v>
                  </c:pt>
                  <c:pt idx="662">
                    <c:v>661</c:v>
                  </c:pt>
                  <c:pt idx="663">
                    <c:v>662</c:v>
                  </c:pt>
                  <c:pt idx="664">
                    <c:v>663</c:v>
                  </c:pt>
                  <c:pt idx="665">
                    <c:v>   </c:v>
                  </c:pt>
                  <c:pt idx="666">
                    <c:v>665</c:v>
                  </c:pt>
                  <c:pt idx="667">
                    <c:v>666</c:v>
                  </c:pt>
                  <c:pt idx="668">
                    <c:v>667</c:v>
                  </c:pt>
                  <c:pt idx="669">
                    <c:v>668</c:v>
                  </c:pt>
                  <c:pt idx="670">
                    <c:v>669</c:v>
                  </c:pt>
                  <c:pt idx="671">
                    <c:v>   </c:v>
                  </c:pt>
                  <c:pt idx="672">
                    <c:v>671</c:v>
                  </c:pt>
                  <c:pt idx="673">
                    <c:v>   </c:v>
                  </c:pt>
                  <c:pt idx="674">
                    <c:v>673</c:v>
                  </c:pt>
                  <c:pt idx="675">
                    <c:v>674</c:v>
                  </c:pt>
                  <c:pt idx="676">
                    <c:v>675</c:v>
                  </c:pt>
                  <c:pt idx="677">
                    <c:v>676</c:v>
                  </c:pt>
                  <c:pt idx="678">
                    <c:v>677</c:v>
                  </c:pt>
                  <c:pt idx="679">
                    <c:v>678</c:v>
                  </c:pt>
                  <c:pt idx="680">
                    <c:v>679</c:v>
                  </c:pt>
                  <c:pt idx="681">
                    <c:v>680</c:v>
                  </c:pt>
                  <c:pt idx="682">
                    <c:v>681</c:v>
                  </c:pt>
                  <c:pt idx="683">
                    <c:v>682</c:v>
                  </c:pt>
                  <c:pt idx="684">
                    <c:v>683</c:v>
                  </c:pt>
                  <c:pt idx="685">
                    <c:v>684</c:v>
                  </c:pt>
                  <c:pt idx="686">
                    <c:v>685</c:v>
                  </c:pt>
                  <c:pt idx="687">
                    <c:v>686</c:v>
                  </c:pt>
                  <c:pt idx="688">
                    <c:v>687</c:v>
                  </c:pt>
                  <c:pt idx="689">
                    <c:v>688</c:v>
                  </c:pt>
                  <c:pt idx="690">
                    <c:v>689</c:v>
                  </c:pt>
                  <c:pt idx="691">
                    <c:v>690</c:v>
                  </c:pt>
                  <c:pt idx="692">
                    <c:v>691</c:v>
                  </c:pt>
                  <c:pt idx="693">
                    <c:v>692</c:v>
                  </c:pt>
                  <c:pt idx="694">
                    <c:v>693</c:v>
                  </c:pt>
                  <c:pt idx="695">
                    <c:v>694</c:v>
                  </c:pt>
                  <c:pt idx="696">
                    <c:v>695</c:v>
                  </c:pt>
                  <c:pt idx="697">
                    <c:v>696</c:v>
                  </c:pt>
                  <c:pt idx="698">
                    <c:v>697</c:v>
                  </c:pt>
                  <c:pt idx="699">
                    <c:v>698</c:v>
                  </c:pt>
                  <c:pt idx="700">
                    <c:v>699</c:v>
                  </c:pt>
                  <c:pt idx="701">
                    <c:v>700</c:v>
                  </c:pt>
                  <c:pt idx="702">
                    <c:v>701</c:v>
                  </c:pt>
                  <c:pt idx="703">
                    <c:v>801 Oświata i wychowanie - Razem                                    </c:v>
                  </c:pt>
                  <c:pt idx="704">
                    <c:v>803</c:v>
                  </c:pt>
                  <c:pt idx="705">
                    <c:v>704</c:v>
                  </c:pt>
                  <c:pt idx="706">
                    <c:v>705</c:v>
                  </c:pt>
                  <c:pt idx="707">
                    <c:v>803 Szkolnictwo wyższe- Razem</c:v>
                  </c:pt>
                  <c:pt idx="708">
                    <c:v>851</c:v>
                  </c:pt>
                  <c:pt idx="709">
                    <c:v>708</c:v>
                  </c:pt>
                  <c:pt idx="710">
                    <c:v>709</c:v>
                  </c:pt>
                  <c:pt idx="711">
                    <c:v>710</c:v>
                  </c:pt>
                  <c:pt idx="712">
                    <c:v>711</c:v>
                  </c:pt>
                  <c:pt idx="713">
                    <c:v>712</c:v>
                  </c:pt>
                  <c:pt idx="714">
                    <c:v>713</c:v>
                  </c:pt>
                  <c:pt idx="715">
                    <c:v>714</c:v>
                  </c:pt>
                  <c:pt idx="716">
                    <c:v>715</c:v>
                  </c:pt>
                  <c:pt idx="717">
                    <c:v>716</c:v>
                  </c:pt>
                  <c:pt idx="718">
                    <c:v>717</c:v>
                  </c:pt>
                  <c:pt idx="719">
                    <c:v>718</c:v>
                  </c:pt>
                  <c:pt idx="720">
                    <c:v>   </c:v>
                  </c:pt>
                  <c:pt idx="721">
                    <c:v>   </c:v>
                  </c:pt>
                  <c:pt idx="722">
                    <c:v>   </c:v>
                  </c:pt>
                  <c:pt idx="723">
                    <c:v>   </c:v>
                  </c:pt>
                  <c:pt idx="724">
                    <c:v>   </c:v>
                  </c:pt>
                  <c:pt idx="725">
                    <c:v>   </c:v>
                  </c:pt>
                  <c:pt idx="726">
                    <c:v>725</c:v>
                  </c:pt>
                  <c:pt idx="727">
                    <c:v>726</c:v>
                  </c:pt>
                  <c:pt idx="728">
                    <c:v>727</c:v>
                  </c:pt>
                  <c:pt idx="729">
                    <c:v>728</c:v>
                  </c:pt>
                  <c:pt idx="730">
                    <c:v>729</c:v>
                  </c:pt>
                  <c:pt idx="731">
                    <c:v>730</c:v>
                  </c:pt>
                  <c:pt idx="732">
                    <c:v>731</c:v>
                  </c:pt>
                  <c:pt idx="733">
                    <c:v>732</c:v>
                  </c:pt>
                  <c:pt idx="734">
                    <c:v>733</c:v>
                  </c:pt>
                  <c:pt idx="735">
                    <c:v>851 Ochrona zdrowia - Razem                                         </c:v>
                  </c:pt>
                  <c:pt idx="736">
                    <c:v>852</c:v>
                  </c:pt>
                  <c:pt idx="737">
                    <c:v>736</c:v>
                  </c:pt>
                  <c:pt idx="738">
                    <c:v>737</c:v>
                  </c:pt>
                  <c:pt idx="739">
                    <c:v>738</c:v>
                  </c:pt>
                  <c:pt idx="740">
                    <c:v>739</c:v>
                  </c:pt>
                  <c:pt idx="741">
                    <c:v>740</c:v>
                  </c:pt>
                  <c:pt idx="742">
                    <c:v>741</c:v>
                  </c:pt>
                  <c:pt idx="743">
                    <c:v>742</c:v>
                  </c:pt>
                  <c:pt idx="744">
                    <c:v>743</c:v>
                  </c:pt>
                  <c:pt idx="745">
                    <c:v>744</c:v>
                  </c:pt>
                  <c:pt idx="746">
                    <c:v>745</c:v>
                  </c:pt>
                  <c:pt idx="747">
                    <c:v>746</c:v>
                  </c:pt>
                  <c:pt idx="748">
                    <c:v>747</c:v>
                  </c:pt>
                  <c:pt idx="749">
                    <c:v>748</c:v>
                  </c:pt>
                  <c:pt idx="750">
                    <c:v>749</c:v>
                  </c:pt>
                  <c:pt idx="751">
                    <c:v>750</c:v>
                  </c:pt>
                  <c:pt idx="752">
                    <c:v>751</c:v>
                  </c:pt>
                  <c:pt idx="753">
                    <c:v>752</c:v>
                  </c:pt>
                  <c:pt idx="754">
                    <c:v>753</c:v>
                  </c:pt>
                  <c:pt idx="755">
                    <c:v>754</c:v>
                  </c:pt>
                  <c:pt idx="756">
                    <c:v>755</c:v>
                  </c:pt>
                  <c:pt idx="757">
                    <c:v>756</c:v>
                  </c:pt>
                  <c:pt idx="758">
                    <c:v>757</c:v>
                  </c:pt>
                  <c:pt idx="759">
                    <c:v>758</c:v>
                  </c:pt>
                  <c:pt idx="760">
                    <c:v>759</c:v>
                  </c:pt>
                  <c:pt idx="761">
                    <c:v>760</c:v>
                  </c:pt>
                  <c:pt idx="762">
                    <c:v>761</c:v>
                  </c:pt>
                  <c:pt idx="763">
                    <c:v>762</c:v>
                  </c:pt>
                  <c:pt idx="764">
                    <c:v>763</c:v>
                  </c:pt>
                  <c:pt idx="765">
                    <c:v>764</c:v>
                  </c:pt>
                  <c:pt idx="766">
                    <c:v>765</c:v>
                  </c:pt>
                  <c:pt idx="767">
                    <c:v>   </c:v>
                  </c:pt>
                  <c:pt idx="768">
                    <c:v>   </c:v>
                  </c:pt>
                  <c:pt idx="769">
                    <c:v>   </c:v>
                  </c:pt>
                  <c:pt idx="770">
                    <c:v>   </c:v>
                  </c:pt>
                  <c:pt idx="771">
                    <c:v>   </c:v>
                  </c:pt>
                  <c:pt idx="772">
                    <c:v>   </c:v>
                  </c:pt>
                  <c:pt idx="773">
                    <c:v>772</c:v>
                  </c:pt>
                  <c:pt idx="774">
                    <c:v>773</c:v>
                  </c:pt>
                  <c:pt idx="775">
                    <c:v>774</c:v>
                  </c:pt>
                  <c:pt idx="776">
                    <c:v>   </c:v>
                  </c:pt>
                  <c:pt idx="777">
                    <c:v>776</c:v>
                  </c:pt>
                  <c:pt idx="778">
                    <c:v>777</c:v>
                  </c:pt>
                  <c:pt idx="779">
                    <c:v>   </c:v>
                  </c:pt>
                  <c:pt idx="780">
                    <c:v>   </c:v>
                  </c:pt>
                  <c:pt idx="781">
                    <c:v>780</c:v>
                  </c:pt>
                  <c:pt idx="782">
                    <c:v>   </c:v>
                  </c:pt>
                  <c:pt idx="783">
                    <c:v>   </c:v>
                  </c:pt>
                  <c:pt idx="784">
                    <c:v>   </c:v>
                  </c:pt>
                  <c:pt idx="785">
                    <c:v>   </c:v>
                  </c:pt>
                  <c:pt idx="786">
                    <c:v>   </c:v>
                  </c:pt>
                  <c:pt idx="787">
                    <c:v>786</c:v>
                  </c:pt>
                  <c:pt idx="788">
                    <c:v>787</c:v>
                  </c:pt>
                  <c:pt idx="789">
                    <c:v>788</c:v>
                  </c:pt>
                  <c:pt idx="790">
                    <c:v>   </c:v>
                  </c:pt>
                  <c:pt idx="791">
                    <c:v>   </c:v>
                  </c:pt>
                  <c:pt idx="792">
                    <c:v>   </c:v>
                  </c:pt>
                  <c:pt idx="793">
                    <c:v>   </c:v>
                  </c:pt>
                  <c:pt idx="794">
                    <c:v>793</c:v>
                  </c:pt>
                  <c:pt idx="795">
                    <c:v>794</c:v>
                  </c:pt>
                  <c:pt idx="796">
                    <c:v>795</c:v>
                  </c:pt>
                  <c:pt idx="797">
                    <c:v>796</c:v>
                  </c:pt>
                  <c:pt idx="798">
                    <c:v>   </c:v>
                  </c:pt>
                  <c:pt idx="799">
                    <c:v>   </c:v>
                  </c:pt>
                  <c:pt idx="800">
                    <c:v>799</c:v>
                  </c:pt>
                  <c:pt idx="801">
                    <c:v>800</c:v>
                  </c:pt>
                  <c:pt idx="802">
                    <c:v>801</c:v>
                  </c:pt>
                  <c:pt idx="803">
                    <c:v>802</c:v>
                  </c:pt>
                  <c:pt idx="804">
                    <c:v>803</c:v>
                  </c:pt>
                  <c:pt idx="805">
                    <c:v>804</c:v>
                  </c:pt>
                  <c:pt idx="806">
                    <c:v>   </c:v>
                  </c:pt>
                  <c:pt idx="807">
                    <c:v>   </c:v>
                  </c:pt>
                  <c:pt idx="808">
                    <c:v>   </c:v>
                  </c:pt>
                  <c:pt idx="809">
                    <c:v>808</c:v>
                  </c:pt>
                  <c:pt idx="810">
                    <c:v>   </c:v>
                  </c:pt>
                  <c:pt idx="811">
                    <c:v>   </c:v>
                  </c:pt>
                  <c:pt idx="812">
                    <c:v>811</c:v>
                  </c:pt>
                  <c:pt idx="813">
                    <c:v>812</c:v>
                  </c:pt>
                  <c:pt idx="814">
                    <c:v>   </c:v>
                  </c:pt>
                  <c:pt idx="815">
                    <c:v>814</c:v>
                  </c:pt>
                  <c:pt idx="816">
                    <c:v>815</c:v>
                  </c:pt>
                  <c:pt idx="817">
                    <c:v>816</c:v>
                  </c:pt>
                  <c:pt idx="818">
                    <c:v>817</c:v>
                  </c:pt>
                  <c:pt idx="819">
                    <c:v>818</c:v>
                  </c:pt>
                  <c:pt idx="820">
                    <c:v>819</c:v>
                  </c:pt>
                  <c:pt idx="821">
                    <c:v>820</c:v>
                  </c:pt>
                  <c:pt idx="822">
                    <c:v>821</c:v>
                  </c:pt>
                  <c:pt idx="823">
                    <c:v>822</c:v>
                  </c:pt>
                  <c:pt idx="824">
                    <c:v>823</c:v>
                  </c:pt>
                  <c:pt idx="825">
                    <c:v>824</c:v>
                  </c:pt>
                  <c:pt idx="826">
                    <c:v>825</c:v>
                  </c:pt>
                  <c:pt idx="827">
                    <c:v>826</c:v>
                  </c:pt>
                  <c:pt idx="828">
                    <c:v>827</c:v>
                  </c:pt>
                  <c:pt idx="829">
                    <c:v>828</c:v>
                  </c:pt>
                  <c:pt idx="830">
                    <c:v>829</c:v>
                  </c:pt>
                  <c:pt idx="831">
                    <c:v>830</c:v>
                  </c:pt>
                  <c:pt idx="832">
                    <c:v>831</c:v>
                  </c:pt>
                  <c:pt idx="833">
                    <c:v>832</c:v>
                  </c:pt>
                  <c:pt idx="834">
                    <c:v>833</c:v>
                  </c:pt>
                  <c:pt idx="835">
                    <c:v>834</c:v>
                  </c:pt>
                  <c:pt idx="836">
                    <c:v>835</c:v>
                  </c:pt>
                  <c:pt idx="837">
                    <c:v>836</c:v>
                  </c:pt>
                  <c:pt idx="838">
                    <c:v>852 Pomoc społeczna - Razem</c:v>
                  </c:pt>
                  <c:pt idx="839">
                    <c:v>854</c:v>
                  </c:pt>
                  <c:pt idx="840">
                    <c:v>   </c:v>
                  </c:pt>
                  <c:pt idx="841">
                    <c:v>840</c:v>
                  </c:pt>
                  <c:pt idx="842">
                    <c:v>841</c:v>
                  </c:pt>
                  <c:pt idx="843">
                    <c:v>842</c:v>
                  </c:pt>
                  <c:pt idx="844">
                    <c:v>   </c:v>
                  </c:pt>
                  <c:pt idx="845">
                    <c:v>844</c:v>
                  </c:pt>
                  <c:pt idx="846">
                    <c:v>845</c:v>
                  </c:pt>
                  <c:pt idx="847">
                    <c:v>846</c:v>
                  </c:pt>
                  <c:pt idx="848">
                    <c:v>847</c:v>
                  </c:pt>
                  <c:pt idx="849">
                    <c:v>848</c:v>
                  </c:pt>
                  <c:pt idx="850">
                    <c:v>849</c:v>
                  </c:pt>
                  <c:pt idx="851">
                    <c:v>850</c:v>
                  </c:pt>
                  <c:pt idx="852">
                    <c:v>   </c:v>
                  </c:pt>
                  <c:pt idx="853">
                    <c:v>852</c:v>
                  </c:pt>
                  <c:pt idx="854">
                    <c:v>853</c:v>
                  </c:pt>
                  <c:pt idx="855">
                    <c:v>854</c:v>
                  </c:pt>
                  <c:pt idx="856">
                    <c:v>   </c:v>
                  </c:pt>
                  <c:pt idx="857">
                    <c:v>856</c:v>
                  </c:pt>
                  <c:pt idx="858">
                    <c:v>857</c:v>
                  </c:pt>
                  <c:pt idx="859">
                    <c:v>858</c:v>
                  </c:pt>
                  <c:pt idx="860">
                    <c:v>   </c:v>
                  </c:pt>
                  <c:pt idx="861">
                    <c:v>860</c:v>
                  </c:pt>
                  <c:pt idx="862">
                    <c:v>861</c:v>
                  </c:pt>
                  <c:pt idx="863">
                    <c:v>862</c:v>
                  </c:pt>
                  <c:pt idx="864">
                    <c:v>   </c:v>
                  </c:pt>
                  <c:pt idx="865">
                    <c:v>864</c:v>
                  </c:pt>
                  <c:pt idx="866">
                    <c:v>865</c:v>
                  </c:pt>
                  <c:pt idx="867">
                    <c:v>866</c:v>
                  </c:pt>
                  <c:pt idx="868">
                    <c:v>867</c:v>
                  </c:pt>
                  <c:pt idx="869">
                    <c:v>868</c:v>
                  </c:pt>
                  <c:pt idx="870">
                    <c:v>869</c:v>
                  </c:pt>
                  <c:pt idx="871">
                    <c:v>870</c:v>
                  </c:pt>
                  <c:pt idx="872">
                    <c:v>871</c:v>
                  </c:pt>
                  <c:pt idx="873">
                    <c:v>872</c:v>
                  </c:pt>
                  <c:pt idx="874">
                    <c:v>873</c:v>
                  </c:pt>
                  <c:pt idx="875">
                    <c:v>874</c:v>
                  </c:pt>
                  <c:pt idx="876">
                    <c:v>875</c:v>
                  </c:pt>
                  <c:pt idx="877">
                    <c:v>876</c:v>
                  </c:pt>
                  <c:pt idx="878">
                    <c:v>877</c:v>
                  </c:pt>
                  <c:pt idx="879">
                    <c:v>878</c:v>
                  </c:pt>
                  <c:pt idx="880">
                    <c:v>879</c:v>
                  </c:pt>
                  <c:pt idx="881">
                    <c:v>880</c:v>
                  </c:pt>
                  <c:pt idx="882">
                    <c:v>881</c:v>
                  </c:pt>
                  <c:pt idx="883">
                    <c:v>882</c:v>
                  </c:pt>
                  <c:pt idx="884">
                    <c:v>883</c:v>
                  </c:pt>
                  <c:pt idx="885">
                    <c:v>884</c:v>
                  </c:pt>
                  <c:pt idx="886">
                    <c:v>885</c:v>
                  </c:pt>
                  <c:pt idx="887">
                    <c:v>886</c:v>
                  </c:pt>
                  <c:pt idx="888">
                    <c:v>887</c:v>
                  </c:pt>
                  <c:pt idx="889">
                    <c:v>888</c:v>
                  </c:pt>
                  <c:pt idx="890">
                    <c:v>889</c:v>
                  </c:pt>
                  <c:pt idx="891">
                    <c:v>890</c:v>
                  </c:pt>
                  <c:pt idx="892">
                    <c:v>   </c:v>
                  </c:pt>
                  <c:pt idx="893">
                    <c:v>892</c:v>
                  </c:pt>
                  <c:pt idx="894">
                    <c:v>893</c:v>
                  </c:pt>
                  <c:pt idx="895">
                    <c:v>894</c:v>
                  </c:pt>
                  <c:pt idx="896">
                    <c:v>895</c:v>
                  </c:pt>
                  <c:pt idx="897">
                    <c:v>896</c:v>
                  </c:pt>
                  <c:pt idx="898">
                    <c:v>897</c:v>
                  </c:pt>
                  <c:pt idx="899">
                    <c:v>898</c:v>
                  </c:pt>
                  <c:pt idx="900">
                    <c:v>899</c:v>
                  </c:pt>
                  <c:pt idx="901">
                    <c:v>900</c:v>
                  </c:pt>
                  <c:pt idx="902">
                    <c:v>901</c:v>
                  </c:pt>
                  <c:pt idx="903">
                    <c:v>902</c:v>
                  </c:pt>
                  <c:pt idx="904">
                    <c:v>903</c:v>
                  </c:pt>
                  <c:pt idx="905">
                    <c:v>854 Edukacyjna opieka wychowawcza - Razem                          </c:v>
                  </c:pt>
                  <c:pt idx="906">
                    <c:v>900</c:v>
                  </c:pt>
                  <c:pt idx="907">
                    <c:v>   </c:v>
                  </c:pt>
                  <c:pt idx="908">
                    <c:v>907</c:v>
                  </c:pt>
                  <c:pt idx="909">
                    <c:v>908</c:v>
                  </c:pt>
                  <c:pt idx="910">
                    <c:v>909</c:v>
                  </c:pt>
                  <c:pt idx="911">
                    <c:v>910</c:v>
                  </c:pt>
                  <c:pt idx="912">
                    <c:v>911</c:v>
                  </c:pt>
                  <c:pt idx="913">
                    <c:v>912</c:v>
                  </c:pt>
                  <c:pt idx="914">
                    <c:v>   </c:v>
                  </c:pt>
                  <c:pt idx="915">
                    <c:v>   </c:v>
                  </c:pt>
                  <c:pt idx="916">
                    <c:v>   </c:v>
                  </c:pt>
                  <c:pt idx="917">
                    <c:v>916</c:v>
                  </c:pt>
                  <c:pt idx="918">
                    <c:v>917</c:v>
                  </c:pt>
                  <c:pt idx="919">
                    <c:v>918</c:v>
                  </c:pt>
                  <c:pt idx="920">
                    <c:v>919</c:v>
                  </c:pt>
                  <c:pt idx="921">
                    <c:v>920</c:v>
                  </c:pt>
                  <c:pt idx="922">
                    <c:v>921</c:v>
                  </c:pt>
                  <c:pt idx="923">
                    <c:v>922</c:v>
                  </c:pt>
                  <c:pt idx="924">
                    <c:v>923</c:v>
                  </c:pt>
                  <c:pt idx="925">
                    <c:v>   </c:v>
                  </c:pt>
                  <c:pt idx="926">
                    <c:v>925</c:v>
                  </c:pt>
                  <c:pt idx="927">
                    <c:v>926</c:v>
                  </c:pt>
                  <c:pt idx="928">
                    <c:v>   </c:v>
                  </c:pt>
                  <c:pt idx="929">
                    <c:v>   </c:v>
                  </c:pt>
                  <c:pt idx="930">
                    <c:v>929</c:v>
                  </c:pt>
                  <c:pt idx="931">
                    <c:v>930</c:v>
                  </c:pt>
                  <c:pt idx="932">
                    <c:v>   </c:v>
                  </c:pt>
                  <c:pt idx="933">
                    <c:v>   </c:v>
                  </c:pt>
                  <c:pt idx="934">
                    <c:v>   </c:v>
                  </c:pt>
                  <c:pt idx="935">
                    <c:v>   </c:v>
                  </c:pt>
                  <c:pt idx="936">
                    <c:v>   </c:v>
                  </c:pt>
                  <c:pt idx="937">
                    <c:v>   </c:v>
                  </c:pt>
                  <c:pt idx="938">
                    <c:v>937</c:v>
                  </c:pt>
                  <c:pt idx="939">
                    <c:v>938</c:v>
                  </c:pt>
                  <c:pt idx="940">
                    <c:v>939</c:v>
                  </c:pt>
                  <c:pt idx="941">
                    <c:v>940</c:v>
                  </c:pt>
                  <c:pt idx="942">
                    <c:v>941</c:v>
                  </c:pt>
                  <c:pt idx="943">
                    <c:v>942</c:v>
                  </c:pt>
                  <c:pt idx="944">
                    <c:v>943</c:v>
                  </c:pt>
                  <c:pt idx="945">
                    <c:v>944</c:v>
                  </c:pt>
                  <c:pt idx="946">
                    <c:v>945</c:v>
                  </c:pt>
                  <c:pt idx="947">
                    <c:v>946</c:v>
                  </c:pt>
                  <c:pt idx="948">
                    <c:v>947</c:v>
                  </c:pt>
                  <c:pt idx="949">
                    <c:v>948</c:v>
                  </c:pt>
                  <c:pt idx="950">
                    <c:v>949</c:v>
                  </c:pt>
                  <c:pt idx="951">
                    <c:v>900 Gospodarka komunalna i ochrona środowiska - Razem               </c:v>
                  </c:pt>
                  <c:pt idx="952">
                    <c:v>921</c:v>
                  </c:pt>
                  <c:pt idx="953">
                    <c:v>952</c:v>
                  </c:pt>
                  <c:pt idx="954">
                    <c:v>953</c:v>
                  </c:pt>
                  <c:pt idx="955">
                    <c:v>954</c:v>
                  </c:pt>
                  <c:pt idx="956">
                    <c:v>955</c:v>
                  </c:pt>
                  <c:pt idx="957">
                    <c:v>956</c:v>
                  </c:pt>
                  <c:pt idx="958">
                    <c:v>957</c:v>
                  </c:pt>
                  <c:pt idx="959">
                    <c:v>958</c:v>
                  </c:pt>
                  <c:pt idx="960">
                    <c:v>959</c:v>
                  </c:pt>
                  <c:pt idx="961">
                    <c:v>960</c:v>
                  </c:pt>
                  <c:pt idx="962">
                    <c:v>961</c:v>
                  </c:pt>
                  <c:pt idx="963">
                    <c:v>962</c:v>
                  </c:pt>
                  <c:pt idx="964">
                    <c:v>963</c:v>
                  </c:pt>
                  <c:pt idx="965">
                    <c:v>964</c:v>
                  </c:pt>
                  <c:pt idx="966">
                    <c:v>965</c:v>
                  </c:pt>
                  <c:pt idx="967">
                    <c:v>966</c:v>
                  </c:pt>
                  <c:pt idx="968">
                    <c:v>   </c:v>
                  </c:pt>
                  <c:pt idx="969">
                    <c:v>   </c:v>
                  </c:pt>
                  <c:pt idx="970">
                    <c:v>   </c:v>
                  </c:pt>
                  <c:pt idx="971">
                    <c:v>970</c:v>
                  </c:pt>
                  <c:pt idx="972">
                    <c:v>971</c:v>
                  </c:pt>
                  <c:pt idx="973">
                    <c:v>972</c:v>
                  </c:pt>
                  <c:pt idx="974">
                    <c:v>   </c:v>
                  </c:pt>
                  <c:pt idx="975">
                    <c:v>974</c:v>
                  </c:pt>
                  <c:pt idx="976">
                    <c:v>975</c:v>
                  </c:pt>
                  <c:pt idx="977">
                    <c:v>976</c:v>
                  </c:pt>
                  <c:pt idx="978">
                    <c:v>977</c:v>
                  </c:pt>
                  <c:pt idx="979">
                    <c:v>978</c:v>
                  </c:pt>
                  <c:pt idx="980">
                    <c:v>   </c:v>
                  </c:pt>
                  <c:pt idx="981">
                    <c:v>980</c:v>
                  </c:pt>
                  <c:pt idx="982">
                    <c:v>   </c:v>
                  </c:pt>
                  <c:pt idx="983">
                    <c:v>982</c:v>
                  </c:pt>
                  <c:pt idx="984">
                    <c:v>983</c:v>
                  </c:pt>
                  <c:pt idx="985">
                    <c:v>984</c:v>
                  </c:pt>
                  <c:pt idx="986">
                    <c:v>   </c:v>
                  </c:pt>
                  <c:pt idx="987">
                    <c:v>986</c:v>
                  </c:pt>
                  <c:pt idx="988">
                    <c:v>987</c:v>
                  </c:pt>
                  <c:pt idx="989">
                    <c:v>   </c:v>
                  </c:pt>
                  <c:pt idx="990">
                    <c:v>989</c:v>
                  </c:pt>
                  <c:pt idx="991">
                    <c:v>990</c:v>
                  </c:pt>
                  <c:pt idx="992">
                    <c:v>991</c:v>
                  </c:pt>
                  <c:pt idx="993">
                    <c:v>992</c:v>
                  </c:pt>
                  <c:pt idx="994">
                    <c:v>   </c:v>
                  </c:pt>
                  <c:pt idx="995">
                    <c:v>994</c:v>
                  </c:pt>
                  <c:pt idx="996">
                    <c:v>995</c:v>
                  </c:pt>
                  <c:pt idx="997">
                    <c:v>996</c:v>
                  </c:pt>
                  <c:pt idx="998">
                    <c:v>997</c:v>
                  </c:pt>
                  <c:pt idx="999">
                    <c:v>998</c:v>
                  </c:pt>
                  <c:pt idx="1000">
                    <c:v>999</c:v>
                  </c:pt>
                  <c:pt idx="1001">
                    <c:v>1000</c:v>
                  </c:pt>
                  <c:pt idx="1002">
                    <c:v>1001</c:v>
                  </c:pt>
                  <c:pt idx="1003">
                    <c:v>1002</c:v>
                  </c:pt>
                  <c:pt idx="1004">
                    <c:v>1003</c:v>
                  </c:pt>
                  <c:pt idx="1005">
                    <c:v>1004</c:v>
                  </c:pt>
                  <c:pt idx="1006">
                    <c:v>1005</c:v>
                  </c:pt>
                  <c:pt idx="1007">
                    <c:v>1006</c:v>
                  </c:pt>
                  <c:pt idx="1008">
                    <c:v>1007</c:v>
                  </c:pt>
                  <c:pt idx="1009">
                    <c:v>   </c:v>
                  </c:pt>
                  <c:pt idx="1010">
                    <c:v>1009</c:v>
                  </c:pt>
                  <c:pt idx="1011">
                    <c:v>1010</c:v>
                  </c:pt>
                  <c:pt idx="1012">
                    <c:v>   </c:v>
                  </c:pt>
                  <c:pt idx="1013">
                    <c:v>   </c:v>
                  </c:pt>
                  <c:pt idx="1014">
                    <c:v>   </c:v>
                  </c:pt>
                  <c:pt idx="1015">
                    <c:v>1014</c:v>
                  </c:pt>
                  <c:pt idx="1016">
                    <c:v>   </c:v>
                  </c:pt>
                  <c:pt idx="1017">
                    <c:v>1016</c:v>
                  </c:pt>
                  <c:pt idx="1018">
                    <c:v>1017</c:v>
                  </c:pt>
                  <c:pt idx="1019">
                    <c:v>   </c:v>
                  </c:pt>
                  <c:pt idx="1020">
                    <c:v>   </c:v>
                  </c:pt>
                  <c:pt idx="1021">
                    <c:v>1020</c:v>
                  </c:pt>
                  <c:pt idx="1022">
                    <c:v>1021</c:v>
                  </c:pt>
                  <c:pt idx="1023">
                    <c:v>   </c:v>
                  </c:pt>
                  <c:pt idx="1024">
                    <c:v>   </c:v>
                  </c:pt>
                  <c:pt idx="1025">
                    <c:v>921 Kultura i ochrona dziedzictwa narodowego - Razem               </c:v>
                  </c:pt>
                  <c:pt idx="1026">
                    <c:v>926</c:v>
                  </c:pt>
                  <c:pt idx="1027">
                    <c:v>1026</c:v>
                  </c:pt>
                  <c:pt idx="1028">
                    <c:v>1027</c:v>
                  </c:pt>
                  <c:pt idx="1029">
                    <c:v>1028</c:v>
                  </c:pt>
                  <c:pt idx="1030">
                    <c:v>1029</c:v>
                  </c:pt>
                  <c:pt idx="1031">
                    <c:v>1030</c:v>
                  </c:pt>
                  <c:pt idx="1032">
                    <c:v>1031</c:v>
                  </c:pt>
                  <c:pt idx="1033">
                    <c:v>1032</c:v>
                  </c:pt>
                  <c:pt idx="1034">
                    <c:v>1033</c:v>
                  </c:pt>
                  <c:pt idx="1035">
                    <c:v>1034</c:v>
                  </c:pt>
                  <c:pt idx="1036">
                    <c:v>1035</c:v>
                  </c:pt>
                  <c:pt idx="1037">
                    <c:v>1036</c:v>
                  </c:pt>
                  <c:pt idx="1038">
                    <c:v>1037</c:v>
                  </c:pt>
                  <c:pt idx="1039">
                    <c:v>1038</c:v>
                  </c:pt>
                  <c:pt idx="1040">
                    <c:v>1039</c:v>
                  </c:pt>
                  <c:pt idx="1041">
                    <c:v>1040</c:v>
                  </c:pt>
                  <c:pt idx="1042">
                    <c:v>   </c:v>
                  </c:pt>
                  <c:pt idx="1043">
                    <c:v>   </c:v>
                  </c:pt>
                  <c:pt idx="1044">
                    <c:v>1043</c:v>
                  </c:pt>
                  <c:pt idx="1045">
                    <c:v>1044</c:v>
                  </c:pt>
                  <c:pt idx="1046">
                    <c:v>1045</c:v>
                  </c:pt>
                  <c:pt idx="1047">
                    <c:v>1046</c:v>
                  </c:pt>
                  <c:pt idx="1048">
                    <c:v>1047</c:v>
                  </c:pt>
                  <c:pt idx="1049">
                    <c:v>1048</c:v>
                  </c:pt>
                  <c:pt idx="1050">
                    <c:v>1049</c:v>
                  </c:pt>
                  <c:pt idx="1051">
                    <c:v>1050</c:v>
                  </c:pt>
                  <c:pt idx="1052">
                    <c:v>1051</c:v>
                  </c:pt>
                  <c:pt idx="1053">
                    <c:v>   </c:v>
                  </c:pt>
                  <c:pt idx="1054">
                    <c:v>   </c:v>
                  </c:pt>
                  <c:pt idx="1055">
                    <c:v>1054</c:v>
                  </c:pt>
                  <c:pt idx="1056">
                    <c:v>1055</c:v>
                  </c:pt>
                  <c:pt idx="1057">
                    <c:v>1056</c:v>
                  </c:pt>
                  <c:pt idx="1058">
                    <c:v>1057</c:v>
                  </c:pt>
                  <c:pt idx="1059">
                    <c:v>1058</c:v>
                  </c:pt>
                  <c:pt idx="1060">
                    <c:v>1059</c:v>
                  </c:pt>
                  <c:pt idx="1061">
                    <c:v>1060</c:v>
                  </c:pt>
                  <c:pt idx="1062">
                    <c:v>1061</c:v>
                  </c:pt>
                  <c:pt idx="1063">
                    <c:v>1062</c:v>
                  </c:pt>
                  <c:pt idx="1064">
                    <c:v>1063</c:v>
                  </c:pt>
                  <c:pt idx="1065">
                    <c:v>1064</c:v>
                  </c:pt>
                  <c:pt idx="1066">
                    <c:v>1065</c:v>
                  </c:pt>
                  <c:pt idx="1067">
                    <c:v>1066</c:v>
                  </c:pt>
                  <c:pt idx="1068">
                    <c:v>   </c:v>
                  </c:pt>
                  <c:pt idx="1069">
                    <c:v>   </c:v>
                  </c:pt>
                  <c:pt idx="1070">
                    <c:v>1069</c:v>
                  </c:pt>
                  <c:pt idx="1071">
                    <c:v>1070</c:v>
                  </c:pt>
                  <c:pt idx="1072">
                    <c:v>1071</c:v>
                  </c:pt>
                  <c:pt idx="1073">
                    <c:v>1072</c:v>
                  </c:pt>
                  <c:pt idx="1074">
                    <c:v>1073</c:v>
                  </c:pt>
                  <c:pt idx="1075">
                    <c:v>1074</c:v>
                  </c:pt>
                  <c:pt idx="1076">
                    <c:v>926 Kultura fizyczna i sport - Razem                                </c:v>
                  </c:pt>
                  <c:pt idx="1077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11">
                    <c:v>11</c:v>
                  </c:pt>
                  <c:pt idx="18">
                    <c:v>18</c:v>
                  </c:pt>
                  <c:pt idx="30">
                    <c:v>30</c:v>
                  </c:pt>
                  <c:pt idx="31">
                    <c:v>31</c:v>
                  </c:pt>
                  <c:pt idx="35">
                    <c:v>35</c:v>
                  </c:pt>
                  <c:pt idx="36">
                    <c:v>36</c:v>
                  </c:pt>
                  <c:pt idx="42">
                    <c:v>42</c:v>
                  </c:pt>
                  <c:pt idx="45">
                    <c:v>45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80">
                    <c:v>80</c:v>
                  </c:pt>
                  <c:pt idx="81">
                    <c:v>81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9">
                    <c:v>89</c:v>
                  </c:pt>
                  <c:pt idx="90">
                    <c:v>90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102">
                    <c:v>102</c:v>
                  </c:pt>
                  <c:pt idx="103">
                    <c:v>103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30">
                    <c:v>130</c:v>
                  </c:pt>
                  <c:pt idx="131">
                    <c:v>131</c:v>
                  </c:pt>
                  <c:pt idx="134">
                    <c:v>134</c:v>
                  </c:pt>
                  <c:pt idx="135">
                    <c:v>135</c:v>
                  </c:pt>
                  <c:pt idx="138">
                    <c:v>138</c:v>
                  </c:pt>
                  <c:pt idx="141">
                    <c:v>141</c:v>
                  </c:pt>
                  <c:pt idx="142">
                    <c:v>142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51">
                    <c:v>151</c:v>
                  </c:pt>
                  <c:pt idx="152">
                    <c:v>152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63">
                    <c:v>163</c:v>
                  </c:pt>
                  <c:pt idx="164">
                    <c:v>164</c:v>
                  </c:pt>
                  <c:pt idx="174">
                    <c:v>174</c:v>
                  </c:pt>
                  <c:pt idx="175">
                    <c:v>175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7">
                    <c:v>207</c:v>
                  </c:pt>
                  <c:pt idx="208">
                    <c:v>208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0">
                    <c:v>220</c:v>
                  </c:pt>
                  <c:pt idx="222">
                    <c:v>222</c:v>
                  </c:pt>
                  <c:pt idx="223">
                    <c:v>223</c:v>
                  </c:pt>
                  <c:pt idx="237">
                    <c:v>237</c:v>
                  </c:pt>
                  <c:pt idx="238">
                    <c:v>238</c:v>
                  </c:pt>
                  <c:pt idx="241">
                    <c:v>241</c:v>
                  </c:pt>
                  <c:pt idx="278">
                    <c:v>278</c:v>
                  </c:pt>
                  <c:pt idx="279">
                    <c:v>279</c:v>
                  </c:pt>
                  <c:pt idx="294">
                    <c:v>294</c:v>
                  </c:pt>
                  <c:pt idx="295">
                    <c:v>295</c:v>
                  </c:pt>
                  <c:pt idx="298">
                    <c:v>298</c:v>
                  </c:pt>
                  <c:pt idx="299">
                    <c:v>299</c:v>
                  </c:pt>
                  <c:pt idx="300">
                    <c:v>300</c:v>
                  </c:pt>
                  <c:pt idx="301">
                    <c:v>301</c:v>
                  </c:pt>
                  <c:pt idx="302">
                    <c:v>302</c:v>
                  </c:pt>
                  <c:pt idx="304">
                    <c:v>304</c:v>
                  </c:pt>
                  <c:pt idx="306">
                    <c:v>305</c:v>
                  </c:pt>
                  <c:pt idx="307">
                    <c:v>306</c:v>
                  </c:pt>
                  <c:pt idx="308">
                    <c:v>307</c:v>
                  </c:pt>
                  <c:pt idx="312">
                    <c:v>311</c:v>
                  </c:pt>
                  <c:pt idx="316">
                    <c:v>315</c:v>
                  </c:pt>
                  <c:pt idx="320">
                    <c:v>319</c:v>
                  </c:pt>
                  <c:pt idx="324">
                    <c:v>323</c:v>
                  </c:pt>
                  <c:pt idx="328">
                    <c:v>327</c:v>
                  </c:pt>
                  <c:pt idx="336">
                    <c:v>335</c:v>
                  </c:pt>
                  <c:pt idx="344">
                    <c:v>343</c:v>
                  </c:pt>
                  <c:pt idx="348">
                    <c:v>347</c:v>
                  </c:pt>
                  <c:pt idx="352">
                    <c:v>351</c:v>
                  </c:pt>
                  <c:pt idx="362">
                    <c:v>361</c:v>
                  </c:pt>
                  <c:pt idx="377">
                    <c:v>376</c:v>
                  </c:pt>
                  <c:pt idx="383">
                    <c:v>382</c:v>
                  </c:pt>
                  <c:pt idx="395">
                    <c:v>394</c:v>
                  </c:pt>
                  <c:pt idx="459">
                    <c:v>458</c:v>
                  </c:pt>
                  <c:pt idx="462">
                    <c:v>461</c:v>
                  </c:pt>
                  <c:pt idx="465">
                    <c:v>464</c:v>
                  </c:pt>
                  <c:pt idx="468">
                    <c:v>467</c:v>
                  </c:pt>
                  <c:pt idx="471">
                    <c:v>470</c:v>
                  </c:pt>
                  <c:pt idx="479">
                    <c:v>478</c:v>
                  </c:pt>
                  <c:pt idx="485">
                    <c:v>484</c:v>
                  </c:pt>
                  <c:pt idx="531">
                    <c:v>530</c:v>
                  </c:pt>
                  <c:pt idx="532">
                    <c:v>531</c:v>
                  </c:pt>
                  <c:pt idx="536">
                    <c:v>535</c:v>
                  </c:pt>
                  <c:pt idx="540">
                    <c:v>539</c:v>
                  </c:pt>
                  <c:pt idx="544">
                    <c:v>543</c:v>
                  </c:pt>
                  <c:pt idx="548">
                    <c:v>547</c:v>
                  </c:pt>
                  <c:pt idx="560">
                    <c:v>559</c:v>
                  </c:pt>
                  <c:pt idx="564">
                    <c:v>563</c:v>
                  </c:pt>
                  <c:pt idx="568">
                    <c:v>567</c:v>
                  </c:pt>
                  <c:pt idx="577">
                    <c:v>576</c:v>
                  </c:pt>
                  <c:pt idx="584">
                    <c:v>583</c:v>
                  </c:pt>
                  <c:pt idx="590">
                    <c:v>589</c:v>
                  </c:pt>
                  <c:pt idx="601">
                    <c:v>600</c:v>
                  </c:pt>
                  <c:pt idx="602">
                    <c:v>601</c:v>
                  </c:pt>
                  <c:pt idx="641">
                    <c:v>640</c:v>
                  </c:pt>
                  <c:pt idx="642">
                    <c:v>641</c:v>
                  </c:pt>
                  <c:pt idx="644">
                    <c:v>643</c:v>
                  </c:pt>
                  <c:pt idx="646">
                    <c:v>645</c:v>
                  </c:pt>
                  <c:pt idx="648">
                    <c:v>647</c:v>
                  </c:pt>
                  <c:pt idx="650">
                    <c:v>649</c:v>
                  </c:pt>
                  <c:pt idx="656">
                    <c:v>655</c:v>
                  </c:pt>
                  <c:pt idx="658">
                    <c:v>657</c:v>
                  </c:pt>
                  <c:pt idx="660">
                    <c:v>659</c:v>
                  </c:pt>
                  <c:pt idx="665">
                    <c:v>664</c:v>
                  </c:pt>
                  <c:pt idx="671">
                    <c:v>670</c:v>
                  </c:pt>
                  <c:pt idx="673">
                    <c:v>672</c:v>
                  </c:pt>
                  <c:pt idx="703">
                    <c:v>702</c:v>
                  </c:pt>
                  <c:pt idx="704">
                    <c:v>703</c:v>
                  </c:pt>
                  <c:pt idx="707">
                    <c:v>706</c:v>
                  </c:pt>
                  <c:pt idx="708">
                    <c:v>707</c:v>
                  </c:pt>
                  <c:pt idx="720">
                    <c:v>719</c:v>
                  </c:pt>
                  <c:pt idx="721">
                    <c:v>720</c:v>
                  </c:pt>
                  <c:pt idx="722">
                    <c:v>721</c:v>
                  </c:pt>
                  <c:pt idx="723">
                    <c:v>722</c:v>
                  </c:pt>
                  <c:pt idx="724">
                    <c:v>723</c:v>
                  </c:pt>
                  <c:pt idx="725">
                    <c:v>724</c:v>
                  </c:pt>
                  <c:pt idx="735">
                    <c:v>734</c:v>
                  </c:pt>
                  <c:pt idx="736">
                    <c:v>735</c:v>
                  </c:pt>
                  <c:pt idx="767">
                    <c:v>766</c:v>
                  </c:pt>
                  <c:pt idx="768">
                    <c:v>767</c:v>
                  </c:pt>
                  <c:pt idx="769">
                    <c:v>768</c:v>
                  </c:pt>
                  <c:pt idx="770">
                    <c:v>769</c:v>
                  </c:pt>
                  <c:pt idx="771">
                    <c:v>770</c:v>
                  </c:pt>
                  <c:pt idx="772">
                    <c:v>771</c:v>
                  </c:pt>
                  <c:pt idx="776">
                    <c:v>775</c:v>
                  </c:pt>
                  <c:pt idx="779">
                    <c:v>778</c:v>
                  </c:pt>
                  <c:pt idx="780">
                    <c:v>779</c:v>
                  </c:pt>
                  <c:pt idx="782">
                    <c:v>781</c:v>
                  </c:pt>
                  <c:pt idx="783">
                    <c:v>782</c:v>
                  </c:pt>
                  <c:pt idx="784">
                    <c:v>783</c:v>
                  </c:pt>
                  <c:pt idx="785">
                    <c:v>784</c:v>
                  </c:pt>
                  <c:pt idx="786">
                    <c:v>785</c:v>
                  </c:pt>
                  <c:pt idx="790">
                    <c:v>789</c:v>
                  </c:pt>
                  <c:pt idx="791">
                    <c:v>790</c:v>
                  </c:pt>
                  <c:pt idx="792">
                    <c:v>791</c:v>
                  </c:pt>
                  <c:pt idx="793">
                    <c:v>792</c:v>
                  </c:pt>
                  <c:pt idx="798">
                    <c:v>797</c:v>
                  </c:pt>
                  <c:pt idx="799">
                    <c:v>798</c:v>
                  </c:pt>
                  <c:pt idx="806">
                    <c:v>805</c:v>
                  </c:pt>
                  <c:pt idx="807">
                    <c:v>806</c:v>
                  </c:pt>
                  <c:pt idx="808">
                    <c:v>807</c:v>
                  </c:pt>
                  <c:pt idx="810">
                    <c:v>809</c:v>
                  </c:pt>
                  <c:pt idx="811">
                    <c:v>810</c:v>
                  </c:pt>
                  <c:pt idx="814">
                    <c:v>813</c:v>
                  </c:pt>
                  <c:pt idx="838">
                    <c:v>837</c:v>
                  </c:pt>
                  <c:pt idx="839">
                    <c:v>838</c:v>
                  </c:pt>
                  <c:pt idx="840">
                    <c:v>839</c:v>
                  </c:pt>
                  <c:pt idx="844">
                    <c:v>843</c:v>
                  </c:pt>
                  <c:pt idx="852">
                    <c:v>851</c:v>
                  </c:pt>
                  <c:pt idx="856">
                    <c:v>855</c:v>
                  </c:pt>
                  <c:pt idx="860">
                    <c:v>859</c:v>
                  </c:pt>
                  <c:pt idx="864">
                    <c:v>863</c:v>
                  </c:pt>
                  <c:pt idx="892">
                    <c:v>891</c:v>
                  </c:pt>
                  <c:pt idx="905">
                    <c:v>904</c:v>
                  </c:pt>
                  <c:pt idx="906">
                    <c:v>905</c:v>
                  </c:pt>
                  <c:pt idx="907">
                    <c:v>906</c:v>
                  </c:pt>
                  <c:pt idx="914">
                    <c:v>913</c:v>
                  </c:pt>
                  <c:pt idx="915">
                    <c:v>914</c:v>
                  </c:pt>
                  <c:pt idx="916">
                    <c:v>915</c:v>
                  </c:pt>
                  <c:pt idx="925">
                    <c:v>924</c:v>
                  </c:pt>
                  <c:pt idx="928">
                    <c:v>927</c:v>
                  </c:pt>
                  <c:pt idx="929">
                    <c:v>928</c:v>
                  </c:pt>
                  <c:pt idx="932">
                    <c:v>931</c:v>
                  </c:pt>
                  <c:pt idx="933">
                    <c:v>932</c:v>
                  </c:pt>
                  <c:pt idx="934">
                    <c:v>933</c:v>
                  </c:pt>
                  <c:pt idx="935">
                    <c:v>934</c:v>
                  </c:pt>
                  <c:pt idx="936">
                    <c:v>935</c:v>
                  </c:pt>
                  <c:pt idx="937">
                    <c:v>936</c:v>
                  </c:pt>
                  <c:pt idx="951">
                    <c:v>950</c:v>
                  </c:pt>
                  <c:pt idx="952">
                    <c:v>951</c:v>
                  </c:pt>
                  <c:pt idx="968">
                    <c:v>967</c:v>
                  </c:pt>
                  <c:pt idx="969">
                    <c:v>968</c:v>
                  </c:pt>
                  <c:pt idx="970">
                    <c:v>969</c:v>
                  </c:pt>
                  <c:pt idx="974">
                    <c:v>973</c:v>
                  </c:pt>
                  <c:pt idx="980">
                    <c:v>979</c:v>
                  </c:pt>
                  <c:pt idx="982">
                    <c:v>981</c:v>
                  </c:pt>
                  <c:pt idx="986">
                    <c:v>985</c:v>
                  </c:pt>
                  <c:pt idx="989">
                    <c:v>988</c:v>
                  </c:pt>
                  <c:pt idx="994">
                    <c:v>993</c:v>
                  </c:pt>
                  <c:pt idx="1009">
                    <c:v>1008</c:v>
                  </c:pt>
                  <c:pt idx="1012">
                    <c:v>1011</c:v>
                  </c:pt>
                  <c:pt idx="1013">
                    <c:v>1012</c:v>
                  </c:pt>
                  <c:pt idx="1014">
                    <c:v>1013</c:v>
                  </c:pt>
                  <c:pt idx="1016">
                    <c:v>1015</c:v>
                  </c:pt>
                  <c:pt idx="1019">
                    <c:v>1018</c:v>
                  </c:pt>
                  <c:pt idx="1020">
                    <c:v>1019</c:v>
                  </c:pt>
                  <c:pt idx="1023">
                    <c:v>1022</c:v>
                  </c:pt>
                  <c:pt idx="1024">
                    <c:v>1023</c:v>
                  </c:pt>
                  <c:pt idx="1025">
                    <c:v>1024</c:v>
                  </c:pt>
                  <c:pt idx="1026">
                    <c:v>1025</c:v>
                  </c:pt>
                  <c:pt idx="1042">
                    <c:v>1041</c:v>
                  </c:pt>
                  <c:pt idx="1043">
                    <c:v>1042</c:v>
                  </c:pt>
                  <c:pt idx="1053">
                    <c:v>1052</c:v>
                  </c:pt>
                  <c:pt idx="1054">
                    <c:v>1053</c:v>
                  </c:pt>
                  <c:pt idx="1068">
                    <c:v>1067</c:v>
                  </c:pt>
                  <c:pt idx="1069">
                    <c:v>1068</c:v>
                  </c:pt>
                  <c:pt idx="1076">
                    <c:v>1075</c:v>
                  </c:pt>
                </c:lvl>
              </c:multiLvlStrCache>
            </c:multiLvlStrRef>
          </c:cat>
          <c:val>
            <c:numRef>
              <c:f>szczegół!$D$6:$D$1083</c:f>
              <c:numCache>
                <c:ptCount val="1078"/>
                <c:pt idx="0">
                  <c:v>4</c:v>
                </c:pt>
                <c:pt idx="1">
                  <c:v>0</c:v>
                </c:pt>
                <c:pt idx="2">
                  <c:v>4210</c:v>
                </c:pt>
                <c:pt idx="5">
                  <c:v>4260</c:v>
                </c:pt>
                <c:pt idx="11">
                  <c:v>4270</c:v>
                </c:pt>
                <c:pt idx="18">
                  <c:v>4300</c:v>
                </c:pt>
                <c:pt idx="28">
                  <c:v>4360</c:v>
                </c:pt>
                <c:pt idx="30">
                  <c:v>4430</c:v>
                </c:pt>
                <c:pt idx="33">
                  <c:v>2850</c:v>
                </c:pt>
                <c:pt idx="37">
                  <c:v>2310</c:v>
                </c:pt>
                <c:pt idx="42">
                  <c:v>0</c:v>
                </c:pt>
                <c:pt idx="43">
                  <c:v>4210</c:v>
                </c:pt>
                <c:pt idx="45">
                  <c:v>4270</c:v>
                </c:pt>
                <c:pt idx="56">
                  <c:v>4300</c:v>
                </c:pt>
                <c:pt idx="67">
                  <c:v>4430</c:v>
                </c:pt>
                <c:pt idx="69">
                  <c:v>0</c:v>
                </c:pt>
                <c:pt idx="70">
                  <c:v>4270</c:v>
                </c:pt>
                <c:pt idx="73">
                  <c:v>4300</c:v>
                </c:pt>
                <c:pt idx="78">
                  <c:v>4430</c:v>
                </c:pt>
                <c:pt idx="81">
                  <c:v>0</c:v>
                </c:pt>
                <c:pt idx="82">
                  <c:v>4210</c:v>
                </c:pt>
                <c:pt idx="84">
                  <c:v>4260</c:v>
                </c:pt>
                <c:pt idx="86">
                  <c:v>4270</c:v>
                </c:pt>
                <c:pt idx="89">
                  <c:v>4300</c:v>
                </c:pt>
                <c:pt idx="92">
                  <c:v>4430</c:v>
                </c:pt>
                <c:pt idx="94">
                  <c:v>0</c:v>
                </c:pt>
                <c:pt idx="95">
                  <c:v>4300</c:v>
                </c:pt>
                <c:pt idx="102">
                  <c:v>4430</c:v>
                </c:pt>
                <c:pt idx="104">
                  <c:v>4590</c:v>
                </c:pt>
                <c:pt idx="107">
                  <c:v>0</c:v>
                </c:pt>
                <c:pt idx="108">
                  <c:v>4300</c:v>
                </c:pt>
                <c:pt idx="110">
                  <c:v>4300</c:v>
                </c:pt>
                <c:pt idx="113">
                  <c:v>0</c:v>
                </c:pt>
                <c:pt idx="114">
                  <c:v>4010</c:v>
                </c:pt>
                <c:pt idx="117">
                  <c:v>4040</c:v>
                </c:pt>
                <c:pt idx="119">
                  <c:v>4110</c:v>
                </c:pt>
                <c:pt idx="121">
                  <c:v>4120</c:v>
                </c:pt>
                <c:pt idx="123">
                  <c:v>0</c:v>
                </c:pt>
                <c:pt idx="124">
                  <c:v>3030</c:v>
                </c:pt>
                <c:pt idx="126">
                  <c:v>4210</c:v>
                </c:pt>
                <c:pt idx="128">
                  <c:v>4270</c:v>
                </c:pt>
                <c:pt idx="130">
                  <c:v>4300</c:v>
                </c:pt>
                <c:pt idx="132">
                  <c:v>4360</c:v>
                </c:pt>
                <c:pt idx="134">
                  <c:v>4410</c:v>
                </c:pt>
                <c:pt idx="136">
                  <c:v>4420</c:v>
                </c:pt>
                <c:pt idx="138">
                  <c:v>0</c:v>
                </c:pt>
                <c:pt idx="139">
                  <c:v>3020</c:v>
                </c:pt>
                <c:pt idx="141">
                  <c:v>4010</c:v>
                </c:pt>
                <c:pt idx="145">
                  <c:v>4040</c:v>
                </c:pt>
                <c:pt idx="147">
                  <c:v>4110</c:v>
                </c:pt>
                <c:pt idx="149">
                  <c:v>4120</c:v>
                </c:pt>
                <c:pt idx="151">
                  <c:v>4140</c:v>
                </c:pt>
                <c:pt idx="153">
                  <c:v>4170</c:v>
                </c:pt>
                <c:pt idx="155">
                  <c:v>4210</c:v>
                </c:pt>
                <c:pt idx="157">
                  <c:v>4260</c:v>
                </c:pt>
                <c:pt idx="159">
                  <c:v>4270</c:v>
                </c:pt>
                <c:pt idx="161">
                  <c:v>4280</c:v>
                </c:pt>
                <c:pt idx="163">
                  <c:v>4300</c:v>
                </c:pt>
                <c:pt idx="168">
                  <c:v>4350</c:v>
                </c:pt>
                <c:pt idx="170">
                  <c:v>4360</c:v>
                </c:pt>
                <c:pt idx="172">
                  <c:v>4370</c:v>
                </c:pt>
                <c:pt idx="174">
                  <c:v>4410</c:v>
                </c:pt>
                <c:pt idx="176">
                  <c:v>4420</c:v>
                </c:pt>
                <c:pt idx="178">
                  <c:v>4430</c:v>
                </c:pt>
                <c:pt idx="180">
                  <c:v>4440</c:v>
                </c:pt>
                <c:pt idx="182">
                  <c:v>4700</c:v>
                </c:pt>
                <c:pt idx="185">
                  <c:v>4210</c:v>
                </c:pt>
                <c:pt idx="187">
                  <c:v>4300</c:v>
                </c:pt>
                <c:pt idx="189">
                  <c:v>0</c:v>
                </c:pt>
                <c:pt idx="190">
                  <c:v>2900</c:v>
                </c:pt>
                <c:pt idx="194">
                  <c:v>4210</c:v>
                </c:pt>
                <c:pt idx="196">
                  <c:v>4300</c:v>
                </c:pt>
                <c:pt idx="200">
                  <c:v>0</c:v>
                </c:pt>
                <c:pt idx="201">
                  <c:v>4110</c:v>
                </c:pt>
                <c:pt idx="203">
                  <c:v>4120</c:v>
                </c:pt>
                <c:pt idx="205">
                  <c:v>4170</c:v>
                </c:pt>
                <c:pt idx="209">
                  <c:v>3000</c:v>
                </c:pt>
                <c:pt idx="214">
                  <c:v>0</c:v>
                </c:pt>
                <c:pt idx="215">
                  <c:v>3030</c:v>
                </c:pt>
                <c:pt idx="217">
                  <c:v>4210</c:v>
                </c:pt>
                <c:pt idx="222">
                  <c:v>4260</c:v>
                </c:pt>
                <c:pt idx="224">
                  <c:v>4270</c:v>
                </c:pt>
                <c:pt idx="226">
                  <c:v>4280</c:v>
                </c:pt>
                <c:pt idx="228">
                  <c:v>4300</c:v>
                </c:pt>
                <c:pt idx="232">
                  <c:v>4360</c:v>
                </c:pt>
                <c:pt idx="234">
                  <c:v>4370</c:v>
                </c:pt>
                <c:pt idx="236">
                  <c:v>4430</c:v>
                </c:pt>
                <c:pt idx="238">
                  <c:v>0</c:v>
                </c:pt>
                <c:pt idx="239">
                  <c:v>3030</c:v>
                </c:pt>
                <c:pt idx="241">
                  <c:v>4210</c:v>
                </c:pt>
                <c:pt idx="243">
                  <c:v>4700</c:v>
                </c:pt>
                <c:pt idx="246">
                  <c:v>3020</c:v>
                </c:pt>
                <c:pt idx="248">
                  <c:v>4010</c:v>
                </c:pt>
                <c:pt idx="250">
                  <c:v>4110</c:v>
                </c:pt>
                <c:pt idx="252">
                  <c:v>4120</c:v>
                </c:pt>
                <c:pt idx="254">
                  <c:v>4140</c:v>
                </c:pt>
                <c:pt idx="256">
                  <c:v>4210</c:v>
                </c:pt>
                <c:pt idx="259">
                  <c:v>4280</c:v>
                </c:pt>
                <c:pt idx="261">
                  <c:v>4300</c:v>
                </c:pt>
                <c:pt idx="263">
                  <c:v>4360</c:v>
                </c:pt>
                <c:pt idx="265">
                  <c:v>4370</c:v>
                </c:pt>
                <c:pt idx="267">
                  <c:v>4410</c:v>
                </c:pt>
                <c:pt idx="269">
                  <c:v>4430</c:v>
                </c:pt>
                <c:pt idx="271">
                  <c:v>4440</c:v>
                </c:pt>
                <c:pt idx="273">
                  <c:v>4700</c:v>
                </c:pt>
                <c:pt idx="276">
                  <c:v>4210</c:v>
                </c:pt>
                <c:pt idx="280">
                  <c:v>4100</c:v>
                </c:pt>
                <c:pt idx="282">
                  <c:v>4110</c:v>
                </c:pt>
                <c:pt idx="284">
                  <c:v>4120</c:v>
                </c:pt>
                <c:pt idx="286">
                  <c:v>4170</c:v>
                </c:pt>
                <c:pt idx="288">
                  <c:v>4210</c:v>
                </c:pt>
                <c:pt idx="290">
                  <c:v>4300</c:v>
                </c:pt>
                <c:pt idx="292">
                  <c:v>4610</c:v>
                </c:pt>
                <c:pt idx="296">
                  <c:v>8070</c:v>
                </c:pt>
                <c:pt idx="299">
                  <c:v>0</c:v>
                </c:pt>
                <c:pt idx="300">
                  <c:v>2930</c:v>
                </c:pt>
                <c:pt idx="302">
                  <c:v>0</c:v>
                </c:pt>
                <c:pt idx="303">
                  <c:v>4810</c:v>
                </c:pt>
                <c:pt idx="307">
                  <c:v>0</c:v>
                </c:pt>
                <c:pt idx="308">
                  <c:v>3020</c:v>
                </c:pt>
                <c:pt idx="312">
                  <c:v>4010</c:v>
                </c:pt>
                <c:pt idx="316">
                  <c:v>4040</c:v>
                </c:pt>
                <c:pt idx="320">
                  <c:v>4110</c:v>
                </c:pt>
                <c:pt idx="324">
                  <c:v>4120</c:v>
                </c:pt>
                <c:pt idx="328">
                  <c:v>4140</c:v>
                </c:pt>
                <c:pt idx="332">
                  <c:v>4170</c:v>
                </c:pt>
                <c:pt idx="336">
                  <c:v>4210</c:v>
                </c:pt>
                <c:pt idx="340">
                  <c:v>4230</c:v>
                </c:pt>
                <c:pt idx="344">
                  <c:v>4240</c:v>
                </c:pt>
                <c:pt idx="348">
                  <c:v>4260</c:v>
                </c:pt>
                <c:pt idx="352">
                  <c:v>4270</c:v>
                </c:pt>
                <c:pt idx="358">
                  <c:v>4280</c:v>
                </c:pt>
                <c:pt idx="362">
                  <c:v>4300</c:v>
                </c:pt>
                <c:pt idx="366">
                  <c:v>4350</c:v>
                </c:pt>
                <c:pt idx="369">
                  <c:v>4360</c:v>
                </c:pt>
                <c:pt idx="373">
                  <c:v>4370</c:v>
                </c:pt>
                <c:pt idx="377">
                  <c:v>4410</c:v>
                </c:pt>
                <c:pt idx="381">
                  <c:v>4420</c:v>
                </c:pt>
                <c:pt idx="383">
                  <c:v>4430</c:v>
                </c:pt>
                <c:pt idx="387">
                  <c:v>4440</c:v>
                </c:pt>
                <c:pt idx="391">
                  <c:v>4700</c:v>
                </c:pt>
                <c:pt idx="395">
                  <c:v>0</c:v>
                </c:pt>
                <c:pt idx="396">
                  <c:v>2540</c:v>
                </c:pt>
                <c:pt idx="405">
                  <c:v>2310</c:v>
                </c:pt>
                <c:pt idx="416">
                  <c:v>2310</c:v>
                </c:pt>
                <c:pt idx="422">
                  <c:v>3020</c:v>
                </c:pt>
                <c:pt idx="426">
                  <c:v>4010</c:v>
                </c:pt>
                <c:pt idx="430">
                  <c:v>4040</c:v>
                </c:pt>
                <c:pt idx="434">
                  <c:v>4110</c:v>
                </c:pt>
                <c:pt idx="438">
                  <c:v>4120</c:v>
                </c:pt>
                <c:pt idx="442">
                  <c:v>4210</c:v>
                </c:pt>
                <c:pt idx="446">
                  <c:v>4240</c:v>
                </c:pt>
                <c:pt idx="450">
                  <c:v>4300</c:v>
                </c:pt>
                <c:pt idx="454">
                  <c:v>4440</c:v>
                </c:pt>
                <c:pt idx="459">
                  <c:v>3020</c:v>
                </c:pt>
                <c:pt idx="462">
                  <c:v>4010</c:v>
                </c:pt>
                <c:pt idx="465">
                  <c:v>4040</c:v>
                </c:pt>
                <c:pt idx="468">
                  <c:v>4110</c:v>
                </c:pt>
                <c:pt idx="471">
                  <c:v>4120</c:v>
                </c:pt>
                <c:pt idx="474">
                  <c:v>4140</c:v>
                </c:pt>
                <c:pt idx="476">
                  <c:v>4170</c:v>
                </c:pt>
                <c:pt idx="479">
                  <c:v>4210</c:v>
                </c:pt>
                <c:pt idx="482">
                  <c:v>4230</c:v>
                </c:pt>
                <c:pt idx="485">
                  <c:v>4240</c:v>
                </c:pt>
                <c:pt idx="488">
                  <c:v>4260</c:v>
                </c:pt>
                <c:pt idx="491">
                  <c:v>4270</c:v>
                </c:pt>
                <c:pt idx="494">
                  <c:v>4280</c:v>
                </c:pt>
                <c:pt idx="497">
                  <c:v>4300</c:v>
                </c:pt>
                <c:pt idx="500">
                  <c:v>4350</c:v>
                </c:pt>
                <c:pt idx="502">
                  <c:v>4370</c:v>
                </c:pt>
                <c:pt idx="505">
                  <c:v>4410</c:v>
                </c:pt>
                <c:pt idx="508">
                  <c:v>4430</c:v>
                </c:pt>
                <c:pt idx="511">
                  <c:v>4440</c:v>
                </c:pt>
                <c:pt idx="514">
                  <c:v>4700</c:v>
                </c:pt>
                <c:pt idx="518">
                  <c:v>2310</c:v>
                </c:pt>
                <c:pt idx="523">
                  <c:v>2540</c:v>
                </c:pt>
                <c:pt idx="531">
                  <c:v>0</c:v>
                </c:pt>
                <c:pt idx="532">
                  <c:v>3020</c:v>
                </c:pt>
                <c:pt idx="536">
                  <c:v>4010</c:v>
                </c:pt>
                <c:pt idx="540">
                  <c:v>4040</c:v>
                </c:pt>
                <c:pt idx="544">
                  <c:v>4110</c:v>
                </c:pt>
                <c:pt idx="548">
                  <c:v>4120</c:v>
                </c:pt>
                <c:pt idx="552">
                  <c:v>4140</c:v>
                </c:pt>
                <c:pt idx="556">
                  <c:v>4170</c:v>
                </c:pt>
                <c:pt idx="560">
                  <c:v>4210</c:v>
                </c:pt>
                <c:pt idx="564">
                  <c:v>4240</c:v>
                </c:pt>
                <c:pt idx="568">
                  <c:v>4270</c:v>
                </c:pt>
                <c:pt idx="573">
                  <c:v>4280</c:v>
                </c:pt>
                <c:pt idx="577">
                  <c:v>4300</c:v>
                </c:pt>
                <c:pt idx="581">
                  <c:v>4370</c:v>
                </c:pt>
                <c:pt idx="584">
                  <c:v>4410</c:v>
                </c:pt>
                <c:pt idx="588">
                  <c:v>4420</c:v>
                </c:pt>
                <c:pt idx="590">
                  <c:v>4430</c:v>
                </c:pt>
                <c:pt idx="594">
                  <c:v>4440</c:v>
                </c:pt>
                <c:pt idx="598">
                  <c:v>4700</c:v>
                </c:pt>
                <c:pt idx="601">
                  <c:v>0</c:v>
                </c:pt>
                <c:pt idx="602">
                  <c:v>4300</c:v>
                </c:pt>
                <c:pt idx="608">
                  <c:v>3020</c:v>
                </c:pt>
                <c:pt idx="610">
                  <c:v>4010</c:v>
                </c:pt>
                <c:pt idx="613">
                  <c:v>4040</c:v>
                </c:pt>
                <c:pt idx="615">
                  <c:v>4110</c:v>
                </c:pt>
                <c:pt idx="617">
                  <c:v>4120</c:v>
                </c:pt>
                <c:pt idx="619">
                  <c:v>4170</c:v>
                </c:pt>
                <c:pt idx="621">
                  <c:v>4210</c:v>
                </c:pt>
                <c:pt idx="623">
                  <c:v>4270</c:v>
                </c:pt>
                <c:pt idx="625">
                  <c:v>4280</c:v>
                </c:pt>
                <c:pt idx="627">
                  <c:v>4300</c:v>
                </c:pt>
                <c:pt idx="629">
                  <c:v>4360</c:v>
                </c:pt>
                <c:pt idx="631">
                  <c:v>4370</c:v>
                </c:pt>
                <c:pt idx="633">
                  <c:v>4410</c:v>
                </c:pt>
                <c:pt idx="635">
                  <c:v>4430</c:v>
                </c:pt>
                <c:pt idx="637">
                  <c:v>4440</c:v>
                </c:pt>
                <c:pt idx="639">
                  <c:v>4700</c:v>
                </c:pt>
                <c:pt idx="641">
                  <c:v>0</c:v>
                </c:pt>
                <c:pt idx="642">
                  <c:v>3020</c:v>
                </c:pt>
                <c:pt idx="644">
                  <c:v>4010</c:v>
                </c:pt>
                <c:pt idx="646">
                  <c:v>4040</c:v>
                </c:pt>
                <c:pt idx="648">
                  <c:v>4110</c:v>
                </c:pt>
                <c:pt idx="650">
                  <c:v>4120</c:v>
                </c:pt>
                <c:pt idx="652">
                  <c:v>4140</c:v>
                </c:pt>
                <c:pt idx="654">
                  <c:v>4170</c:v>
                </c:pt>
                <c:pt idx="656">
                  <c:v>4210</c:v>
                </c:pt>
                <c:pt idx="658">
                  <c:v>4240</c:v>
                </c:pt>
                <c:pt idx="660">
                  <c:v>4270</c:v>
                </c:pt>
                <c:pt idx="663">
                  <c:v>4280</c:v>
                </c:pt>
                <c:pt idx="665">
                  <c:v>4300</c:v>
                </c:pt>
                <c:pt idx="667">
                  <c:v>4410</c:v>
                </c:pt>
                <c:pt idx="669">
                  <c:v>4420</c:v>
                </c:pt>
                <c:pt idx="671">
                  <c:v>4430</c:v>
                </c:pt>
                <c:pt idx="673">
                  <c:v>4440</c:v>
                </c:pt>
                <c:pt idx="675">
                  <c:v>4700</c:v>
                </c:pt>
                <c:pt idx="678">
                  <c:v>4300</c:v>
                </c:pt>
                <c:pt idx="683">
                  <c:v>4700</c:v>
                </c:pt>
                <c:pt idx="689">
                  <c:v>4010</c:v>
                </c:pt>
                <c:pt idx="691">
                  <c:v>4040</c:v>
                </c:pt>
                <c:pt idx="693">
                  <c:v>4110</c:v>
                </c:pt>
                <c:pt idx="695">
                  <c:v>4120</c:v>
                </c:pt>
                <c:pt idx="697">
                  <c:v>4210</c:v>
                </c:pt>
                <c:pt idx="699">
                  <c:v>4440</c:v>
                </c:pt>
                <c:pt idx="701">
                  <c:v>4700</c:v>
                </c:pt>
                <c:pt idx="704">
                  <c:v>0</c:v>
                </c:pt>
                <c:pt idx="705">
                  <c:v>3210</c:v>
                </c:pt>
                <c:pt idx="708">
                  <c:v>0</c:v>
                </c:pt>
                <c:pt idx="709">
                  <c:v>4170</c:v>
                </c:pt>
                <c:pt idx="711">
                  <c:v>4210</c:v>
                </c:pt>
                <c:pt idx="713">
                  <c:v>4300</c:v>
                </c:pt>
                <c:pt idx="715">
                  <c:v>0</c:v>
                </c:pt>
                <c:pt idx="716">
                  <c:v>2820</c:v>
                </c:pt>
                <c:pt idx="718">
                  <c:v>4170</c:v>
                </c:pt>
                <c:pt idx="720">
                  <c:v>4210</c:v>
                </c:pt>
                <c:pt idx="722">
                  <c:v>4260</c:v>
                </c:pt>
                <c:pt idx="724">
                  <c:v>4300</c:v>
                </c:pt>
                <c:pt idx="726">
                  <c:v>4370</c:v>
                </c:pt>
                <c:pt idx="728">
                  <c:v>4390</c:v>
                </c:pt>
                <c:pt idx="730">
                  <c:v>4610</c:v>
                </c:pt>
                <c:pt idx="733">
                  <c:v>4300</c:v>
                </c:pt>
                <c:pt idx="737">
                  <c:v>4330</c:v>
                </c:pt>
                <c:pt idx="740">
                  <c:v>3020</c:v>
                </c:pt>
                <c:pt idx="742">
                  <c:v>3110</c:v>
                </c:pt>
                <c:pt idx="744">
                  <c:v>4010</c:v>
                </c:pt>
                <c:pt idx="746">
                  <c:v>4040</c:v>
                </c:pt>
                <c:pt idx="748">
                  <c:v>4110</c:v>
                </c:pt>
                <c:pt idx="750">
                  <c:v>4120</c:v>
                </c:pt>
                <c:pt idx="752">
                  <c:v>4170</c:v>
                </c:pt>
                <c:pt idx="754">
                  <c:v>4210</c:v>
                </c:pt>
                <c:pt idx="756">
                  <c:v>4280</c:v>
                </c:pt>
                <c:pt idx="758">
                  <c:v>4300</c:v>
                </c:pt>
                <c:pt idx="760">
                  <c:v>4440</c:v>
                </c:pt>
                <c:pt idx="762">
                  <c:v>4700</c:v>
                </c:pt>
                <c:pt idx="765">
                  <c:v>4130</c:v>
                </c:pt>
                <c:pt idx="767">
                  <c:v>0</c:v>
                </c:pt>
                <c:pt idx="768">
                  <c:v>3110</c:v>
                </c:pt>
                <c:pt idx="770">
                  <c:v>0</c:v>
                </c:pt>
                <c:pt idx="771">
                  <c:v>3110</c:v>
                </c:pt>
                <c:pt idx="774">
                  <c:v>3110</c:v>
                </c:pt>
                <c:pt idx="776">
                  <c:v>0</c:v>
                </c:pt>
                <c:pt idx="777">
                  <c:v>3020</c:v>
                </c:pt>
                <c:pt idx="779">
                  <c:v>4010</c:v>
                </c:pt>
                <c:pt idx="782">
                  <c:v>4040</c:v>
                </c:pt>
                <c:pt idx="784">
                  <c:v>4110</c:v>
                </c:pt>
                <c:pt idx="786">
                  <c:v>4120</c:v>
                </c:pt>
                <c:pt idx="788">
                  <c:v>4170</c:v>
                </c:pt>
                <c:pt idx="790">
                  <c:v>4210</c:v>
                </c:pt>
                <c:pt idx="792">
                  <c:v>4260</c:v>
                </c:pt>
                <c:pt idx="794">
                  <c:v>4270</c:v>
                </c:pt>
                <c:pt idx="796">
                  <c:v>4280</c:v>
                </c:pt>
                <c:pt idx="798">
                  <c:v>4300</c:v>
                </c:pt>
                <c:pt idx="800">
                  <c:v>4350</c:v>
                </c:pt>
                <c:pt idx="802">
                  <c:v>4360</c:v>
                </c:pt>
                <c:pt idx="804">
                  <c:v>4370</c:v>
                </c:pt>
                <c:pt idx="806">
                  <c:v>4410</c:v>
                </c:pt>
                <c:pt idx="808">
                  <c:v>4430</c:v>
                </c:pt>
                <c:pt idx="810">
                  <c:v>4440</c:v>
                </c:pt>
                <c:pt idx="812">
                  <c:v>4700</c:v>
                </c:pt>
                <c:pt idx="814">
                  <c:v>0</c:v>
                </c:pt>
                <c:pt idx="815">
                  <c:v>4010</c:v>
                </c:pt>
                <c:pt idx="817">
                  <c:v>4110</c:v>
                </c:pt>
                <c:pt idx="819">
                  <c:v>4120</c:v>
                </c:pt>
                <c:pt idx="821">
                  <c:v>4170</c:v>
                </c:pt>
                <c:pt idx="824">
                  <c:v>3110</c:v>
                </c:pt>
                <c:pt idx="826">
                  <c:v>4110</c:v>
                </c:pt>
                <c:pt idx="828">
                  <c:v>4120</c:v>
                </c:pt>
                <c:pt idx="830">
                  <c:v>4170</c:v>
                </c:pt>
                <c:pt idx="832">
                  <c:v>4210</c:v>
                </c:pt>
                <c:pt idx="834">
                  <c:v>4300</c:v>
                </c:pt>
                <c:pt idx="836">
                  <c:v>4430</c:v>
                </c:pt>
                <c:pt idx="839">
                  <c:v>0</c:v>
                </c:pt>
                <c:pt idx="840">
                  <c:v>3020</c:v>
                </c:pt>
                <c:pt idx="844">
                  <c:v>4010</c:v>
                </c:pt>
                <c:pt idx="848">
                  <c:v>4040</c:v>
                </c:pt>
                <c:pt idx="852">
                  <c:v>4110</c:v>
                </c:pt>
                <c:pt idx="856">
                  <c:v>4120</c:v>
                </c:pt>
                <c:pt idx="860">
                  <c:v>4210</c:v>
                </c:pt>
                <c:pt idx="864">
                  <c:v>4240</c:v>
                </c:pt>
                <c:pt idx="868">
                  <c:v>4300</c:v>
                </c:pt>
                <c:pt idx="872">
                  <c:v>4440</c:v>
                </c:pt>
                <c:pt idx="877">
                  <c:v>4170</c:v>
                </c:pt>
                <c:pt idx="880">
                  <c:v>4210</c:v>
                </c:pt>
                <c:pt idx="884">
                  <c:v>4300</c:v>
                </c:pt>
                <c:pt idx="888">
                  <c:v>4420</c:v>
                </c:pt>
                <c:pt idx="892">
                  <c:v>0</c:v>
                </c:pt>
                <c:pt idx="893">
                  <c:v>3240</c:v>
                </c:pt>
                <c:pt idx="902">
                  <c:v>3260</c:v>
                </c:pt>
                <c:pt idx="906">
                  <c:v>0</c:v>
                </c:pt>
                <c:pt idx="907">
                  <c:v>4300</c:v>
                </c:pt>
                <c:pt idx="914">
                  <c:v>0</c:v>
                </c:pt>
                <c:pt idx="915">
                  <c:v>4210</c:v>
                </c:pt>
                <c:pt idx="918">
                  <c:v>4300</c:v>
                </c:pt>
                <c:pt idx="925">
                  <c:v>0</c:v>
                </c:pt>
                <c:pt idx="926">
                  <c:v>4210</c:v>
                </c:pt>
                <c:pt idx="928">
                  <c:v>4300</c:v>
                </c:pt>
                <c:pt idx="932">
                  <c:v>0</c:v>
                </c:pt>
                <c:pt idx="933">
                  <c:v>4260</c:v>
                </c:pt>
                <c:pt idx="935">
                  <c:v>4270</c:v>
                </c:pt>
                <c:pt idx="940">
                  <c:v>4300</c:v>
                </c:pt>
                <c:pt idx="944">
                  <c:v>4210</c:v>
                </c:pt>
                <c:pt idx="946">
                  <c:v>4300</c:v>
                </c:pt>
                <c:pt idx="948">
                  <c:v>4390</c:v>
                </c:pt>
                <c:pt idx="952">
                  <c:v>0</c:v>
                </c:pt>
                <c:pt idx="953">
                  <c:v>2820</c:v>
                </c:pt>
                <c:pt idx="955">
                  <c:v>4110</c:v>
                </c:pt>
                <c:pt idx="957">
                  <c:v>4120</c:v>
                </c:pt>
                <c:pt idx="959">
                  <c:v>4170</c:v>
                </c:pt>
                <c:pt idx="968">
                  <c:v>4210</c:v>
                </c:pt>
                <c:pt idx="980">
                  <c:v>4260</c:v>
                </c:pt>
                <c:pt idx="983">
                  <c:v>4270</c:v>
                </c:pt>
                <c:pt idx="986">
                  <c:v>4300</c:v>
                </c:pt>
                <c:pt idx="1004">
                  <c:v>4370</c:v>
                </c:pt>
                <c:pt idx="1009">
                  <c:v>4430</c:v>
                </c:pt>
                <c:pt idx="1012">
                  <c:v>0</c:v>
                </c:pt>
                <c:pt idx="1013">
                  <c:v>2480</c:v>
                </c:pt>
                <c:pt idx="1016">
                  <c:v>0</c:v>
                </c:pt>
                <c:pt idx="1017">
                  <c:v>2720</c:v>
                </c:pt>
                <c:pt idx="1019">
                  <c:v>4210</c:v>
                </c:pt>
                <c:pt idx="1021">
                  <c:v>4270</c:v>
                </c:pt>
                <c:pt idx="1023">
                  <c:v>4300</c:v>
                </c:pt>
                <c:pt idx="1027">
                  <c:v>4110</c:v>
                </c:pt>
                <c:pt idx="1031">
                  <c:v>4120</c:v>
                </c:pt>
                <c:pt idx="1035">
                  <c:v>4170</c:v>
                </c:pt>
                <c:pt idx="1042">
                  <c:v>4210</c:v>
                </c:pt>
                <c:pt idx="1047">
                  <c:v>4260</c:v>
                </c:pt>
                <c:pt idx="1050">
                  <c:v>4270</c:v>
                </c:pt>
                <c:pt idx="1053">
                  <c:v>4300</c:v>
                </c:pt>
                <c:pt idx="1068">
                  <c:v>4430</c:v>
                </c:pt>
                <c:pt idx="1071">
                  <c:v>0</c:v>
                </c:pt>
                <c:pt idx="1072">
                  <c:v>2820</c:v>
                </c:pt>
                <c:pt idx="1074">
                  <c:v>3240</c:v>
                </c:pt>
              </c:numCache>
            </c:numRef>
          </c:val>
        </c:ser>
        <c:ser>
          <c:idx val="2"/>
          <c:order val="2"/>
          <c:tx>
            <c:strRef>
              <c:f>szczegół!$E$5</c:f>
              <c:strCache>
                <c:ptCount val="1"/>
                <c:pt idx="0">
                  <c:v>Zadanie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szczegół!$A$6:$B$1083</c:f>
              <c:multiLvlStrCache>
                <c:ptCount val="1078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   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   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010 Rolnictwo i łowiectwo  - Razem                                 </c:v>
                  </c:pt>
                  <c:pt idx="36">
                    <c:v>600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   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   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   </c:v>
                  </c:pt>
                  <c:pt idx="70">
                    <c:v>   </c:v>
                  </c:pt>
                  <c:pt idx="71">
                    <c:v>   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600 Transport i łączność - Razem                                 </c:v>
                  </c:pt>
                  <c:pt idx="81">
                    <c:v>700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   </c:v>
                  </c:pt>
                  <c:pt idx="85">
                    <c:v>   </c:v>
                  </c:pt>
                  <c:pt idx="86">
                    <c:v>   </c:v>
                  </c:pt>
                  <c:pt idx="87">
                    <c:v>   </c:v>
                  </c:pt>
                  <c:pt idx="88">
                    <c:v>88</c:v>
                  </c:pt>
                  <c:pt idx="89">
                    <c:v>   </c:v>
                  </c:pt>
                  <c:pt idx="90">
                    <c:v>   </c:v>
                  </c:pt>
                  <c:pt idx="91">
                    <c:v>91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   </c:v>
                  </c:pt>
                  <c:pt idx="95">
                    <c:v>   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   </c:v>
                  </c:pt>
                  <c:pt idx="103">
                    <c:v>   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700 Gospodarka mieszkaniowa - Razem                                </c:v>
                  </c:pt>
                  <c:pt idx="107">
                    <c:v>710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710 Działalność usługowa - Razem                                    </c:v>
                  </c:pt>
                  <c:pt idx="113">
                    <c:v>750</c:v>
                  </c:pt>
                  <c:pt idx="114">
                    <c:v>   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   </c:v>
                  </c:pt>
                  <c:pt idx="121">
                    <c:v>   </c:v>
                  </c:pt>
                  <c:pt idx="122">
                    <c:v>   </c:v>
                  </c:pt>
                  <c:pt idx="123">
                    <c:v>   </c:v>
                  </c:pt>
                  <c:pt idx="124">
                    <c:v>   </c:v>
                  </c:pt>
                  <c:pt idx="125">
                    <c:v>   </c:v>
                  </c:pt>
                  <c:pt idx="126">
                    <c:v>   </c:v>
                  </c:pt>
                  <c:pt idx="127">
                    <c:v>   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   </c:v>
                  </c:pt>
                  <c:pt idx="131">
                    <c:v>   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   </c:v>
                  </c:pt>
                  <c:pt idx="135">
                    <c:v>   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   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   </c:v>
                  </c:pt>
                  <c:pt idx="142">
                    <c:v>   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   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   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   </c:v>
                  </c:pt>
                  <c:pt idx="164">
                    <c:v>   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   </c:v>
                  </c:pt>
                  <c:pt idx="175">
                    <c:v>   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   </c:v>
                  </c:pt>
                  <c:pt idx="179">
                    <c:v>   </c:v>
                  </c:pt>
                  <c:pt idx="180">
                    <c:v>   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   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750 Administracja publiczna - Razem                                 </c:v>
                  </c:pt>
                  <c:pt idx="200">
                    <c:v>751</c:v>
                  </c:pt>
                  <c:pt idx="201">
                    <c:v>   </c:v>
                  </c:pt>
                  <c:pt idx="202">
                    <c:v>   </c:v>
                  </c:pt>
                  <c:pt idx="203">
                    <c:v>   </c:v>
                  </c:pt>
                  <c:pt idx="204">
                    <c:v>   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751 Urzędy naczelnych organów władzy państwowej, kontroli i ochrony prawa oraz sądownictwa - Razem</c:v>
                  </c:pt>
                  <c:pt idx="208">
                    <c:v>754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213</c:v>
                  </c:pt>
                  <c:pt idx="214">
                    <c:v>   </c:v>
                  </c:pt>
                  <c:pt idx="215">
                    <c:v>   </c:v>
                  </c:pt>
                  <c:pt idx="216">
                    <c:v>   </c:v>
                  </c:pt>
                  <c:pt idx="217">
                    <c:v>   </c:v>
                  </c:pt>
                  <c:pt idx="218">
                    <c:v>   </c:v>
                  </c:pt>
                  <c:pt idx="219">
                    <c:v>   </c:v>
                  </c:pt>
                  <c:pt idx="220">
                    <c:v>   </c:v>
                  </c:pt>
                  <c:pt idx="221">
                    <c:v>221</c:v>
                  </c:pt>
                  <c:pt idx="222">
                    <c:v>   </c:v>
                  </c:pt>
                  <c:pt idx="223">
                    <c:v>   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236</c:v>
                  </c:pt>
                  <c:pt idx="237">
                    <c:v>   </c:v>
                  </c:pt>
                  <c:pt idx="238">
                    <c:v>   </c:v>
                  </c:pt>
                  <c:pt idx="239">
                    <c:v>239</c:v>
                  </c:pt>
                  <c:pt idx="240">
                    <c:v>240</c:v>
                  </c:pt>
                  <c:pt idx="241">
                    <c:v>   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247</c:v>
                  </c:pt>
                  <c:pt idx="248">
                    <c:v>248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263</c:v>
                  </c:pt>
                  <c:pt idx="264">
                    <c:v>264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2">
                    <c:v>272</c:v>
                  </c:pt>
                  <c:pt idx="273">
                    <c:v>273</c:v>
                  </c:pt>
                  <c:pt idx="274">
                    <c:v>274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78">
                    <c:v>754 Bezpieczeństwo publiczne i ochrona przeciwpożarowa - Razem      </c:v>
                  </c:pt>
                  <c:pt idx="279">
                    <c:v>756</c:v>
                  </c:pt>
                  <c:pt idx="280">
                    <c:v>280</c:v>
                  </c:pt>
                  <c:pt idx="281">
                    <c:v>281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285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289</c:v>
                  </c:pt>
                  <c:pt idx="290">
                    <c:v>290</c:v>
                  </c:pt>
                  <c:pt idx="291">
                    <c:v>291</c:v>
                  </c:pt>
                  <c:pt idx="292">
                    <c:v>292</c:v>
                  </c:pt>
                  <c:pt idx="293">
                    <c:v>293</c:v>
                  </c:pt>
                  <c:pt idx="294">
                    <c:v>756 Dochody od osób prawnych,od osób fizycznych i od innych jednostek nieposiadających osobowości prawnej oraz wydatki związane z ich poborem - Razem      </c:v>
                  </c:pt>
                  <c:pt idx="295">
                    <c:v>757</c:v>
                  </c:pt>
                  <c:pt idx="296">
                    <c:v>296</c:v>
                  </c:pt>
                  <c:pt idx="297">
                    <c:v>297</c:v>
                  </c:pt>
                  <c:pt idx="298">
                    <c:v>757 Obsługa długu publicznego - Razem</c:v>
                  </c:pt>
                  <c:pt idx="299">
                    <c:v>758</c:v>
                  </c:pt>
                  <c:pt idx="300">
                    <c:v>   </c:v>
                  </c:pt>
                  <c:pt idx="301">
                    <c:v>   </c:v>
                  </c:pt>
                  <c:pt idx="302">
                    <c:v>   </c:v>
                  </c:pt>
                  <c:pt idx="303">
                    <c:v>303</c:v>
                  </c:pt>
                  <c:pt idx="304">
                    <c:v>   </c:v>
                  </c:pt>
                  <c:pt idx="305">
                    <c:v>304a</c:v>
                  </c:pt>
                  <c:pt idx="306">
                    <c:v>758 Różne rozliczenia - Razem                                       </c:v>
                  </c:pt>
                  <c:pt idx="307">
                    <c:v>801</c:v>
                  </c:pt>
                  <c:pt idx="308">
                    <c:v>   </c:v>
                  </c:pt>
                  <c:pt idx="309">
                    <c:v>308</c:v>
                  </c:pt>
                  <c:pt idx="310">
                    <c:v>309</c:v>
                  </c:pt>
                  <c:pt idx="311">
                    <c:v>310</c:v>
                  </c:pt>
                  <c:pt idx="312">
                    <c:v>   </c:v>
                  </c:pt>
                  <c:pt idx="313">
                    <c:v>312</c:v>
                  </c:pt>
                  <c:pt idx="314">
                    <c:v>313</c:v>
                  </c:pt>
                  <c:pt idx="315">
                    <c:v>314</c:v>
                  </c:pt>
                  <c:pt idx="316">
                    <c:v>   </c:v>
                  </c:pt>
                  <c:pt idx="317">
                    <c:v>316</c:v>
                  </c:pt>
                  <c:pt idx="318">
                    <c:v>317</c:v>
                  </c:pt>
                  <c:pt idx="319">
                    <c:v>318</c:v>
                  </c:pt>
                  <c:pt idx="320">
                    <c:v>   </c:v>
                  </c:pt>
                  <c:pt idx="321">
                    <c:v>320</c:v>
                  </c:pt>
                  <c:pt idx="322">
                    <c:v>321</c:v>
                  </c:pt>
                  <c:pt idx="323">
                    <c:v>322</c:v>
                  </c:pt>
                  <c:pt idx="324">
                    <c:v>   </c:v>
                  </c:pt>
                  <c:pt idx="325">
                    <c:v>324</c:v>
                  </c:pt>
                  <c:pt idx="326">
                    <c:v>325</c:v>
                  </c:pt>
                  <c:pt idx="327">
                    <c:v>326</c:v>
                  </c:pt>
                  <c:pt idx="328">
                    <c:v>   </c:v>
                  </c:pt>
                  <c:pt idx="329">
                    <c:v>328</c:v>
                  </c:pt>
                  <c:pt idx="330">
                    <c:v>329</c:v>
                  </c:pt>
                  <c:pt idx="331">
                    <c:v>330</c:v>
                  </c:pt>
                  <c:pt idx="332">
                    <c:v>331</c:v>
                  </c:pt>
                  <c:pt idx="333">
                    <c:v>332</c:v>
                  </c:pt>
                  <c:pt idx="334">
                    <c:v>333</c:v>
                  </c:pt>
                  <c:pt idx="335">
                    <c:v>334</c:v>
                  </c:pt>
                  <c:pt idx="336">
                    <c:v>   </c:v>
                  </c:pt>
                  <c:pt idx="337">
                    <c:v>336</c:v>
                  </c:pt>
                  <c:pt idx="338">
                    <c:v>337</c:v>
                  </c:pt>
                  <c:pt idx="339">
                    <c:v>338</c:v>
                  </c:pt>
                  <c:pt idx="340">
                    <c:v>339</c:v>
                  </c:pt>
                  <c:pt idx="341">
                    <c:v>340</c:v>
                  </c:pt>
                  <c:pt idx="342">
                    <c:v>341</c:v>
                  </c:pt>
                  <c:pt idx="343">
                    <c:v>342</c:v>
                  </c:pt>
                  <c:pt idx="344">
                    <c:v>   </c:v>
                  </c:pt>
                  <c:pt idx="345">
                    <c:v>344</c:v>
                  </c:pt>
                  <c:pt idx="346">
                    <c:v>345</c:v>
                  </c:pt>
                  <c:pt idx="347">
                    <c:v>346</c:v>
                  </c:pt>
                  <c:pt idx="348">
                    <c:v>   </c:v>
                  </c:pt>
                  <c:pt idx="349">
                    <c:v>348</c:v>
                  </c:pt>
                  <c:pt idx="350">
                    <c:v>349</c:v>
                  </c:pt>
                  <c:pt idx="351">
                    <c:v>350</c:v>
                  </c:pt>
                  <c:pt idx="352">
                    <c:v>   </c:v>
                  </c:pt>
                  <c:pt idx="353">
                    <c:v>352</c:v>
                  </c:pt>
                  <c:pt idx="354">
                    <c:v>353</c:v>
                  </c:pt>
                  <c:pt idx="355">
                    <c:v>354</c:v>
                  </c:pt>
                  <c:pt idx="356">
                    <c:v>355</c:v>
                  </c:pt>
                  <c:pt idx="357">
                    <c:v>356</c:v>
                  </c:pt>
                  <c:pt idx="358">
                    <c:v>357</c:v>
                  </c:pt>
                  <c:pt idx="359">
                    <c:v>358</c:v>
                  </c:pt>
                  <c:pt idx="360">
                    <c:v>359</c:v>
                  </c:pt>
                  <c:pt idx="361">
                    <c:v>360</c:v>
                  </c:pt>
                  <c:pt idx="362">
                    <c:v>   </c:v>
                  </c:pt>
                  <c:pt idx="363">
                    <c:v>362</c:v>
                  </c:pt>
                  <c:pt idx="364">
                    <c:v>363</c:v>
                  </c:pt>
                  <c:pt idx="365">
                    <c:v>364</c:v>
                  </c:pt>
                  <c:pt idx="366">
                    <c:v>365</c:v>
                  </c:pt>
                  <c:pt idx="367">
                    <c:v>366</c:v>
                  </c:pt>
                  <c:pt idx="368">
                    <c:v>367</c:v>
                  </c:pt>
                  <c:pt idx="369">
                    <c:v>368</c:v>
                  </c:pt>
                  <c:pt idx="370">
                    <c:v>369</c:v>
                  </c:pt>
                  <c:pt idx="371">
                    <c:v>370</c:v>
                  </c:pt>
                  <c:pt idx="372">
                    <c:v>371</c:v>
                  </c:pt>
                  <c:pt idx="373">
                    <c:v>372</c:v>
                  </c:pt>
                  <c:pt idx="374">
                    <c:v>373</c:v>
                  </c:pt>
                  <c:pt idx="375">
                    <c:v>374</c:v>
                  </c:pt>
                  <c:pt idx="376">
                    <c:v>375</c:v>
                  </c:pt>
                  <c:pt idx="377">
                    <c:v>   </c:v>
                  </c:pt>
                  <c:pt idx="378">
                    <c:v>377</c:v>
                  </c:pt>
                  <c:pt idx="379">
                    <c:v>378</c:v>
                  </c:pt>
                  <c:pt idx="380">
                    <c:v>379</c:v>
                  </c:pt>
                  <c:pt idx="381">
                    <c:v>380</c:v>
                  </c:pt>
                  <c:pt idx="382">
                    <c:v>381</c:v>
                  </c:pt>
                  <c:pt idx="383">
                    <c:v>   </c:v>
                  </c:pt>
                  <c:pt idx="384">
                    <c:v>383</c:v>
                  </c:pt>
                  <c:pt idx="385">
                    <c:v>384</c:v>
                  </c:pt>
                  <c:pt idx="386">
                    <c:v>385</c:v>
                  </c:pt>
                  <c:pt idx="387">
                    <c:v>386</c:v>
                  </c:pt>
                  <c:pt idx="388">
                    <c:v>387</c:v>
                  </c:pt>
                  <c:pt idx="389">
                    <c:v>388</c:v>
                  </c:pt>
                  <c:pt idx="390">
                    <c:v>389</c:v>
                  </c:pt>
                  <c:pt idx="391">
                    <c:v>390</c:v>
                  </c:pt>
                  <c:pt idx="392">
                    <c:v>391</c:v>
                  </c:pt>
                  <c:pt idx="393">
                    <c:v>392</c:v>
                  </c:pt>
                  <c:pt idx="394">
                    <c:v>393</c:v>
                  </c:pt>
                  <c:pt idx="395">
                    <c:v>   </c:v>
                  </c:pt>
                  <c:pt idx="396">
                    <c:v>395</c:v>
                  </c:pt>
                  <c:pt idx="397">
                    <c:v>396</c:v>
                  </c:pt>
                  <c:pt idx="398">
                    <c:v>397</c:v>
                  </c:pt>
                  <c:pt idx="399">
                    <c:v>398</c:v>
                  </c:pt>
                  <c:pt idx="400">
                    <c:v>399</c:v>
                  </c:pt>
                  <c:pt idx="401">
                    <c:v>400</c:v>
                  </c:pt>
                  <c:pt idx="402">
                    <c:v>401</c:v>
                  </c:pt>
                  <c:pt idx="403">
                    <c:v>402</c:v>
                  </c:pt>
                  <c:pt idx="404">
                    <c:v>403</c:v>
                  </c:pt>
                  <c:pt idx="405">
                    <c:v>404</c:v>
                  </c:pt>
                  <c:pt idx="406">
                    <c:v>405</c:v>
                  </c:pt>
                  <c:pt idx="407">
                    <c:v>406</c:v>
                  </c:pt>
                  <c:pt idx="408">
                    <c:v>407</c:v>
                  </c:pt>
                  <c:pt idx="409">
                    <c:v>408</c:v>
                  </c:pt>
                  <c:pt idx="410">
                    <c:v>409</c:v>
                  </c:pt>
                  <c:pt idx="411">
                    <c:v>410</c:v>
                  </c:pt>
                  <c:pt idx="412">
                    <c:v>411</c:v>
                  </c:pt>
                  <c:pt idx="413">
                    <c:v>412</c:v>
                  </c:pt>
                  <c:pt idx="414">
                    <c:v>413</c:v>
                  </c:pt>
                  <c:pt idx="415">
                    <c:v>414</c:v>
                  </c:pt>
                  <c:pt idx="416">
                    <c:v>415</c:v>
                  </c:pt>
                  <c:pt idx="417">
                    <c:v>416</c:v>
                  </c:pt>
                  <c:pt idx="418">
                    <c:v>417</c:v>
                  </c:pt>
                  <c:pt idx="419">
                    <c:v>418</c:v>
                  </c:pt>
                  <c:pt idx="420">
                    <c:v>419</c:v>
                  </c:pt>
                  <c:pt idx="421">
                    <c:v>420</c:v>
                  </c:pt>
                  <c:pt idx="422">
                    <c:v>421</c:v>
                  </c:pt>
                  <c:pt idx="423">
                    <c:v>422</c:v>
                  </c:pt>
                  <c:pt idx="424">
                    <c:v>423</c:v>
                  </c:pt>
                  <c:pt idx="425">
                    <c:v>424</c:v>
                  </c:pt>
                  <c:pt idx="426">
                    <c:v>425</c:v>
                  </c:pt>
                  <c:pt idx="427">
                    <c:v>426</c:v>
                  </c:pt>
                  <c:pt idx="428">
                    <c:v>427</c:v>
                  </c:pt>
                  <c:pt idx="429">
                    <c:v>428</c:v>
                  </c:pt>
                  <c:pt idx="430">
                    <c:v>429</c:v>
                  </c:pt>
                  <c:pt idx="431">
                    <c:v>430</c:v>
                  </c:pt>
                  <c:pt idx="432">
                    <c:v>431</c:v>
                  </c:pt>
                  <c:pt idx="433">
                    <c:v>432</c:v>
                  </c:pt>
                  <c:pt idx="434">
                    <c:v>433</c:v>
                  </c:pt>
                  <c:pt idx="435">
                    <c:v>434</c:v>
                  </c:pt>
                  <c:pt idx="436">
                    <c:v>435</c:v>
                  </c:pt>
                  <c:pt idx="437">
                    <c:v>436</c:v>
                  </c:pt>
                  <c:pt idx="438">
                    <c:v>437</c:v>
                  </c:pt>
                  <c:pt idx="439">
                    <c:v>438</c:v>
                  </c:pt>
                  <c:pt idx="440">
                    <c:v>439</c:v>
                  </c:pt>
                  <c:pt idx="441">
                    <c:v>440</c:v>
                  </c:pt>
                  <c:pt idx="442">
                    <c:v>441</c:v>
                  </c:pt>
                  <c:pt idx="443">
                    <c:v>442</c:v>
                  </c:pt>
                  <c:pt idx="444">
                    <c:v>443</c:v>
                  </c:pt>
                  <c:pt idx="445">
                    <c:v>444</c:v>
                  </c:pt>
                  <c:pt idx="446">
                    <c:v>445</c:v>
                  </c:pt>
                  <c:pt idx="447">
                    <c:v>446</c:v>
                  </c:pt>
                  <c:pt idx="448">
                    <c:v>447</c:v>
                  </c:pt>
                  <c:pt idx="449">
                    <c:v>448</c:v>
                  </c:pt>
                  <c:pt idx="450">
                    <c:v>449</c:v>
                  </c:pt>
                  <c:pt idx="451">
                    <c:v>450</c:v>
                  </c:pt>
                  <c:pt idx="452">
                    <c:v>451</c:v>
                  </c:pt>
                  <c:pt idx="453">
                    <c:v>452</c:v>
                  </c:pt>
                  <c:pt idx="454">
                    <c:v>453</c:v>
                  </c:pt>
                  <c:pt idx="455">
                    <c:v>454</c:v>
                  </c:pt>
                  <c:pt idx="456">
                    <c:v>455</c:v>
                  </c:pt>
                  <c:pt idx="457">
                    <c:v>456</c:v>
                  </c:pt>
                  <c:pt idx="458">
                    <c:v>457</c:v>
                  </c:pt>
                  <c:pt idx="459">
                    <c:v>   </c:v>
                  </c:pt>
                  <c:pt idx="460">
                    <c:v>459</c:v>
                  </c:pt>
                  <c:pt idx="461">
                    <c:v>460</c:v>
                  </c:pt>
                  <c:pt idx="462">
                    <c:v>   </c:v>
                  </c:pt>
                  <c:pt idx="463">
                    <c:v>462</c:v>
                  </c:pt>
                  <c:pt idx="464">
                    <c:v>463</c:v>
                  </c:pt>
                  <c:pt idx="465">
                    <c:v>   </c:v>
                  </c:pt>
                  <c:pt idx="466">
                    <c:v>465</c:v>
                  </c:pt>
                  <c:pt idx="467">
                    <c:v>466</c:v>
                  </c:pt>
                  <c:pt idx="468">
                    <c:v>   </c:v>
                  </c:pt>
                  <c:pt idx="469">
                    <c:v>468</c:v>
                  </c:pt>
                  <c:pt idx="470">
                    <c:v>469</c:v>
                  </c:pt>
                  <c:pt idx="471">
                    <c:v>   </c:v>
                  </c:pt>
                  <c:pt idx="472">
                    <c:v>471</c:v>
                  </c:pt>
                  <c:pt idx="473">
                    <c:v>472</c:v>
                  </c:pt>
                  <c:pt idx="474">
                    <c:v>473</c:v>
                  </c:pt>
                  <c:pt idx="475">
                    <c:v>474</c:v>
                  </c:pt>
                  <c:pt idx="476">
                    <c:v>475</c:v>
                  </c:pt>
                  <c:pt idx="477">
                    <c:v>476</c:v>
                  </c:pt>
                  <c:pt idx="478">
                    <c:v>477</c:v>
                  </c:pt>
                  <c:pt idx="479">
                    <c:v>   </c:v>
                  </c:pt>
                  <c:pt idx="480">
                    <c:v>479</c:v>
                  </c:pt>
                  <c:pt idx="481">
                    <c:v>480</c:v>
                  </c:pt>
                  <c:pt idx="482">
                    <c:v>481</c:v>
                  </c:pt>
                  <c:pt idx="483">
                    <c:v>482</c:v>
                  </c:pt>
                  <c:pt idx="484">
                    <c:v>483</c:v>
                  </c:pt>
                  <c:pt idx="485">
                    <c:v>   </c:v>
                  </c:pt>
                  <c:pt idx="486">
                    <c:v>485</c:v>
                  </c:pt>
                  <c:pt idx="487">
                    <c:v>486</c:v>
                  </c:pt>
                  <c:pt idx="488">
                    <c:v>487</c:v>
                  </c:pt>
                  <c:pt idx="489">
                    <c:v>488</c:v>
                  </c:pt>
                  <c:pt idx="490">
                    <c:v>489</c:v>
                  </c:pt>
                  <c:pt idx="491">
                    <c:v>490</c:v>
                  </c:pt>
                  <c:pt idx="492">
                    <c:v>491</c:v>
                  </c:pt>
                  <c:pt idx="493">
                    <c:v>492</c:v>
                  </c:pt>
                  <c:pt idx="494">
                    <c:v>493</c:v>
                  </c:pt>
                  <c:pt idx="495">
                    <c:v>494</c:v>
                  </c:pt>
                  <c:pt idx="496">
                    <c:v>495</c:v>
                  </c:pt>
                  <c:pt idx="497">
                    <c:v>496</c:v>
                  </c:pt>
                  <c:pt idx="498">
                    <c:v>497</c:v>
                  </c:pt>
                  <c:pt idx="499">
                    <c:v>498</c:v>
                  </c:pt>
                  <c:pt idx="500">
                    <c:v>499</c:v>
                  </c:pt>
                  <c:pt idx="501">
                    <c:v>500</c:v>
                  </c:pt>
                  <c:pt idx="502">
                    <c:v>501</c:v>
                  </c:pt>
                  <c:pt idx="503">
                    <c:v>502</c:v>
                  </c:pt>
                  <c:pt idx="504">
                    <c:v>503</c:v>
                  </c:pt>
                  <c:pt idx="505">
                    <c:v>504</c:v>
                  </c:pt>
                  <c:pt idx="506">
                    <c:v>505</c:v>
                  </c:pt>
                  <c:pt idx="507">
                    <c:v>506</c:v>
                  </c:pt>
                  <c:pt idx="508">
                    <c:v>507</c:v>
                  </c:pt>
                  <c:pt idx="509">
                    <c:v>508</c:v>
                  </c:pt>
                  <c:pt idx="510">
                    <c:v>509</c:v>
                  </c:pt>
                  <c:pt idx="511">
                    <c:v>510</c:v>
                  </c:pt>
                  <c:pt idx="512">
                    <c:v>511</c:v>
                  </c:pt>
                  <c:pt idx="513">
                    <c:v>512</c:v>
                  </c:pt>
                  <c:pt idx="514">
                    <c:v>513</c:v>
                  </c:pt>
                  <c:pt idx="515">
                    <c:v>514</c:v>
                  </c:pt>
                  <c:pt idx="516">
                    <c:v>515</c:v>
                  </c:pt>
                  <c:pt idx="517">
                    <c:v>516</c:v>
                  </c:pt>
                  <c:pt idx="518">
                    <c:v>517</c:v>
                  </c:pt>
                  <c:pt idx="519">
                    <c:v>518</c:v>
                  </c:pt>
                  <c:pt idx="520">
                    <c:v>519</c:v>
                  </c:pt>
                  <c:pt idx="521">
                    <c:v>520</c:v>
                  </c:pt>
                  <c:pt idx="522">
                    <c:v>521</c:v>
                  </c:pt>
                  <c:pt idx="523">
                    <c:v>522</c:v>
                  </c:pt>
                  <c:pt idx="524">
                    <c:v>523</c:v>
                  </c:pt>
                  <c:pt idx="525">
                    <c:v>524</c:v>
                  </c:pt>
                  <c:pt idx="526">
                    <c:v>525</c:v>
                  </c:pt>
                  <c:pt idx="527">
                    <c:v>526</c:v>
                  </c:pt>
                  <c:pt idx="528">
                    <c:v>527</c:v>
                  </c:pt>
                  <c:pt idx="529">
                    <c:v>528</c:v>
                  </c:pt>
                  <c:pt idx="530">
                    <c:v>529</c:v>
                  </c:pt>
                  <c:pt idx="531">
                    <c:v>   </c:v>
                  </c:pt>
                  <c:pt idx="532">
                    <c:v>   </c:v>
                  </c:pt>
                  <c:pt idx="533">
                    <c:v>532</c:v>
                  </c:pt>
                  <c:pt idx="534">
                    <c:v>533</c:v>
                  </c:pt>
                  <c:pt idx="535">
                    <c:v>534</c:v>
                  </c:pt>
                  <c:pt idx="536">
                    <c:v>   </c:v>
                  </c:pt>
                  <c:pt idx="537">
                    <c:v>536</c:v>
                  </c:pt>
                  <c:pt idx="538">
                    <c:v>537</c:v>
                  </c:pt>
                  <c:pt idx="539">
                    <c:v>538</c:v>
                  </c:pt>
                  <c:pt idx="540">
                    <c:v>   </c:v>
                  </c:pt>
                  <c:pt idx="541">
                    <c:v>540</c:v>
                  </c:pt>
                  <c:pt idx="542">
                    <c:v>541</c:v>
                  </c:pt>
                  <c:pt idx="543">
                    <c:v>542</c:v>
                  </c:pt>
                  <c:pt idx="544">
                    <c:v>   </c:v>
                  </c:pt>
                  <c:pt idx="545">
                    <c:v>544</c:v>
                  </c:pt>
                  <c:pt idx="546">
                    <c:v>545</c:v>
                  </c:pt>
                  <c:pt idx="547">
                    <c:v>546</c:v>
                  </c:pt>
                  <c:pt idx="548">
                    <c:v>   </c:v>
                  </c:pt>
                  <c:pt idx="549">
                    <c:v>548</c:v>
                  </c:pt>
                  <c:pt idx="550">
                    <c:v>549</c:v>
                  </c:pt>
                  <c:pt idx="551">
                    <c:v>550</c:v>
                  </c:pt>
                  <c:pt idx="552">
                    <c:v>551</c:v>
                  </c:pt>
                  <c:pt idx="553">
                    <c:v>552</c:v>
                  </c:pt>
                  <c:pt idx="554">
                    <c:v>553</c:v>
                  </c:pt>
                  <c:pt idx="555">
                    <c:v>554</c:v>
                  </c:pt>
                  <c:pt idx="556">
                    <c:v>555</c:v>
                  </c:pt>
                  <c:pt idx="557">
                    <c:v>556</c:v>
                  </c:pt>
                  <c:pt idx="558">
                    <c:v>557</c:v>
                  </c:pt>
                  <c:pt idx="559">
                    <c:v>558</c:v>
                  </c:pt>
                  <c:pt idx="560">
                    <c:v>   </c:v>
                  </c:pt>
                  <c:pt idx="561">
                    <c:v>560</c:v>
                  </c:pt>
                  <c:pt idx="562">
                    <c:v>561</c:v>
                  </c:pt>
                  <c:pt idx="563">
                    <c:v>562</c:v>
                  </c:pt>
                  <c:pt idx="564">
                    <c:v>   </c:v>
                  </c:pt>
                  <c:pt idx="565">
                    <c:v>564</c:v>
                  </c:pt>
                  <c:pt idx="566">
                    <c:v>565</c:v>
                  </c:pt>
                  <c:pt idx="567">
                    <c:v>566</c:v>
                  </c:pt>
                  <c:pt idx="568">
                    <c:v>   </c:v>
                  </c:pt>
                  <c:pt idx="569">
                    <c:v>568</c:v>
                  </c:pt>
                  <c:pt idx="570">
                    <c:v>569</c:v>
                  </c:pt>
                  <c:pt idx="571">
                    <c:v>570</c:v>
                  </c:pt>
                  <c:pt idx="572">
                    <c:v>571</c:v>
                  </c:pt>
                  <c:pt idx="573">
                    <c:v>572</c:v>
                  </c:pt>
                  <c:pt idx="574">
                    <c:v>573</c:v>
                  </c:pt>
                  <c:pt idx="575">
                    <c:v>574</c:v>
                  </c:pt>
                  <c:pt idx="576">
                    <c:v>575</c:v>
                  </c:pt>
                  <c:pt idx="577">
                    <c:v>   </c:v>
                  </c:pt>
                  <c:pt idx="578">
                    <c:v>577</c:v>
                  </c:pt>
                  <c:pt idx="579">
                    <c:v>578</c:v>
                  </c:pt>
                  <c:pt idx="580">
                    <c:v>579</c:v>
                  </c:pt>
                  <c:pt idx="581">
                    <c:v>580</c:v>
                  </c:pt>
                  <c:pt idx="582">
                    <c:v>581</c:v>
                  </c:pt>
                  <c:pt idx="583">
                    <c:v>582</c:v>
                  </c:pt>
                  <c:pt idx="584">
                    <c:v>   </c:v>
                  </c:pt>
                  <c:pt idx="585">
                    <c:v>584</c:v>
                  </c:pt>
                  <c:pt idx="586">
                    <c:v>585</c:v>
                  </c:pt>
                  <c:pt idx="587">
                    <c:v>586</c:v>
                  </c:pt>
                  <c:pt idx="588">
                    <c:v>587</c:v>
                  </c:pt>
                  <c:pt idx="589">
                    <c:v>588</c:v>
                  </c:pt>
                  <c:pt idx="590">
                    <c:v>   </c:v>
                  </c:pt>
                  <c:pt idx="591">
                    <c:v>590</c:v>
                  </c:pt>
                  <c:pt idx="592">
                    <c:v>591</c:v>
                  </c:pt>
                  <c:pt idx="593">
                    <c:v>592</c:v>
                  </c:pt>
                  <c:pt idx="594">
                    <c:v>593</c:v>
                  </c:pt>
                  <c:pt idx="595">
                    <c:v>594</c:v>
                  </c:pt>
                  <c:pt idx="596">
                    <c:v>595</c:v>
                  </c:pt>
                  <c:pt idx="597">
                    <c:v>596</c:v>
                  </c:pt>
                  <c:pt idx="598">
                    <c:v>597</c:v>
                  </c:pt>
                  <c:pt idx="599">
                    <c:v>598</c:v>
                  </c:pt>
                  <c:pt idx="600">
                    <c:v>599</c:v>
                  </c:pt>
                  <c:pt idx="601">
                    <c:v>   </c:v>
                  </c:pt>
                  <c:pt idx="602">
                    <c:v>   </c:v>
                  </c:pt>
                  <c:pt idx="603">
                    <c:v>602</c:v>
                  </c:pt>
                  <c:pt idx="604">
                    <c:v>603</c:v>
                  </c:pt>
                  <c:pt idx="605">
                    <c:v>604</c:v>
                  </c:pt>
                  <c:pt idx="606">
                    <c:v>605</c:v>
                  </c:pt>
                  <c:pt idx="607">
                    <c:v>606</c:v>
                  </c:pt>
                  <c:pt idx="608">
                    <c:v>607</c:v>
                  </c:pt>
                  <c:pt idx="609">
                    <c:v>608</c:v>
                  </c:pt>
                  <c:pt idx="610">
                    <c:v>609</c:v>
                  </c:pt>
                  <c:pt idx="611">
                    <c:v>610</c:v>
                  </c:pt>
                  <c:pt idx="612">
                    <c:v>611</c:v>
                  </c:pt>
                  <c:pt idx="613">
                    <c:v>612</c:v>
                  </c:pt>
                  <c:pt idx="614">
                    <c:v>613</c:v>
                  </c:pt>
                  <c:pt idx="615">
                    <c:v>614</c:v>
                  </c:pt>
                  <c:pt idx="616">
                    <c:v>615</c:v>
                  </c:pt>
                  <c:pt idx="617">
                    <c:v>616</c:v>
                  </c:pt>
                  <c:pt idx="618">
                    <c:v>617</c:v>
                  </c:pt>
                  <c:pt idx="619">
                    <c:v>618</c:v>
                  </c:pt>
                  <c:pt idx="620">
                    <c:v>619</c:v>
                  </c:pt>
                  <c:pt idx="621">
                    <c:v>620</c:v>
                  </c:pt>
                  <c:pt idx="622">
                    <c:v>621</c:v>
                  </c:pt>
                  <c:pt idx="623">
                    <c:v>622</c:v>
                  </c:pt>
                  <c:pt idx="624">
                    <c:v>623</c:v>
                  </c:pt>
                  <c:pt idx="625">
                    <c:v>624</c:v>
                  </c:pt>
                  <c:pt idx="626">
                    <c:v>625</c:v>
                  </c:pt>
                  <c:pt idx="627">
                    <c:v>626</c:v>
                  </c:pt>
                  <c:pt idx="628">
                    <c:v>627</c:v>
                  </c:pt>
                  <c:pt idx="629">
                    <c:v>628</c:v>
                  </c:pt>
                  <c:pt idx="630">
                    <c:v>629</c:v>
                  </c:pt>
                  <c:pt idx="631">
                    <c:v>630</c:v>
                  </c:pt>
                  <c:pt idx="632">
                    <c:v>631</c:v>
                  </c:pt>
                  <c:pt idx="633">
                    <c:v>632</c:v>
                  </c:pt>
                  <c:pt idx="634">
                    <c:v>633</c:v>
                  </c:pt>
                  <c:pt idx="635">
                    <c:v>634</c:v>
                  </c:pt>
                  <c:pt idx="636">
                    <c:v>635</c:v>
                  </c:pt>
                  <c:pt idx="637">
                    <c:v>636</c:v>
                  </c:pt>
                  <c:pt idx="638">
                    <c:v>637</c:v>
                  </c:pt>
                  <c:pt idx="639">
                    <c:v>638</c:v>
                  </c:pt>
                  <c:pt idx="640">
                    <c:v>639</c:v>
                  </c:pt>
                  <c:pt idx="641">
                    <c:v>   </c:v>
                  </c:pt>
                  <c:pt idx="642">
                    <c:v>   </c:v>
                  </c:pt>
                  <c:pt idx="643">
                    <c:v>642</c:v>
                  </c:pt>
                  <c:pt idx="644">
                    <c:v>   </c:v>
                  </c:pt>
                  <c:pt idx="645">
                    <c:v>644</c:v>
                  </c:pt>
                  <c:pt idx="646">
                    <c:v>   </c:v>
                  </c:pt>
                  <c:pt idx="647">
                    <c:v>646</c:v>
                  </c:pt>
                  <c:pt idx="648">
                    <c:v>   </c:v>
                  </c:pt>
                  <c:pt idx="649">
                    <c:v>648</c:v>
                  </c:pt>
                  <c:pt idx="650">
                    <c:v>   </c:v>
                  </c:pt>
                  <c:pt idx="651">
                    <c:v>650</c:v>
                  </c:pt>
                  <c:pt idx="652">
                    <c:v>651</c:v>
                  </c:pt>
                  <c:pt idx="653">
                    <c:v>652</c:v>
                  </c:pt>
                  <c:pt idx="654">
                    <c:v>653</c:v>
                  </c:pt>
                  <c:pt idx="655">
                    <c:v>654</c:v>
                  </c:pt>
                  <c:pt idx="656">
                    <c:v>   </c:v>
                  </c:pt>
                  <c:pt idx="657">
                    <c:v>656</c:v>
                  </c:pt>
                  <c:pt idx="658">
                    <c:v>   </c:v>
                  </c:pt>
                  <c:pt idx="659">
                    <c:v>658</c:v>
                  </c:pt>
                  <c:pt idx="660">
                    <c:v>   </c:v>
                  </c:pt>
                  <c:pt idx="661">
                    <c:v>660</c:v>
                  </c:pt>
                  <c:pt idx="662">
                    <c:v>661</c:v>
                  </c:pt>
                  <c:pt idx="663">
                    <c:v>662</c:v>
                  </c:pt>
                  <c:pt idx="664">
                    <c:v>663</c:v>
                  </c:pt>
                  <c:pt idx="665">
                    <c:v>   </c:v>
                  </c:pt>
                  <c:pt idx="666">
                    <c:v>665</c:v>
                  </c:pt>
                  <c:pt idx="667">
                    <c:v>666</c:v>
                  </c:pt>
                  <c:pt idx="668">
                    <c:v>667</c:v>
                  </c:pt>
                  <c:pt idx="669">
                    <c:v>668</c:v>
                  </c:pt>
                  <c:pt idx="670">
                    <c:v>669</c:v>
                  </c:pt>
                  <c:pt idx="671">
                    <c:v>   </c:v>
                  </c:pt>
                  <c:pt idx="672">
                    <c:v>671</c:v>
                  </c:pt>
                  <c:pt idx="673">
                    <c:v>   </c:v>
                  </c:pt>
                  <c:pt idx="674">
                    <c:v>673</c:v>
                  </c:pt>
                  <c:pt idx="675">
                    <c:v>674</c:v>
                  </c:pt>
                  <c:pt idx="676">
                    <c:v>675</c:v>
                  </c:pt>
                  <c:pt idx="677">
                    <c:v>676</c:v>
                  </c:pt>
                  <c:pt idx="678">
                    <c:v>677</c:v>
                  </c:pt>
                  <c:pt idx="679">
                    <c:v>678</c:v>
                  </c:pt>
                  <c:pt idx="680">
                    <c:v>679</c:v>
                  </c:pt>
                  <c:pt idx="681">
                    <c:v>680</c:v>
                  </c:pt>
                  <c:pt idx="682">
                    <c:v>681</c:v>
                  </c:pt>
                  <c:pt idx="683">
                    <c:v>682</c:v>
                  </c:pt>
                  <c:pt idx="684">
                    <c:v>683</c:v>
                  </c:pt>
                  <c:pt idx="685">
                    <c:v>684</c:v>
                  </c:pt>
                  <c:pt idx="686">
                    <c:v>685</c:v>
                  </c:pt>
                  <c:pt idx="687">
                    <c:v>686</c:v>
                  </c:pt>
                  <c:pt idx="688">
                    <c:v>687</c:v>
                  </c:pt>
                  <c:pt idx="689">
                    <c:v>688</c:v>
                  </c:pt>
                  <c:pt idx="690">
                    <c:v>689</c:v>
                  </c:pt>
                  <c:pt idx="691">
                    <c:v>690</c:v>
                  </c:pt>
                  <c:pt idx="692">
                    <c:v>691</c:v>
                  </c:pt>
                  <c:pt idx="693">
                    <c:v>692</c:v>
                  </c:pt>
                  <c:pt idx="694">
                    <c:v>693</c:v>
                  </c:pt>
                  <c:pt idx="695">
                    <c:v>694</c:v>
                  </c:pt>
                  <c:pt idx="696">
                    <c:v>695</c:v>
                  </c:pt>
                  <c:pt idx="697">
                    <c:v>696</c:v>
                  </c:pt>
                  <c:pt idx="698">
                    <c:v>697</c:v>
                  </c:pt>
                  <c:pt idx="699">
                    <c:v>698</c:v>
                  </c:pt>
                  <c:pt idx="700">
                    <c:v>699</c:v>
                  </c:pt>
                  <c:pt idx="701">
                    <c:v>700</c:v>
                  </c:pt>
                  <c:pt idx="702">
                    <c:v>701</c:v>
                  </c:pt>
                  <c:pt idx="703">
                    <c:v>801 Oświata i wychowanie - Razem                                    </c:v>
                  </c:pt>
                  <c:pt idx="704">
                    <c:v>803</c:v>
                  </c:pt>
                  <c:pt idx="705">
                    <c:v>704</c:v>
                  </c:pt>
                  <c:pt idx="706">
                    <c:v>705</c:v>
                  </c:pt>
                  <c:pt idx="707">
                    <c:v>803 Szkolnictwo wyższe- Razem</c:v>
                  </c:pt>
                  <c:pt idx="708">
                    <c:v>851</c:v>
                  </c:pt>
                  <c:pt idx="709">
                    <c:v>708</c:v>
                  </c:pt>
                  <c:pt idx="710">
                    <c:v>709</c:v>
                  </c:pt>
                  <c:pt idx="711">
                    <c:v>710</c:v>
                  </c:pt>
                  <c:pt idx="712">
                    <c:v>711</c:v>
                  </c:pt>
                  <c:pt idx="713">
                    <c:v>712</c:v>
                  </c:pt>
                  <c:pt idx="714">
                    <c:v>713</c:v>
                  </c:pt>
                  <c:pt idx="715">
                    <c:v>714</c:v>
                  </c:pt>
                  <c:pt idx="716">
                    <c:v>715</c:v>
                  </c:pt>
                  <c:pt idx="717">
                    <c:v>716</c:v>
                  </c:pt>
                  <c:pt idx="718">
                    <c:v>717</c:v>
                  </c:pt>
                  <c:pt idx="719">
                    <c:v>718</c:v>
                  </c:pt>
                  <c:pt idx="720">
                    <c:v>   </c:v>
                  </c:pt>
                  <c:pt idx="721">
                    <c:v>   </c:v>
                  </c:pt>
                  <c:pt idx="722">
                    <c:v>   </c:v>
                  </c:pt>
                  <c:pt idx="723">
                    <c:v>   </c:v>
                  </c:pt>
                  <c:pt idx="724">
                    <c:v>   </c:v>
                  </c:pt>
                  <c:pt idx="725">
                    <c:v>   </c:v>
                  </c:pt>
                  <c:pt idx="726">
                    <c:v>725</c:v>
                  </c:pt>
                  <c:pt idx="727">
                    <c:v>726</c:v>
                  </c:pt>
                  <c:pt idx="728">
                    <c:v>727</c:v>
                  </c:pt>
                  <c:pt idx="729">
                    <c:v>728</c:v>
                  </c:pt>
                  <c:pt idx="730">
                    <c:v>729</c:v>
                  </c:pt>
                  <c:pt idx="731">
                    <c:v>730</c:v>
                  </c:pt>
                  <c:pt idx="732">
                    <c:v>731</c:v>
                  </c:pt>
                  <c:pt idx="733">
                    <c:v>732</c:v>
                  </c:pt>
                  <c:pt idx="734">
                    <c:v>733</c:v>
                  </c:pt>
                  <c:pt idx="735">
                    <c:v>851 Ochrona zdrowia - Razem                                         </c:v>
                  </c:pt>
                  <c:pt idx="736">
                    <c:v>852</c:v>
                  </c:pt>
                  <c:pt idx="737">
                    <c:v>736</c:v>
                  </c:pt>
                  <c:pt idx="738">
                    <c:v>737</c:v>
                  </c:pt>
                  <c:pt idx="739">
                    <c:v>738</c:v>
                  </c:pt>
                  <c:pt idx="740">
                    <c:v>739</c:v>
                  </c:pt>
                  <c:pt idx="741">
                    <c:v>740</c:v>
                  </c:pt>
                  <c:pt idx="742">
                    <c:v>741</c:v>
                  </c:pt>
                  <c:pt idx="743">
                    <c:v>742</c:v>
                  </c:pt>
                  <c:pt idx="744">
                    <c:v>743</c:v>
                  </c:pt>
                  <c:pt idx="745">
                    <c:v>744</c:v>
                  </c:pt>
                  <c:pt idx="746">
                    <c:v>745</c:v>
                  </c:pt>
                  <c:pt idx="747">
                    <c:v>746</c:v>
                  </c:pt>
                  <c:pt idx="748">
                    <c:v>747</c:v>
                  </c:pt>
                  <c:pt idx="749">
                    <c:v>748</c:v>
                  </c:pt>
                  <c:pt idx="750">
                    <c:v>749</c:v>
                  </c:pt>
                  <c:pt idx="751">
                    <c:v>750</c:v>
                  </c:pt>
                  <c:pt idx="752">
                    <c:v>751</c:v>
                  </c:pt>
                  <c:pt idx="753">
                    <c:v>752</c:v>
                  </c:pt>
                  <c:pt idx="754">
                    <c:v>753</c:v>
                  </c:pt>
                  <c:pt idx="755">
                    <c:v>754</c:v>
                  </c:pt>
                  <c:pt idx="756">
                    <c:v>755</c:v>
                  </c:pt>
                  <c:pt idx="757">
                    <c:v>756</c:v>
                  </c:pt>
                  <c:pt idx="758">
                    <c:v>757</c:v>
                  </c:pt>
                  <c:pt idx="759">
                    <c:v>758</c:v>
                  </c:pt>
                  <c:pt idx="760">
                    <c:v>759</c:v>
                  </c:pt>
                  <c:pt idx="761">
                    <c:v>760</c:v>
                  </c:pt>
                  <c:pt idx="762">
                    <c:v>761</c:v>
                  </c:pt>
                  <c:pt idx="763">
                    <c:v>762</c:v>
                  </c:pt>
                  <c:pt idx="764">
                    <c:v>763</c:v>
                  </c:pt>
                  <c:pt idx="765">
                    <c:v>764</c:v>
                  </c:pt>
                  <c:pt idx="766">
                    <c:v>765</c:v>
                  </c:pt>
                  <c:pt idx="767">
                    <c:v>   </c:v>
                  </c:pt>
                  <c:pt idx="768">
                    <c:v>   </c:v>
                  </c:pt>
                  <c:pt idx="769">
                    <c:v>   </c:v>
                  </c:pt>
                  <c:pt idx="770">
                    <c:v>   </c:v>
                  </c:pt>
                  <c:pt idx="771">
                    <c:v>   </c:v>
                  </c:pt>
                  <c:pt idx="772">
                    <c:v>   </c:v>
                  </c:pt>
                  <c:pt idx="773">
                    <c:v>772</c:v>
                  </c:pt>
                  <c:pt idx="774">
                    <c:v>773</c:v>
                  </c:pt>
                  <c:pt idx="775">
                    <c:v>774</c:v>
                  </c:pt>
                  <c:pt idx="776">
                    <c:v>   </c:v>
                  </c:pt>
                  <c:pt idx="777">
                    <c:v>776</c:v>
                  </c:pt>
                  <c:pt idx="778">
                    <c:v>777</c:v>
                  </c:pt>
                  <c:pt idx="779">
                    <c:v>   </c:v>
                  </c:pt>
                  <c:pt idx="780">
                    <c:v>   </c:v>
                  </c:pt>
                  <c:pt idx="781">
                    <c:v>780</c:v>
                  </c:pt>
                  <c:pt idx="782">
                    <c:v>   </c:v>
                  </c:pt>
                  <c:pt idx="783">
                    <c:v>   </c:v>
                  </c:pt>
                  <c:pt idx="784">
                    <c:v>   </c:v>
                  </c:pt>
                  <c:pt idx="785">
                    <c:v>   </c:v>
                  </c:pt>
                  <c:pt idx="786">
                    <c:v>   </c:v>
                  </c:pt>
                  <c:pt idx="787">
                    <c:v>786</c:v>
                  </c:pt>
                  <c:pt idx="788">
                    <c:v>787</c:v>
                  </c:pt>
                  <c:pt idx="789">
                    <c:v>788</c:v>
                  </c:pt>
                  <c:pt idx="790">
                    <c:v>   </c:v>
                  </c:pt>
                  <c:pt idx="791">
                    <c:v>   </c:v>
                  </c:pt>
                  <c:pt idx="792">
                    <c:v>   </c:v>
                  </c:pt>
                  <c:pt idx="793">
                    <c:v>   </c:v>
                  </c:pt>
                  <c:pt idx="794">
                    <c:v>793</c:v>
                  </c:pt>
                  <c:pt idx="795">
                    <c:v>794</c:v>
                  </c:pt>
                  <c:pt idx="796">
                    <c:v>795</c:v>
                  </c:pt>
                  <c:pt idx="797">
                    <c:v>796</c:v>
                  </c:pt>
                  <c:pt idx="798">
                    <c:v>   </c:v>
                  </c:pt>
                  <c:pt idx="799">
                    <c:v>   </c:v>
                  </c:pt>
                  <c:pt idx="800">
                    <c:v>799</c:v>
                  </c:pt>
                  <c:pt idx="801">
                    <c:v>800</c:v>
                  </c:pt>
                  <c:pt idx="802">
                    <c:v>801</c:v>
                  </c:pt>
                  <c:pt idx="803">
                    <c:v>802</c:v>
                  </c:pt>
                  <c:pt idx="804">
                    <c:v>803</c:v>
                  </c:pt>
                  <c:pt idx="805">
                    <c:v>804</c:v>
                  </c:pt>
                  <c:pt idx="806">
                    <c:v>   </c:v>
                  </c:pt>
                  <c:pt idx="807">
                    <c:v>   </c:v>
                  </c:pt>
                  <c:pt idx="808">
                    <c:v>   </c:v>
                  </c:pt>
                  <c:pt idx="809">
                    <c:v>808</c:v>
                  </c:pt>
                  <c:pt idx="810">
                    <c:v>   </c:v>
                  </c:pt>
                  <c:pt idx="811">
                    <c:v>   </c:v>
                  </c:pt>
                  <c:pt idx="812">
                    <c:v>811</c:v>
                  </c:pt>
                  <c:pt idx="813">
                    <c:v>812</c:v>
                  </c:pt>
                  <c:pt idx="814">
                    <c:v>   </c:v>
                  </c:pt>
                  <c:pt idx="815">
                    <c:v>814</c:v>
                  </c:pt>
                  <c:pt idx="816">
                    <c:v>815</c:v>
                  </c:pt>
                  <c:pt idx="817">
                    <c:v>816</c:v>
                  </c:pt>
                  <c:pt idx="818">
                    <c:v>817</c:v>
                  </c:pt>
                  <c:pt idx="819">
                    <c:v>818</c:v>
                  </c:pt>
                  <c:pt idx="820">
                    <c:v>819</c:v>
                  </c:pt>
                  <c:pt idx="821">
                    <c:v>820</c:v>
                  </c:pt>
                  <c:pt idx="822">
                    <c:v>821</c:v>
                  </c:pt>
                  <c:pt idx="823">
                    <c:v>822</c:v>
                  </c:pt>
                  <c:pt idx="824">
                    <c:v>823</c:v>
                  </c:pt>
                  <c:pt idx="825">
                    <c:v>824</c:v>
                  </c:pt>
                  <c:pt idx="826">
                    <c:v>825</c:v>
                  </c:pt>
                  <c:pt idx="827">
                    <c:v>826</c:v>
                  </c:pt>
                  <c:pt idx="828">
                    <c:v>827</c:v>
                  </c:pt>
                  <c:pt idx="829">
                    <c:v>828</c:v>
                  </c:pt>
                  <c:pt idx="830">
                    <c:v>829</c:v>
                  </c:pt>
                  <c:pt idx="831">
                    <c:v>830</c:v>
                  </c:pt>
                  <c:pt idx="832">
                    <c:v>831</c:v>
                  </c:pt>
                  <c:pt idx="833">
                    <c:v>832</c:v>
                  </c:pt>
                  <c:pt idx="834">
                    <c:v>833</c:v>
                  </c:pt>
                  <c:pt idx="835">
                    <c:v>834</c:v>
                  </c:pt>
                  <c:pt idx="836">
                    <c:v>835</c:v>
                  </c:pt>
                  <c:pt idx="837">
                    <c:v>836</c:v>
                  </c:pt>
                  <c:pt idx="838">
                    <c:v>852 Pomoc społeczna - Razem</c:v>
                  </c:pt>
                  <c:pt idx="839">
                    <c:v>854</c:v>
                  </c:pt>
                  <c:pt idx="840">
                    <c:v>   </c:v>
                  </c:pt>
                  <c:pt idx="841">
                    <c:v>840</c:v>
                  </c:pt>
                  <c:pt idx="842">
                    <c:v>841</c:v>
                  </c:pt>
                  <c:pt idx="843">
                    <c:v>842</c:v>
                  </c:pt>
                  <c:pt idx="844">
                    <c:v>   </c:v>
                  </c:pt>
                  <c:pt idx="845">
                    <c:v>844</c:v>
                  </c:pt>
                  <c:pt idx="846">
                    <c:v>845</c:v>
                  </c:pt>
                  <c:pt idx="847">
                    <c:v>846</c:v>
                  </c:pt>
                  <c:pt idx="848">
                    <c:v>847</c:v>
                  </c:pt>
                  <c:pt idx="849">
                    <c:v>848</c:v>
                  </c:pt>
                  <c:pt idx="850">
                    <c:v>849</c:v>
                  </c:pt>
                  <c:pt idx="851">
                    <c:v>850</c:v>
                  </c:pt>
                  <c:pt idx="852">
                    <c:v>   </c:v>
                  </c:pt>
                  <c:pt idx="853">
                    <c:v>852</c:v>
                  </c:pt>
                  <c:pt idx="854">
                    <c:v>853</c:v>
                  </c:pt>
                  <c:pt idx="855">
                    <c:v>854</c:v>
                  </c:pt>
                  <c:pt idx="856">
                    <c:v>   </c:v>
                  </c:pt>
                  <c:pt idx="857">
                    <c:v>856</c:v>
                  </c:pt>
                  <c:pt idx="858">
                    <c:v>857</c:v>
                  </c:pt>
                  <c:pt idx="859">
                    <c:v>858</c:v>
                  </c:pt>
                  <c:pt idx="860">
                    <c:v>   </c:v>
                  </c:pt>
                  <c:pt idx="861">
                    <c:v>860</c:v>
                  </c:pt>
                  <c:pt idx="862">
                    <c:v>861</c:v>
                  </c:pt>
                  <c:pt idx="863">
                    <c:v>862</c:v>
                  </c:pt>
                  <c:pt idx="864">
                    <c:v>   </c:v>
                  </c:pt>
                  <c:pt idx="865">
                    <c:v>864</c:v>
                  </c:pt>
                  <c:pt idx="866">
                    <c:v>865</c:v>
                  </c:pt>
                  <c:pt idx="867">
                    <c:v>866</c:v>
                  </c:pt>
                  <c:pt idx="868">
                    <c:v>867</c:v>
                  </c:pt>
                  <c:pt idx="869">
                    <c:v>868</c:v>
                  </c:pt>
                  <c:pt idx="870">
                    <c:v>869</c:v>
                  </c:pt>
                  <c:pt idx="871">
                    <c:v>870</c:v>
                  </c:pt>
                  <c:pt idx="872">
                    <c:v>871</c:v>
                  </c:pt>
                  <c:pt idx="873">
                    <c:v>872</c:v>
                  </c:pt>
                  <c:pt idx="874">
                    <c:v>873</c:v>
                  </c:pt>
                  <c:pt idx="875">
                    <c:v>874</c:v>
                  </c:pt>
                  <c:pt idx="876">
                    <c:v>875</c:v>
                  </c:pt>
                  <c:pt idx="877">
                    <c:v>876</c:v>
                  </c:pt>
                  <c:pt idx="878">
                    <c:v>877</c:v>
                  </c:pt>
                  <c:pt idx="879">
                    <c:v>878</c:v>
                  </c:pt>
                  <c:pt idx="880">
                    <c:v>879</c:v>
                  </c:pt>
                  <c:pt idx="881">
                    <c:v>880</c:v>
                  </c:pt>
                  <c:pt idx="882">
                    <c:v>881</c:v>
                  </c:pt>
                  <c:pt idx="883">
                    <c:v>882</c:v>
                  </c:pt>
                  <c:pt idx="884">
                    <c:v>883</c:v>
                  </c:pt>
                  <c:pt idx="885">
                    <c:v>884</c:v>
                  </c:pt>
                  <c:pt idx="886">
                    <c:v>885</c:v>
                  </c:pt>
                  <c:pt idx="887">
                    <c:v>886</c:v>
                  </c:pt>
                  <c:pt idx="888">
                    <c:v>887</c:v>
                  </c:pt>
                  <c:pt idx="889">
                    <c:v>888</c:v>
                  </c:pt>
                  <c:pt idx="890">
                    <c:v>889</c:v>
                  </c:pt>
                  <c:pt idx="891">
                    <c:v>890</c:v>
                  </c:pt>
                  <c:pt idx="892">
                    <c:v>   </c:v>
                  </c:pt>
                  <c:pt idx="893">
                    <c:v>892</c:v>
                  </c:pt>
                  <c:pt idx="894">
                    <c:v>893</c:v>
                  </c:pt>
                  <c:pt idx="895">
                    <c:v>894</c:v>
                  </c:pt>
                  <c:pt idx="896">
                    <c:v>895</c:v>
                  </c:pt>
                  <c:pt idx="897">
                    <c:v>896</c:v>
                  </c:pt>
                  <c:pt idx="898">
                    <c:v>897</c:v>
                  </c:pt>
                  <c:pt idx="899">
                    <c:v>898</c:v>
                  </c:pt>
                  <c:pt idx="900">
                    <c:v>899</c:v>
                  </c:pt>
                  <c:pt idx="901">
                    <c:v>900</c:v>
                  </c:pt>
                  <c:pt idx="902">
                    <c:v>901</c:v>
                  </c:pt>
                  <c:pt idx="903">
                    <c:v>902</c:v>
                  </c:pt>
                  <c:pt idx="904">
                    <c:v>903</c:v>
                  </c:pt>
                  <c:pt idx="905">
                    <c:v>854 Edukacyjna opieka wychowawcza - Razem                          </c:v>
                  </c:pt>
                  <c:pt idx="906">
                    <c:v>900</c:v>
                  </c:pt>
                  <c:pt idx="907">
                    <c:v>   </c:v>
                  </c:pt>
                  <c:pt idx="908">
                    <c:v>907</c:v>
                  </c:pt>
                  <c:pt idx="909">
                    <c:v>908</c:v>
                  </c:pt>
                  <c:pt idx="910">
                    <c:v>909</c:v>
                  </c:pt>
                  <c:pt idx="911">
                    <c:v>910</c:v>
                  </c:pt>
                  <c:pt idx="912">
                    <c:v>911</c:v>
                  </c:pt>
                  <c:pt idx="913">
                    <c:v>912</c:v>
                  </c:pt>
                  <c:pt idx="914">
                    <c:v>   </c:v>
                  </c:pt>
                  <c:pt idx="915">
                    <c:v>   </c:v>
                  </c:pt>
                  <c:pt idx="916">
                    <c:v>   </c:v>
                  </c:pt>
                  <c:pt idx="917">
                    <c:v>916</c:v>
                  </c:pt>
                  <c:pt idx="918">
                    <c:v>917</c:v>
                  </c:pt>
                  <c:pt idx="919">
                    <c:v>918</c:v>
                  </c:pt>
                  <c:pt idx="920">
                    <c:v>919</c:v>
                  </c:pt>
                  <c:pt idx="921">
                    <c:v>920</c:v>
                  </c:pt>
                  <c:pt idx="922">
                    <c:v>921</c:v>
                  </c:pt>
                  <c:pt idx="923">
                    <c:v>922</c:v>
                  </c:pt>
                  <c:pt idx="924">
                    <c:v>923</c:v>
                  </c:pt>
                  <c:pt idx="925">
                    <c:v>   </c:v>
                  </c:pt>
                  <c:pt idx="926">
                    <c:v>925</c:v>
                  </c:pt>
                  <c:pt idx="927">
                    <c:v>926</c:v>
                  </c:pt>
                  <c:pt idx="928">
                    <c:v>   </c:v>
                  </c:pt>
                  <c:pt idx="929">
                    <c:v>   </c:v>
                  </c:pt>
                  <c:pt idx="930">
                    <c:v>929</c:v>
                  </c:pt>
                  <c:pt idx="931">
                    <c:v>930</c:v>
                  </c:pt>
                  <c:pt idx="932">
                    <c:v>   </c:v>
                  </c:pt>
                  <c:pt idx="933">
                    <c:v>   </c:v>
                  </c:pt>
                  <c:pt idx="934">
                    <c:v>   </c:v>
                  </c:pt>
                  <c:pt idx="935">
                    <c:v>   </c:v>
                  </c:pt>
                  <c:pt idx="936">
                    <c:v>   </c:v>
                  </c:pt>
                  <c:pt idx="937">
                    <c:v>   </c:v>
                  </c:pt>
                  <c:pt idx="938">
                    <c:v>937</c:v>
                  </c:pt>
                  <c:pt idx="939">
                    <c:v>938</c:v>
                  </c:pt>
                  <c:pt idx="940">
                    <c:v>939</c:v>
                  </c:pt>
                  <c:pt idx="941">
                    <c:v>940</c:v>
                  </c:pt>
                  <c:pt idx="942">
                    <c:v>941</c:v>
                  </c:pt>
                  <c:pt idx="943">
                    <c:v>942</c:v>
                  </c:pt>
                  <c:pt idx="944">
                    <c:v>943</c:v>
                  </c:pt>
                  <c:pt idx="945">
                    <c:v>944</c:v>
                  </c:pt>
                  <c:pt idx="946">
                    <c:v>945</c:v>
                  </c:pt>
                  <c:pt idx="947">
                    <c:v>946</c:v>
                  </c:pt>
                  <c:pt idx="948">
                    <c:v>947</c:v>
                  </c:pt>
                  <c:pt idx="949">
                    <c:v>948</c:v>
                  </c:pt>
                  <c:pt idx="950">
                    <c:v>949</c:v>
                  </c:pt>
                  <c:pt idx="951">
                    <c:v>900 Gospodarka komunalna i ochrona środowiska - Razem               </c:v>
                  </c:pt>
                  <c:pt idx="952">
                    <c:v>921</c:v>
                  </c:pt>
                  <c:pt idx="953">
                    <c:v>952</c:v>
                  </c:pt>
                  <c:pt idx="954">
                    <c:v>953</c:v>
                  </c:pt>
                  <c:pt idx="955">
                    <c:v>954</c:v>
                  </c:pt>
                  <c:pt idx="956">
                    <c:v>955</c:v>
                  </c:pt>
                  <c:pt idx="957">
                    <c:v>956</c:v>
                  </c:pt>
                  <c:pt idx="958">
                    <c:v>957</c:v>
                  </c:pt>
                  <c:pt idx="959">
                    <c:v>958</c:v>
                  </c:pt>
                  <c:pt idx="960">
                    <c:v>959</c:v>
                  </c:pt>
                  <c:pt idx="961">
                    <c:v>960</c:v>
                  </c:pt>
                  <c:pt idx="962">
                    <c:v>961</c:v>
                  </c:pt>
                  <c:pt idx="963">
                    <c:v>962</c:v>
                  </c:pt>
                  <c:pt idx="964">
                    <c:v>963</c:v>
                  </c:pt>
                  <c:pt idx="965">
                    <c:v>964</c:v>
                  </c:pt>
                  <c:pt idx="966">
                    <c:v>965</c:v>
                  </c:pt>
                  <c:pt idx="967">
                    <c:v>966</c:v>
                  </c:pt>
                  <c:pt idx="968">
                    <c:v>   </c:v>
                  </c:pt>
                  <c:pt idx="969">
                    <c:v>   </c:v>
                  </c:pt>
                  <c:pt idx="970">
                    <c:v>   </c:v>
                  </c:pt>
                  <c:pt idx="971">
                    <c:v>970</c:v>
                  </c:pt>
                  <c:pt idx="972">
                    <c:v>971</c:v>
                  </c:pt>
                  <c:pt idx="973">
                    <c:v>972</c:v>
                  </c:pt>
                  <c:pt idx="974">
                    <c:v>   </c:v>
                  </c:pt>
                  <c:pt idx="975">
                    <c:v>974</c:v>
                  </c:pt>
                  <c:pt idx="976">
                    <c:v>975</c:v>
                  </c:pt>
                  <c:pt idx="977">
                    <c:v>976</c:v>
                  </c:pt>
                  <c:pt idx="978">
                    <c:v>977</c:v>
                  </c:pt>
                  <c:pt idx="979">
                    <c:v>978</c:v>
                  </c:pt>
                  <c:pt idx="980">
                    <c:v>   </c:v>
                  </c:pt>
                  <c:pt idx="981">
                    <c:v>980</c:v>
                  </c:pt>
                  <c:pt idx="982">
                    <c:v>   </c:v>
                  </c:pt>
                  <c:pt idx="983">
                    <c:v>982</c:v>
                  </c:pt>
                  <c:pt idx="984">
                    <c:v>983</c:v>
                  </c:pt>
                  <c:pt idx="985">
                    <c:v>984</c:v>
                  </c:pt>
                  <c:pt idx="986">
                    <c:v>   </c:v>
                  </c:pt>
                  <c:pt idx="987">
                    <c:v>986</c:v>
                  </c:pt>
                  <c:pt idx="988">
                    <c:v>987</c:v>
                  </c:pt>
                  <c:pt idx="989">
                    <c:v>   </c:v>
                  </c:pt>
                  <c:pt idx="990">
                    <c:v>989</c:v>
                  </c:pt>
                  <c:pt idx="991">
                    <c:v>990</c:v>
                  </c:pt>
                  <c:pt idx="992">
                    <c:v>991</c:v>
                  </c:pt>
                  <c:pt idx="993">
                    <c:v>992</c:v>
                  </c:pt>
                  <c:pt idx="994">
                    <c:v>   </c:v>
                  </c:pt>
                  <c:pt idx="995">
                    <c:v>994</c:v>
                  </c:pt>
                  <c:pt idx="996">
                    <c:v>995</c:v>
                  </c:pt>
                  <c:pt idx="997">
                    <c:v>996</c:v>
                  </c:pt>
                  <c:pt idx="998">
                    <c:v>997</c:v>
                  </c:pt>
                  <c:pt idx="999">
                    <c:v>998</c:v>
                  </c:pt>
                  <c:pt idx="1000">
                    <c:v>999</c:v>
                  </c:pt>
                  <c:pt idx="1001">
                    <c:v>1000</c:v>
                  </c:pt>
                  <c:pt idx="1002">
                    <c:v>1001</c:v>
                  </c:pt>
                  <c:pt idx="1003">
                    <c:v>1002</c:v>
                  </c:pt>
                  <c:pt idx="1004">
                    <c:v>1003</c:v>
                  </c:pt>
                  <c:pt idx="1005">
                    <c:v>1004</c:v>
                  </c:pt>
                  <c:pt idx="1006">
                    <c:v>1005</c:v>
                  </c:pt>
                  <c:pt idx="1007">
                    <c:v>1006</c:v>
                  </c:pt>
                  <c:pt idx="1008">
                    <c:v>1007</c:v>
                  </c:pt>
                  <c:pt idx="1009">
                    <c:v>   </c:v>
                  </c:pt>
                  <c:pt idx="1010">
                    <c:v>1009</c:v>
                  </c:pt>
                  <c:pt idx="1011">
                    <c:v>1010</c:v>
                  </c:pt>
                  <c:pt idx="1012">
                    <c:v>   </c:v>
                  </c:pt>
                  <c:pt idx="1013">
                    <c:v>   </c:v>
                  </c:pt>
                  <c:pt idx="1014">
                    <c:v>   </c:v>
                  </c:pt>
                  <c:pt idx="1015">
                    <c:v>1014</c:v>
                  </c:pt>
                  <c:pt idx="1016">
                    <c:v>   </c:v>
                  </c:pt>
                  <c:pt idx="1017">
                    <c:v>1016</c:v>
                  </c:pt>
                  <c:pt idx="1018">
                    <c:v>1017</c:v>
                  </c:pt>
                  <c:pt idx="1019">
                    <c:v>   </c:v>
                  </c:pt>
                  <c:pt idx="1020">
                    <c:v>   </c:v>
                  </c:pt>
                  <c:pt idx="1021">
                    <c:v>1020</c:v>
                  </c:pt>
                  <c:pt idx="1022">
                    <c:v>1021</c:v>
                  </c:pt>
                  <c:pt idx="1023">
                    <c:v>   </c:v>
                  </c:pt>
                  <c:pt idx="1024">
                    <c:v>   </c:v>
                  </c:pt>
                  <c:pt idx="1025">
                    <c:v>921 Kultura i ochrona dziedzictwa narodowego - Razem               </c:v>
                  </c:pt>
                  <c:pt idx="1026">
                    <c:v>926</c:v>
                  </c:pt>
                  <c:pt idx="1027">
                    <c:v>1026</c:v>
                  </c:pt>
                  <c:pt idx="1028">
                    <c:v>1027</c:v>
                  </c:pt>
                  <c:pt idx="1029">
                    <c:v>1028</c:v>
                  </c:pt>
                  <c:pt idx="1030">
                    <c:v>1029</c:v>
                  </c:pt>
                  <c:pt idx="1031">
                    <c:v>1030</c:v>
                  </c:pt>
                  <c:pt idx="1032">
                    <c:v>1031</c:v>
                  </c:pt>
                  <c:pt idx="1033">
                    <c:v>1032</c:v>
                  </c:pt>
                  <c:pt idx="1034">
                    <c:v>1033</c:v>
                  </c:pt>
                  <c:pt idx="1035">
                    <c:v>1034</c:v>
                  </c:pt>
                  <c:pt idx="1036">
                    <c:v>1035</c:v>
                  </c:pt>
                  <c:pt idx="1037">
                    <c:v>1036</c:v>
                  </c:pt>
                  <c:pt idx="1038">
                    <c:v>1037</c:v>
                  </c:pt>
                  <c:pt idx="1039">
                    <c:v>1038</c:v>
                  </c:pt>
                  <c:pt idx="1040">
                    <c:v>1039</c:v>
                  </c:pt>
                  <c:pt idx="1041">
                    <c:v>1040</c:v>
                  </c:pt>
                  <c:pt idx="1042">
                    <c:v>   </c:v>
                  </c:pt>
                  <c:pt idx="1043">
                    <c:v>   </c:v>
                  </c:pt>
                  <c:pt idx="1044">
                    <c:v>1043</c:v>
                  </c:pt>
                  <c:pt idx="1045">
                    <c:v>1044</c:v>
                  </c:pt>
                  <c:pt idx="1046">
                    <c:v>1045</c:v>
                  </c:pt>
                  <c:pt idx="1047">
                    <c:v>1046</c:v>
                  </c:pt>
                  <c:pt idx="1048">
                    <c:v>1047</c:v>
                  </c:pt>
                  <c:pt idx="1049">
                    <c:v>1048</c:v>
                  </c:pt>
                  <c:pt idx="1050">
                    <c:v>1049</c:v>
                  </c:pt>
                  <c:pt idx="1051">
                    <c:v>1050</c:v>
                  </c:pt>
                  <c:pt idx="1052">
                    <c:v>1051</c:v>
                  </c:pt>
                  <c:pt idx="1053">
                    <c:v>   </c:v>
                  </c:pt>
                  <c:pt idx="1054">
                    <c:v>   </c:v>
                  </c:pt>
                  <c:pt idx="1055">
                    <c:v>1054</c:v>
                  </c:pt>
                  <c:pt idx="1056">
                    <c:v>1055</c:v>
                  </c:pt>
                  <c:pt idx="1057">
                    <c:v>1056</c:v>
                  </c:pt>
                  <c:pt idx="1058">
                    <c:v>1057</c:v>
                  </c:pt>
                  <c:pt idx="1059">
                    <c:v>1058</c:v>
                  </c:pt>
                  <c:pt idx="1060">
                    <c:v>1059</c:v>
                  </c:pt>
                  <c:pt idx="1061">
                    <c:v>1060</c:v>
                  </c:pt>
                  <c:pt idx="1062">
                    <c:v>1061</c:v>
                  </c:pt>
                  <c:pt idx="1063">
                    <c:v>1062</c:v>
                  </c:pt>
                  <c:pt idx="1064">
                    <c:v>1063</c:v>
                  </c:pt>
                  <c:pt idx="1065">
                    <c:v>1064</c:v>
                  </c:pt>
                  <c:pt idx="1066">
                    <c:v>1065</c:v>
                  </c:pt>
                  <c:pt idx="1067">
                    <c:v>1066</c:v>
                  </c:pt>
                  <c:pt idx="1068">
                    <c:v>   </c:v>
                  </c:pt>
                  <c:pt idx="1069">
                    <c:v>   </c:v>
                  </c:pt>
                  <c:pt idx="1070">
                    <c:v>1069</c:v>
                  </c:pt>
                  <c:pt idx="1071">
                    <c:v>1070</c:v>
                  </c:pt>
                  <c:pt idx="1072">
                    <c:v>1071</c:v>
                  </c:pt>
                  <c:pt idx="1073">
                    <c:v>1072</c:v>
                  </c:pt>
                  <c:pt idx="1074">
                    <c:v>1073</c:v>
                  </c:pt>
                  <c:pt idx="1075">
                    <c:v>1074</c:v>
                  </c:pt>
                  <c:pt idx="1076">
                    <c:v>926 Kultura fizyczna i sport - Razem                                </c:v>
                  </c:pt>
                  <c:pt idx="1077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11">
                    <c:v>11</c:v>
                  </c:pt>
                  <c:pt idx="18">
                    <c:v>18</c:v>
                  </c:pt>
                  <c:pt idx="30">
                    <c:v>30</c:v>
                  </c:pt>
                  <c:pt idx="31">
                    <c:v>31</c:v>
                  </c:pt>
                  <c:pt idx="35">
                    <c:v>35</c:v>
                  </c:pt>
                  <c:pt idx="36">
                    <c:v>36</c:v>
                  </c:pt>
                  <c:pt idx="42">
                    <c:v>42</c:v>
                  </c:pt>
                  <c:pt idx="45">
                    <c:v>45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80">
                    <c:v>80</c:v>
                  </c:pt>
                  <c:pt idx="81">
                    <c:v>81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9">
                    <c:v>89</c:v>
                  </c:pt>
                  <c:pt idx="90">
                    <c:v>90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102">
                    <c:v>102</c:v>
                  </c:pt>
                  <c:pt idx="103">
                    <c:v>103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30">
                    <c:v>130</c:v>
                  </c:pt>
                  <c:pt idx="131">
                    <c:v>131</c:v>
                  </c:pt>
                  <c:pt idx="134">
                    <c:v>134</c:v>
                  </c:pt>
                  <c:pt idx="135">
                    <c:v>135</c:v>
                  </c:pt>
                  <c:pt idx="138">
                    <c:v>138</c:v>
                  </c:pt>
                  <c:pt idx="141">
                    <c:v>141</c:v>
                  </c:pt>
                  <c:pt idx="142">
                    <c:v>142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51">
                    <c:v>151</c:v>
                  </c:pt>
                  <c:pt idx="152">
                    <c:v>152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63">
                    <c:v>163</c:v>
                  </c:pt>
                  <c:pt idx="164">
                    <c:v>164</c:v>
                  </c:pt>
                  <c:pt idx="174">
                    <c:v>174</c:v>
                  </c:pt>
                  <c:pt idx="175">
                    <c:v>175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7">
                    <c:v>207</c:v>
                  </c:pt>
                  <c:pt idx="208">
                    <c:v>208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0">
                    <c:v>220</c:v>
                  </c:pt>
                  <c:pt idx="222">
                    <c:v>222</c:v>
                  </c:pt>
                  <c:pt idx="223">
                    <c:v>223</c:v>
                  </c:pt>
                  <c:pt idx="237">
                    <c:v>237</c:v>
                  </c:pt>
                  <c:pt idx="238">
                    <c:v>238</c:v>
                  </c:pt>
                  <c:pt idx="241">
                    <c:v>241</c:v>
                  </c:pt>
                  <c:pt idx="278">
                    <c:v>278</c:v>
                  </c:pt>
                  <c:pt idx="279">
                    <c:v>279</c:v>
                  </c:pt>
                  <c:pt idx="294">
                    <c:v>294</c:v>
                  </c:pt>
                  <c:pt idx="295">
                    <c:v>295</c:v>
                  </c:pt>
                  <c:pt idx="298">
                    <c:v>298</c:v>
                  </c:pt>
                  <c:pt idx="299">
                    <c:v>299</c:v>
                  </c:pt>
                  <c:pt idx="300">
                    <c:v>300</c:v>
                  </c:pt>
                  <c:pt idx="301">
                    <c:v>301</c:v>
                  </c:pt>
                  <c:pt idx="302">
                    <c:v>302</c:v>
                  </c:pt>
                  <c:pt idx="304">
                    <c:v>304</c:v>
                  </c:pt>
                  <c:pt idx="306">
                    <c:v>305</c:v>
                  </c:pt>
                  <c:pt idx="307">
                    <c:v>306</c:v>
                  </c:pt>
                  <c:pt idx="308">
                    <c:v>307</c:v>
                  </c:pt>
                  <c:pt idx="312">
                    <c:v>311</c:v>
                  </c:pt>
                  <c:pt idx="316">
                    <c:v>315</c:v>
                  </c:pt>
                  <c:pt idx="320">
                    <c:v>319</c:v>
                  </c:pt>
                  <c:pt idx="324">
                    <c:v>323</c:v>
                  </c:pt>
                  <c:pt idx="328">
                    <c:v>327</c:v>
                  </c:pt>
                  <c:pt idx="336">
                    <c:v>335</c:v>
                  </c:pt>
                  <c:pt idx="344">
                    <c:v>343</c:v>
                  </c:pt>
                  <c:pt idx="348">
                    <c:v>347</c:v>
                  </c:pt>
                  <c:pt idx="352">
                    <c:v>351</c:v>
                  </c:pt>
                  <c:pt idx="362">
                    <c:v>361</c:v>
                  </c:pt>
                  <c:pt idx="377">
                    <c:v>376</c:v>
                  </c:pt>
                  <c:pt idx="383">
                    <c:v>382</c:v>
                  </c:pt>
                  <c:pt idx="395">
                    <c:v>394</c:v>
                  </c:pt>
                  <c:pt idx="459">
                    <c:v>458</c:v>
                  </c:pt>
                  <c:pt idx="462">
                    <c:v>461</c:v>
                  </c:pt>
                  <c:pt idx="465">
                    <c:v>464</c:v>
                  </c:pt>
                  <c:pt idx="468">
                    <c:v>467</c:v>
                  </c:pt>
                  <c:pt idx="471">
                    <c:v>470</c:v>
                  </c:pt>
                  <c:pt idx="479">
                    <c:v>478</c:v>
                  </c:pt>
                  <c:pt idx="485">
                    <c:v>484</c:v>
                  </c:pt>
                  <c:pt idx="531">
                    <c:v>530</c:v>
                  </c:pt>
                  <c:pt idx="532">
                    <c:v>531</c:v>
                  </c:pt>
                  <c:pt idx="536">
                    <c:v>535</c:v>
                  </c:pt>
                  <c:pt idx="540">
                    <c:v>539</c:v>
                  </c:pt>
                  <c:pt idx="544">
                    <c:v>543</c:v>
                  </c:pt>
                  <c:pt idx="548">
                    <c:v>547</c:v>
                  </c:pt>
                  <c:pt idx="560">
                    <c:v>559</c:v>
                  </c:pt>
                  <c:pt idx="564">
                    <c:v>563</c:v>
                  </c:pt>
                  <c:pt idx="568">
                    <c:v>567</c:v>
                  </c:pt>
                  <c:pt idx="577">
                    <c:v>576</c:v>
                  </c:pt>
                  <c:pt idx="584">
                    <c:v>583</c:v>
                  </c:pt>
                  <c:pt idx="590">
                    <c:v>589</c:v>
                  </c:pt>
                  <c:pt idx="601">
                    <c:v>600</c:v>
                  </c:pt>
                  <c:pt idx="602">
                    <c:v>601</c:v>
                  </c:pt>
                  <c:pt idx="641">
                    <c:v>640</c:v>
                  </c:pt>
                  <c:pt idx="642">
                    <c:v>641</c:v>
                  </c:pt>
                  <c:pt idx="644">
                    <c:v>643</c:v>
                  </c:pt>
                  <c:pt idx="646">
                    <c:v>645</c:v>
                  </c:pt>
                  <c:pt idx="648">
                    <c:v>647</c:v>
                  </c:pt>
                  <c:pt idx="650">
                    <c:v>649</c:v>
                  </c:pt>
                  <c:pt idx="656">
                    <c:v>655</c:v>
                  </c:pt>
                  <c:pt idx="658">
                    <c:v>657</c:v>
                  </c:pt>
                  <c:pt idx="660">
                    <c:v>659</c:v>
                  </c:pt>
                  <c:pt idx="665">
                    <c:v>664</c:v>
                  </c:pt>
                  <c:pt idx="671">
                    <c:v>670</c:v>
                  </c:pt>
                  <c:pt idx="673">
                    <c:v>672</c:v>
                  </c:pt>
                  <c:pt idx="703">
                    <c:v>702</c:v>
                  </c:pt>
                  <c:pt idx="704">
                    <c:v>703</c:v>
                  </c:pt>
                  <c:pt idx="707">
                    <c:v>706</c:v>
                  </c:pt>
                  <c:pt idx="708">
                    <c:v>707</c:v>
                  </c:pt>
                  <c:pt idx="720">
                    <c:v>719</c:v>
                  </c:pt>
                  <c:pt idx="721">
                    <c:v>720</c:v>
                  </c:pt>
                  <c:pt idx="722">
                    <c:v>721</c:v>
                  </c:pt>
                  <c:pt idx="723">
                    <c:v>722</c:v>
                  </c:pt>
                  <c:pt idx="724">
                    <c:v>723</c:v>
                  </c:pt>
                  <c:pt idx="725">
                    <c:v>724</c:v>
                  </c:pt>
                  <c:pt idx="735">
                    <c:v>734</c:v>
                  </c:pt>
                  <c:pt idx="736">
                    <c:v>735</c:v>
                  </c:pt>
                  <c:pt idx="767">
                    <c:v>766</c:v>
                  </c:pt>
                  <c:pt idx="768">
                    <c:v>767</c:v>
                  </c:pt>
                  <c:pt idx="769">
                    <c:v>768</c:v>
                  </c:pt>
                  <c:pt idx="770">
                    <c:v>769</c:v>
                  </c:pt>
                  <c:pt idx="771">
                    <c:v>770</c:v>
                  </c:pt>
                  <c:pt idx="772">
                    <c:v>771</c:v>
                  </c:pt>
                  <c:pt idx="776">
                    <c:v>775</c:v>
                  </c:pt>
                  <c:pt idx="779">
                    <c:v>778</c:v>
                  </c:pt>
                  <c:pt idx="780">
                    <c:v>779</c:v>
                  </c:pt>
                  <c:pt idx="782">
                    <c:v>781</c:v>
                  </c:pt>
                  <c:pt idx="783">
                    <c:v>782</c:v>
                  </c:pt>
                  <c:pt idx="784">
                    <c:v>783</c:v>
                  </c:pt>
                  <c:pt idx="785">
                    <c:v>784</c:v>
                  </c:pt>
                  <c:pt idx="786">
                    <c:v>785</c:v>
                  </c:pt>
                  <c:pt idx="790">
                    <c:v>789</c:v>
                  </c:pt>
                  <c:pt idx="791">
                    <c:v>790</c:v>
                  </c:pt>
                  <c:pt idx="792">
                    <c:v>791</c:v>
                  </c:pt>
                  <c:pt idx="793">
                    <c:v>792</c:v>
                  </c:pt>
                  <c:pt idx="798">
                    <c:v>797</c:v>
                  </c:pt>
                  <c:pt idx="799">
                    <c:v>798</c:v>
                  </c:pt>
                  <c:pt idx="806">
                    <c:v>805</c:v>
                  </c:pt>
                  <c:pt idx="807">
                    <c:v>806</c:v>
                  </c:pt>
                  <c:pt idx="808">
                    <c:v>807</c:v>
                  </c:pt>
                  <c:pt idx="810">
                    <c:v>809</c:v>
                  </c:pt>
                  <c:pt idx="811">
                    <c:v>810</c:v>
                  </c:pt>
                  <c:pt idx="814">
                    <c:v>813</c:v>
                  </c:pt>
                  <c:pt idx="838">
                    <c:v>837</c:v>
                  </c:pt>
                  <c:pt idx="839">
                    <c:v>838</c:v>
                  </c:pt>
                  <c:pt idx="840">
                    <c:v>839</c:v>
                  </c:pt>
                  <c:pt idx="844">
                    <c:v>843</c:v>
                  </c:pt>
                  <c:pt idx="852">
                    <c:v>851</c:v>
                  </c:pt>
                  <c:pt idx="856">
                    <c:v>855</c:v>
                  </c:pt>
                  <c:pt idx="860">
                    <c:v>859</c:v>
                  </c:pt>
                  <c:pt idx="864">
                    <c:v>863</c:v>
                  </c:pt>
                  <c:pt idx="892">
                    <c:v>891</c:v>
                  </c:pt>
                  <c:pt idx="905">
                    <c:v>904</c:v>
                  </c:pt>
                  <c:pt idx="906">
                    <c:v>905</c:v>
                  </c:pt>
                  <c:pt idx="907">
                    <c:v>906</c:v>
                  </c:pt>
                  <c:pt idx="914">
                    <c:v>913</c:v>
                  </c:pt>
                  <c:pt idx="915">
                    <c:v>914</c:v>
                  </c:pt>
                  <c:pt idx="916">
                    <c:v>915</c:v>
                  </c:pt>
                  <c:pt idx="925">
                    <c:v>924</c:v>
                  </c:pt>
                  <c:pt idx="928">
                    <c:v>927</c:v>
                  </c:pt>
                  <c:pt idx="929">
                    <c:v>928</c:v>
                  </c:pt>
                  <c:pt idx="932">
                    <c:v>931</c:v>
                  </c:pt>
                  <c:pt idx="933">
                    <c:v>932</c:v>
                  </c:pt>
                  <c:pt idx="934">
                    <c:v>933</c:v>
                  </c:pt>
                  <c:pt idx="935">
                    <c:v>934</c:v>
                  </c:pt>
                  <c:pt idx="936">
                    <c:v>935</c:v>
                  </c:pt>
                  <c:pt idx="937">
                    <c:v>936</c:v>
                  </c:pt>
                  <c:pt idx="951">
                    <c:v>950</c:v>
                  </c:pt>
                  <c:pt idx="952">
                    <c:v>951</c:v>
                  </c:pt>
                  <c:pt idx="968">
                    <c:v>967</c:v>
                  </c:pt>
                  <c:pt idx="969">
                    <c:v>968</c:v>
                  </c:pt>
                  <c:pt idx="970">
                    <c:v>969</c:v>
                  </c:pt>
                  <c:pt idx="974">
                    <c:v>973</c:v>
                  </c:pt>
                  <c:pt idx="980">
                    <c:v>979</c:v>
                  </c:pt>
                  <c:pt idx="982">
                    <c:v>981</c:v>
                  </c:pt>
                  <c:pt idx="986">
                    <c:v>985</c:v>
                  </c:pt>
                  <c:pt idx="989">
                    <c:v>988</c:v>
                  </c:pt>
                  <c:pt idx="994">
                    <c:v>993</c:v>
                  </c:pt>
                  <c:pt idx="1009">
                    <c:v>1008</c:v>
                  </c:pt>
                  <c:pt idx="1012">
                    <c:v>1011</c:v>
                  </c:pt>
                  <c:pt idx="1013">
                    <c:v>1012</c:v>
                  </c:pt>
                  <c:pt idx="1014">
                    <c:v>1013</c:v>
                  </c:pt>
                  <c:pt idx="1016">
                    <c:v>1015</c:v>
                  </c:pt>
                  <c:pt idx="1019">
                    <c:v>1018</c:v>
                  </c:pt>
                  <c:pt idx="1020">
                    <c:v>1019</c:v>
                  </c:pt>
                  <c:pt idx="1023">
                    <c:v>1022</c:v>
                  </c:pt>
                  <c:pt idx="1024">
                    <c:v>1023</c:v>
                  </c:pt>
                  <c:pt idx="1025">
                    <c:v>1024</c:v>
                  </c:pt>
                  <c:pt idx="1026">
                    <c:v>1025</c:v>
                  </c:pt>
                  <c:pt idx="1042">
                    <c:v>1041</c:v>
                  </c:pt>
                  <c:pt idx="1043">
                    <c:v>1042</c:v>
                  </c:pt>
                  <c:pt idx="1053">
                    <c:v>1052</c:v>
                  </c:pt>
                  <c:pt idx="1054">
                    <c:v>1053</c:v>
                  </c:pt>
                  <c:pt idx="1068">
                    <c:v>1067</c:v>
                  </c:pt>
                  <c:pt idx="1069">
                    <c:v>1068</c:v>
                  </c:pt>
                  <c:pt idx="1076">
                    <c:v>1075</c:v>
                  </c:pt>
                </c:lvl>
              </c:multiLvlStrCache>
            </c:multiLvlStrRef>
          </c:cat>
          <c:val>
            <c:numRef>
              <c:f>szczegół!$E$6:$E$1083</c:f>
              <c:numCache>
                <c:ptCount val="1078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</c:numCache>
            </c:numRef>
          </c:val>
        </c:ser>
        <c:ser>
          <c:idx val="6"/>
          <c:order val="3"/>
          <c:tx>
            <c:strRef>
              <c:f>szczegół!$F$5</c:f>
              <c:strCache>
                <c:ptCount val="1"/>
                <c:pt idx="0">
                  <c:v>Plan wydatków na 2005 rok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szczegół!$A$6:$B$1083</c:f>
              <c:multiLvlStrCache>
                <c:ptCount val="1078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   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   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010 Rolnictwo i łowiectwo  - Razem                                 </c:v>
                  </c:pt>
                  <c:pt idx="36">
                    <c:v>600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   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   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   </c:v>
                  </c:pt>
                  <c:pt idx="70">
                    <c:v>   </c:v>
                  </c:pt>
                  <c:pt idx="71">
                    <c:v>   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600 Transport i łączność - Razem                                 </c:v>
                  </c:pt>
                  <c:pt idx="81">
                    <c:v>700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   </c:v>
                  </c:pt>
                  <c:pt idx="85">
                    <c:v>   </c:v>
                  </c:pt>
                  <c:pt idx="86">
                    <c:v>   </c:v>
                  </c:pt>
                  <c:pt idx="87">
                    <c:v>   </c:v>
                  </c:pt>
                  <c:pt idx="88">
                    <c:v>88</c:v>
                  </c:pt>
                  <c:pt idx="89">
                    <c:v>   </c:v>
                  </c:pt>
                  <c:pt idx="90">
                    <c:v>   </c:v>
                  </c:pt>
                  <c:pt idx="91">
                    <c:v>91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   </c:v>
                  </c:pt>
                  <c:pt idx="95">
                    <c:v>   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   </c:v>
                  </c:pt>
                  <c:pt idx="103">
                    <c:v>   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700 Gospodarka mieszkaniowa - Razem                                </c:v>
                  </c:pt>
                  <c:pt idx="107">
                    <c:v>710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710 Działalność usługowa - Razem                                    </c:v>
                  </c:pt>
                  <c:pt idx="113">
                    <c:v>750</c:v>
                  </c:pt>
                  <c:pt idx="114">
                    <c:v>   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   </c:v>
                  </c:pt>
                  <c:pt idx="121">
                    <c:v>   </c:v>
                  </c:pt>
                  <c:pt idx="122">
                    <c:v>   </c:v>
                  </c:pt>
                  <c:pt idx="123">
                    <c:v>   </c:v>
                  </c:pt>
                  <c:pt idx="124">
                    <c:v>   </c:v>
                  </c:pt>
                  <c:pt idx="125">
                    <c:v>   </c:v>
                  </c:pt>
                  <c:pt idx="126">
                    <c:v>   </c:v>
                  </c:pt>
                  <c:pt idx="127">
                    <c:v>   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   </c:v>
                  </c:pt>
                  <c:pt idx="131">
                    <c:v>   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   </c:v>
                  </c:pt>
                  <c:pt idx="135">
                    <c:v>   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   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   </c:v>
                  </c:pt>
                  <c:pt idx="142">
                    <c:v>   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   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   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   </c:v>
                  </c:pt>
                  <c:pt idx="164">
                    <c:v>   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   </c:v>
                  </c:pt>
                  <c:pt idx="175">
                    <c:v>   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   </c:v>
                  </c:pt>
                  <c:pt idx="179">
                    <c:v>   </c:v>
                  </c:pt>
                  <c:pt idx="180">
                    <c:v>   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   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750 Administracja publiczna - Razem                                 </c:v>
                  </c:pt>
                  <c:pt idx="200">
                    <c:v>751</c:v>
                  </c:pt>
                  <c:pt idx="201">
                    <c:v>   </c:v>
                  </c:pt>
                  <c:pt idx="202">
                    <c:v>   </c:v>
                  </c:pt>
                  <c:pt idx="203">
                    <c:v>   </c:v>
                  </c:pt>
                  <c:pt idx="204">
                    <c:v>   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751 Urzędy naczelnych organów władzy państwowej, kontroli i ochrony prawa oraz sądownictwa - Razem</c:v>
                  </c:pt>
                  <c:pt idx="208">
                    <c:v>754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213</c:v>
                  </c:pt>
                  <c:pt idx="214">
                    <c:v>   </c:v>
                  </c:pt>
                  <c:pt idx="215">
                    <c:v>   </c:v>
                  </c:pt>
                  <c:pt idx="216">
                    <c:v>   </c:v>
                  </c:pt>
                  <c:pt idx="217">
                    <c:v>   </c:v>
                  </c:pt>
                  <c:pt idx="218">
                    <c:v>   </c:v>
                  </c:pt>
                  <c:pt idx="219">
                    <c:v>   </c:v>
                  </c:pt>
                  <c:pt idx="220">
                    <c:v>   </c:v>
                  </c:pt>
                  <c:pt idx="221">
                    <c:v>221</c:v>
                  </c:pt>
                  <c:pt idx="222">
                    <c:v>   </c:v>
                  </c:pt>
                  <c:pt idx="223">
                    <c:v>   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236</c:v>
                  </c:pt>
                  <c:pt idx="237">
                    <c:v>   </c:v>
                  </c:pt>
                  <c:pt idx="238">
                    <c:v>   </c:v>
                  </c:pt>
                  <c:pt idx="239">
                    <c:v>239</c:v>
                  </c:pt>
                  <c:pt idx="240">
                    <c:v>240</c:v>
                  </c:pt>
                  <c:pt idx="241">
                    <c:v>   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247</c:v>
                  </c:pt>
                  <c:pt idx="248">
                    <c:v>248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263</c:v>
                  </c:pt>
                  <c:pt idx="264">
                    <c:v>264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2">
                    <c:v>272</c:v>
                  </c:pt>
                  <c:pt idx="273">
                    <c:v>273</c:v>
                  </c:pt>
                  <c:pt idx="274">
                    <c:v>274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78">
                    <c:v>754 Bezpieczeństwo publiczne i ochrona przeciwpożarowa - Razem      </c:v>
                  </c:pt>
                  <c:pt idx="279">
                    <c:v>756</c:v>
                  </c:pt>
                  <c:pt idx="280">
                    <c:v>280</c:v>
                  </c:pt>
                  <c:pt idx="281">
                    <c:v>281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285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289</c:v>
                  </c:pt>
                  <c:pt idx="290">
                    <c:v>290</c:v>
                  </c:pt>
                  <c:pt idx="291">
                    <c:v>291</c:v>
                  </c:pt>
                  <c:pt idx="292">
                    <c:v>292</c:v>
                  </c:pt>
                  <c:pt idx="293">
                    <c:v>293</c:v>
                  </c:pt>
                  <c:pt idx="294">
                    <c:v>756 Dochody od osób prawnych,od osób fizycznych i od innych jednostek nieposiadających osobowości prawnej oraz wydatki związane z ich poborem - Razem      </c:v>
                  </c:pt>
                  <c:pt idx="295">
                    <c:v>757</c:v>
                  </c:pt>
                  <c:pt idx="296">
                    <c:v>296</c:v>
                  </c:pt>
                  <c:pt idx="297">
                    <c:v>297</c:v>
                  </c:pt>
                  <c:pt idx="298">
                    <c:v>757 Obsługa długu publicznego - Razem</c:v>
                  </c:pt>
                  <c:pt idx="299">
                    <c:v>758</c:v>
                  </c:pt>
                  <c:pt idx="300">
                    <c:v>   </c:v>
                  </c:pt>
                  <c:pt idx="301">
                    <c:v>   </c:v>
                  </c:pt>
                  <c:pt idx="302">
                    <c:v>   </c:v>
                  </c:pt>
                  <c:pt idx="303">
                    <c:v>303</c:v>
                  </c:pt>
                  <c:pt idx="304">
                    <c:v>   </c:v>
                  </c:pt>
                  <c:pt idx="305">
                    <c:v>304a</c:v>
                  </c:pt>
                  <c:pt idx="306">
                    <c:v>758 Różne rozliczenia - Razem                                       </c:v>
                  </c:pt>
                  <c:pt idx="307">
                    <c:v>801</c:v>
                  </c:pt>
                  <c:pt idx="308">
                    <c:v>   </c:v>
                  </c:pt>
                  <c:pt idx="309">
                    <c:v>308</c:v>
                  </c:pt>
                  <c:pt idx="310">
                    <c:v>309</c:v>
                  </c:pt>
                  <c:pt idx="311">
                    <c:v>310</c:v>
                  </c:pt>
                  <c:pt idx="312">
                    <c:v>   </c:v>
                  </c:pt>
                  <c:pt idx="313">
                    <c:v>312</c:v>
                  </c:pt>
                  <c:pt idx="314">
                    <c:v>313</c:v>
                  </c:pt>
                  <c:pt idx="315">
                    <c:v>314</c:v>
                  </c:pt>
                  <c:pt idx="316">
                    <c:v>   </c:v>
                  </c:pt>
                  <c:pt idx="317">
                    <c:v>316</c:v>
                  </c:pt>
                  <c:pt idx="318">
                    <c:v>317</c:v>
                  </c:pt>
                  <c:pt idx="319">
                    <c:v>318</c:v>
                  </c:pt>
                  <c:pt idx="320">
                    <c:v>   </c:v>
                  </c:pt>
                  <c:pt idx="321">
                    <c:v>320</c:v>
                  </c:pt>
                  <c:pt idx="322">
                    <c:v>321</c:v>
                  </c:pt>
                  <c:pt idx="323">
                    <c:v>322</c:v>
                  </c:pt>
                  <c:pt idx="324">
                    <c:v>   </c:v>
                  </c:pt>
                  <c:pt idx="325">
                    <c:v>324</c:v>
                  </c:pt>
                  <c:pt idx="326">
                    <c:v>325</c:v>
                  </c:pt>
                  <c:pt idx="327">
                    <c:v>326</c:v>
                  </c:pt>
                  <c:pt idx="328">
                    <c:v>   </c:v>
                  </c:pt>
                  <c:pt idx="329">
                    <c:v>328</c:v>
                  </c:pt>
                  <c:pt idx="330">
                    <c:v>329</c:v>
                  </c:pt>
                  <c:pt idx="331">
                    <c:v>330</c:v>
                  </c:pt>
                  <c:pt idx="332">
                    <c:v>331</c:v>
                  </c:pt>
                  <c:pt idx="333">
                    <c:v>332</c:v>
                  </c:pt>
                  <c:pt idx="334">
                    <c:v>333</c:v>
                  </c:pt>
                  <c:pt idx="335">
                    <c:v>334</c:v>
                  </c:pt>
                  <c:pt idx="336">
                    <c:v>   </c:v>
                  </c:pt>
                  <c:pt idx="337">
                    <c:v>336</c:v>
                  </c:pt>
                  <c:pt idx="338">
                    <c:v>337</c:v>
                  </c:pt>
                  <c:pt idx="339">
                    <c:v>338</c:v>
                  </c:pt>
                  <c:pt idx="340">
                    <c:v>339</c:v>
                  </c:pt>
                  <c:pt idx="341">
                    <c:v>340</c:v>
                  </c:pt>
                  <c:pt idx="342">
                    <c:v>341</c:v>
                  </c:pt>
                  <c:pt idx="343">
                    <c:v>342</c:v>
                  </c:pt>
                  <c:pt idx="344">
                    <c:v>   </c:v>
                  </c:pt>
                  <c:pt idx="345">
                    <c:v>344</c:v>
                  </c:pt>
                  <c:pt idx="346">
                    <c:v>345</c:v>
                  </c:pt>
                  <c:pt idx="347">
                    <c:v>346</c:v>
                  </c:pt>
                  <c:pt idx="348">
                    <c:v>   </c:v>
                  </c:pt>
                  <c:pt idx="349">
                    <c:v>348</c:v>
                  </c:pt>
                  <c:pt idx="350">
                    <c:v>349</c:v>
                  </c:pt>
                  <c:pt idx="351">
                    <c:v>350</c:v>
                  </c:pt>
                  <c:pt idx="352">
                    <c:v>   </c:v>
                  </c:pt>
                  <c:pt idx="353">
                    <c:v>352</c:v>
                  </c:pt>
                  <c:pt idx="354">
                    <c:v>353</c:v>
                  </c:pt>
                  <c:pt idx="355">
                    <c:v>354</c:v>
                  </c:pt>
                  <c:pt idx="356">
                    <c:v>355</c:v>
                  </c:pt>
                  <c:pt idx="357">
                    <c:v>356</c:v>
                  </c:pt>
                  <c:pt idx="358">
                    <c:v>357</c:v>
                  </c:pt>
                  <c:pt idx="359">
                    <c:v>358</c:v>
                  </c:pt>
                  <c:pt idx="360">
                    <c:v>359</c:v>
                  </c:pt>
                  <c:pt idx="361">
                    <c:v>360</c:v>
                  </c:pt>
                  <c:pt idx="362">
                    <c:v>   </c:v>
                  </c:pt>
                  <c:pt idx="363">
                    <c:v>362</c:v>
                  </c:pt>
                  <c:pt idx="364">
                    <c:v>363</c:v>
                  </c:pt>
                  <c:pt idx="365">
                    <c:v>364</c:v>
                  </c:pt>
                  <c:pt idx="366">
                    <c:v>365</c:v>
                  </c:pt>
                  <c:pt idx="367">
                    <c:v>366</c:v>
                  </c:pt>
                  <c:pt idx="368">
                    <c:v>367</c:v>
                  </c:pt>
                  <c:pt idx="369">
                    <c:v>368</c:v>
                  </c:pt>
                  <c:pt idx="370">
                    <c:v>369</c:v>
                  </c:pt>
                  <c:pt idx="371">
                    <c:v>370</c:v>
                  </c:pt>
                  <c:pt idx="372">
                    <c:v>371</c:v>
                  </c:pt>
                  <c:pt idx="373">
                    <c:v>372</c:v>
                  </c:pt>
                  <c:pt idx="374">
                    <c:v>373</c:v>
                  </c:pt>
                  <c:pt idx="375">
                    <c:v>374</c:v>
                  </c:pt>
                  <c:pt idx="376">
                    <c:v>375</c:v>
                  </c:pt>
                  <c:pt idx="377">
                    <c:v>   </c:v>
                  </c:pt>
                  <c:pt idx="378">
                    <c:v>377</c:v>
                  </c:pt>
                  <c:pt idx="379">
                    <c:v>378</c:v>
                  </c:pt>
                  <c:pt idx="380">
                    <c:v>379</c:v>
                  </c:pt>
                  <c:pt idx="381">
                    <c:v>380</c:v>
                  </c:pt>
                  <c:pt idx="382">
                    <c:v>381</c:v>
                  </c:pt>
                  <c:pt idx="383">
                    <c:v>   </c:v>
                  </c:pt>
                  <c:pt idx="384">
                    <c:v>383</c:v>
                  </c:pt>
                  <c:pt idx="385">
                    <c:v>384</c:v>
                  </c:pt>
                  <c:pt idx="386">
                    <c:v>385</c:v>
                  </c:pt>
                  <c:pt idx="387">
                    <c:v>386</c:v>
                  </c:pt>
                  <c:pt idx="388">
                    <c:v>387</c:v>
                  </c:pt>
                  <c:pt idx="389">
                    <c:v>388</c:v>
                  </c:pt>
                  <c:pt idx="390">
                    <c:v>389</c:v>
                  </c:pt>
                  <c:pt idx="391">
                    <c:v>390</c:v>
                  </c:pt>
                  <c:pt idx="392">
                    <c:v>391</c:v>
                  </c:pt>
                  <c:pt idx="393">
                    <c:v>392</c:v>
                  </c:pt>
                  <c:pt idx="394">
                    <c:v>393</c:v>
                  </c:pt>
                  <c:pt idx="395">
                    <c:v>   </c:v>
                  </c:pt>
                  <c:pt idx="396">
                    <c:v>395</c:v>
                  </c:pt>
                  <c:pt idx="397">
                    <c:v>396</c:v>
                  </c:pt>
                  <c:pt idx="398">
                    <c:v>397</c:v>
                  </c:pt>
                  <c:pt idx="399">
                    <c:v>398</c:v>
                  </c:pt>
                  <c:pt idx="400">
                    <c:v>399</c:v>
                  </c:pt>
                  <c:pt idx="401">
                    <c:v>400</c:v>
                  </c:pt>
                  <c:pt idx="402">
                    <c:v>401</c:v>
                  </c:pt>
                  <c:pt idx="403">
                    <c:v>402</c:v>
                  </c:pt>
                  <c:pt idx="404">
                    <c:v>403</c:v>
                  </c:pt>
                  <c:pt idx="405">
                    <c:v>404</c:v>
                  </c:pt>
                  <c:pt idx="406">
                    <c:v>405</c:v>
                  </c:pt>
                  <c:pt idx="407">
                    <c:v>406</c:v>
                  </c:pt>
                  <c:pt idx="408">
                    <c:v>407</c:v>
                  </c:pt>
                  <c:pt idx="409">
                    <c:v>408</c:v>
                  </c:pt>
                  <c:pt idx="410">
                    <c:v>409</c:v>
                  </c:pt>
                  <c:pt idx="411">
                    <c:v>410</c:v>
                  </c:pt>
                  <c:pt idx="412">
                    <c:v>411</c:v>
                  </c:pt>
                  <c:pt idx="413">
                    <c:v>412</c:v>
                  </c:pt>
                  <c:pt idx="414">
                    <c:v>413</c:v>
                  </c:pt>
                  <c:pt idx="415">
                    <c:v>414</c:v>
                  </c:pt>
                  <c:pt idx="416">
                    <c:v>415</c:v>
                  </c:pt>
                  <c:pt idx="417">
                    <c:v>416</c:v>
                  </c:pt>
                  <c:pt idx="418">
                    <c:v>417</c:v>
                  </c:pt>
                  <c:pt idx="419">
                    <c:v>418</c:v>
                  </c:pt>
                  <c:pt idx="420">
                    <c:v>419</c:v>
                  </c:pt>
                  <c:pt idx="421">
                    <c:v>420</c:v>
                  </c:pt>
                  <c:pt idx="422">
                    <c:v>421</c:v>
                  </c:pt>
                  <c:pt idx="423">
                    <c:v>422</c:v>
                  </c:pt>
                  <c:pt idx="424">
                    <c:v>423</c:v>
                  </c:pt>
                  <c:pt idx="425">
                    <c:v>424</c:v>
                  </c:pt>
                  <c:pt idx="426">
                    <c:v>425</c:v>
                  </c:pt>
                  <c:pt idx="427">
                    <c:v>426</c:v>
                  </c:pt>
                  <c:pt idx="428">
                    <c:v>427</c:v>
                  </c:pt>
                  <c:pt idx="429">
                    <c:v>428</c:v>
                  </c:pt>
                  <c:pt idx="430">
                    <c:v>429</c:v>
                  </c:pt>
                  <c:pt idx="431">
                    <c:v>430</c:v>
                  </c:pt>
                  <c:pt idx="432">
                    <c:v>431</c:v>
                  </c:pt>
                  <c:pt idx="433">
                    <c:v>432</c:v>
                  </c:pt>
                  <c:pt idx="434">
                    <c:v>433</c:v>
                  </c:pt>
                  <c:pt idx="435">
                    <c:v>434</c:v>
                  </c:pt>
                  <c:pt idx="436">
                    <c:v>435</c:v>
                  </c:pt>
                  <c:pt idx="437">
                    <c:v>436</c:v>
                  </c:pt>
                  <c:pt idx="438">
                    <c:v>437</c:v>
                  </c:pt>
                  <c:pt idx="439">
                    <c:v>438</c:v>
                  </c:pt>
                  <c:pt idx="440">
                    <c:v>439</c:v>
                  </c:pt>
                  <c:pt idx="441">
                    <c:v>440</c:v>
                  </c:pt>
                  <c:pt idx="442">
                    <c:v>441</c:v>
                  </c:pt>
                  <c:pt idx="443">
                    <c:v>442</c:v>
                  </c:pt>
                  <c:pt idx="444">
                    <c:v>443</c:v>
                  </c:pt>
                  <c:pt idx="445">
                    <c:v>444</c:v>
                  </c:pt>
                  <c:pt idx="446">
                    <c:v>445</c:v>
                  </c:pt>
                  <c:pt idx="447">
                    <c:v>446</c:v>
                  </c:pt>
                  <c:pt idx="448">
                    <c:v>447</c:v>
                  </c:pt>
                  <c:pt idx="449">
                    <c:v>448</c:v>
                  </c:pt>
                  <c:pt idx="450">
                    <c:v>449</c:v>
                  </c:pt>
                  <c:pt idx="451">
                    <c:v>450</c:v>
                  </c:pt>
                  <c:pt idx="452">
                    <c:v>451</c:v>
                  </c:pt>
                  <c:pt idx="453">
                    <c:v>452</c:v>
                  </c:pt>
                  <c:pt idx="454">
                    <c:v>453</c:v>
                  </c:pt>
                  <c:pt idx="455">
                    <c:v>454</c:v>
                  </c:pt>
                  <c:pt idx="456">
                    <c:v>455</c:v>
                  </c:pt>
                  <c:pt idx="457">
                    <c:v>456</c:v>
                  </c:pt>
                  <c:pt idx="458">
                    <c:v>457</c:v>
                  </c:pt>
                  <c:pt idx="459">
                    <c:v>   </c:v>
                  </c:pt>
                  <c:pt idx="460">
                    <c:v>459</c:v>
                  </c:pt>
                  <c:pt idx="461">
                    <c:v>460</c:v>
                  </c:pt>
                  <c:pt idx="462">
                    <c:v>   </c:v>
                  </c:pt>
                  <c:pt idx="463">
                    <c:v>462</c:v>
                  </c:pt>
                  <c:pt idx="464">
                    <c:v>463</c:v>
                  </c:pt>
                  <c:pt idx="465">
                    <c:v>   </c:v>
                  </c:pt>
                  <c:pt idx="466">
                    <c:v>465</c:v>
                  </c:pt>
                  <c:pt idx="467">
                    <c:v>466</c:v>
                  </c:pt>
                  <c:pt idx="468">
                    <c:v>   </c:v>
                  </c:pt>
                  <c:pt idx="469">
                    <c:v>468</c:v>
                  </c:pt>
                  <c:pt idx="470">
                    <c:v>469</c:v>
                  </c:pt>
                  <c:pt idx="471">
                    <c:v>   </c:v>
                  </c:pt>
                  <c:pt idx="472">
                    <c:v>471</c:v>
                  </c:pt>
                  <c:pt idx="473">
                    <c:v>472</c:v>
                  </c:pt>
                  <c:pt idx="474">
                    <c:v>473</c:v>
                  </c:pt>
                  <c:pt idx="475">
                    <c:v>474</c:v>
                  </c:pt>
                  <c:pt idx="476">
                    <c:v>475</c:v>
                  </c:pt>
                  <c:pt idx="477">
                    <c:v>476</c:v>
                  </c:pt>
                  <c:pt idx="478">
                    <c:v>477</c:v>
                  </c:pt>
                  <c:pt idx="479">
                    <c:v>   </c:v>
                  </c:pt>
                  <c:pt idx="480">
                    <c:v>479</c:v>
                  </c:pt>
                  <c:pt idx="481">
                    <c:v>480</c:v>
                  </c:pt>
                  <c:pt idx="482">
                    <c:v>481</c:v>
                  </c:pt>
                  <c:pt idx="483">
                    <c:v>482</c:v>
                  </c:pt>
                  <c:pt idx="484">
                    <c:v>483</c:v>
                  </c:pt>
                  <c:pt idx="485">
                    <c:v>   </c:v>
                  </c:pt>
                  <c:pt idx="486">
                    <c:v>485</c:v>
                  </c:pt>
                  <c:pt idx="487">
                    <c:v>486</c:v>
                  </c:pt>
                  <c:pt idx="488">
                    <c:v>487</c:v>
                  </c:pt>
                  <c:pt idx="489">
                    <c:v>488</c:v>
                  </c:pt>
                  <c:pt idx="490">
                    <c:v>489</c:v>
                  </c:pt>
                  <c:pt idx="491">
                    <c:v>490</c:v>
                  </c:pt>
                  <c:pt idx="492">
                    <c:v>491</c:v>
                  </c:pt>
                  <c:pt idx="493">
                    <c:v>492</c:v>
                  </c:pt>
                  <c:pt idx="494">
                    <c:v>493</c:v>
                  </c:pt>
                  <c:pt idx="495">
                    <c:v>494</c:v>
                  </c:pt>
                  <c:pt idx="496">
                    <c:v>495</c:v>
                  </c:pt>
                  <c:pt idx="497">
                    <c:v>496</c:v>
                  </c:pt>
                  <c:pt idx="498">
                    <c:v>497</c:v>
                  </c:pt>
                  <c:pt idx="499">
                    <c:v>498</c:v>
                  </c:pt>
                  <c:pt idx="500">
                    <c:v>499</c:v>
                  </c:pt>
                  <c:pt idx="501">
                    <c:v>500</c:v>
                  </c:pt>
                  <c:pt idx="502">
                    <c:v>501</c:v>
                  </c:pt>
                  <c:pt idx="503">
                    <c:v>502</c:v>
                  </c:pt>
                  <c:pt idx="504">
                    <c:v>503</c:v>
                  </c:pt>
                  <c:pt idx="505">
                    <c:v>504</c:v>
                  </c:pt>
                  <c:pt idx="506">
                    <c:v>505</c:v>
                  </c:pt>
                  <c:pt idx="507">
                    <c:v>506</c:v>
                  </c:pt>
                  <c:pt idx="508">
                    <c:v>507</c:v>
                  </c:pt>
                  <c:pt idx="509">
                    <c:v>508</c:v>
                  </c:pt>
                  <c:pt idx="510">
                    <c:v>509</c:v>
                  </c:pt>
                  <c:pt idx="511">
                    <c:v>510</c:v>
                  </c:pt>
                  <c:pt idx="512">
                    <c:v>511</c:v>
                  </c:pt>
                  <c:pt idx="513">
                    <c:v>512</c:v>
                  </c:pt>
                  <c:pt idx="514">
                    <c:v>513</c:v>
                  </c:pt>
                  <c:pt idx="515">
                    <c:v>514</c:v>
                  </c:pt>
                  <c:pt idx="516">
                    <c:v>515</c:v>
                  </c:pt>
                  <c:pt idx="517">
                    <c:v>516</c:v>
                  </c:pt>
                  <c:pt idx="518">
                    <c:v>517</c:v>
                  </c:pt>
                  <c:pt idx="519">
                    <c:v>518</c:v>
                  </c:pt>
                  <c:pt idx="520">
                    <c:v>519</c:v>
                  </c:pt>
                  <c:pt idx="521">
                    <c:v>520</c:v>
                  </c:pt>
                  <c:pt idx="522">
                    <c:v>521</c:v>
                  </c:pt>
                  <c:pt idx="523">
                    <c:v>522</c:v>
                  </c:pt>
                  <c:pt idx="524">
                    <c:v>523</c:v>
                  </c:pt>
                  <c:pt idx="525">
                    <c:v>524</c:v>
                  </c:pt>
                  <c:pt idx="526">
                    <c:v>525</c:v>
                  </c:pt>
                  <c:pt idx="527">
                    <c:v>526</c:v>
                  </c:pt>
                  <c:pt idx="528">
                    <c:v>527</c:v>
                  </c:pt>
                  <c:pt idx="529">
                    <c:v>528</c:v>
                  </c:pt>
                  <c:pt idx="530">
                    <c:v>529</c:v>
                  </c:pt>
                  <c:pt idx="531">
                    <c:v>   </c:v>
                  </c:pt>
                  <c:pt idx="532">
                    <c:v>   </c:v>
                  </c:pt>
                  <c:pt idx="533">
                    <c:v>532</c:v>
                  </c:pt>
                  <c:pt idx="534">
                    <c:v>533</c:v>
                  </c:pt>
                  <c:pt idx="535">
                    <c:v>534</c:v>
                  </c:pt>
                  <c:pt idx="536">
                    <c:v>   </c:v>
                  </c:pt>
                  <c:pt idx="537">
                    <c:v>536</c:v>
                  </c:pt>
                  <c:pt idx="538">
                    <c:v>537</c:v>
                  </c:pt>
                  <c:pt idx="539">
                    <c:v>538</c:v>
                  </c:pt>
                  <c:pt idx="540">
                    <c:v>   </c:v>
                  </c:pt>
                  <c:pt idx="541">
                    <c:v>540</c:v>
                  </c:pt>
                  <c:pt idx="542">
                    <c:v>541</c:v>
                  </c:pt>
                  <c:pt idx="543">
                    <c:v>542</c:v>
                  </c:pt>
                  <c:pt idx="544">
                    <c:v>   </c:v>
                  </c:pt>
                  <c:pt idx="545">
                    <c:v>544</c:v>
                  </c:pt>
                  <c:pt idx="546">
                    <c:v>545</c:v>
                  </c:pt>
                  <c:pt idx="547">
                    <c:v>546</c:v>
                  </c:pt>
                  <c:pt idx="548">
                    <c:v>   </c:v>
                  </c:pt>
                  <c:pt idx="549">
                    <c:v>548</c:v>
                  </c:pt>
                  <c:pt idx="550">
                    <c:v>549</c:v>
                  </c:pt>
                  <c:pt idx="551">
                    <c:v>550</c:v>
                  </c:pt>
                  <c:pt idx="552">
                    <c:v>551</c:v>
                  </c:pt>
                  <c:pt idx="553">
                    <c:v>552</c:v>
                  </c:pt>
                  <c:pt idx="554">
                    <c:v>553</c:v>
                  </c:pt>
                  <c:pt idx="555">
                    <c:v>554</c:v>
                  </c:pt>
                  <c:pt idx="556">
                    <c:v>555</c:v>
                  </c:pt>
                  <c:pt idx="557">
                    <c:v>556</c:v>
                  </c:pt>
                  <c:pt idx="558">
                    <c:v>557</c:v>
                  </c:pt>
                  <c:pt idx="559">
                    <c:v>558</c:v>
                  </c:pt>
                  <c:pt idx="560">
                    <c:v>   </c:v>
                  </c:pt>
                  <c:pt idx="561">
                    <c:v>560</c:v>
                  </c:pt>
                  <c:pt idx="562">
                    <c:v>561</c:v>
                  </c:pt>
                  <c:pt idx="563">
                    <c:v>562</c:v>
                  </c:pt>
                  <c:pt idx="564">
                    <c:v>   </c:v>
                  </c:pt>
                  <c:pt idx="565">
                    <c:v>564</c:v>
                  </c:pt>
                  <c:pt idx="566">
                    <c:v>565</c:v>
                  </c:pt>
                  <c:pt idx="567">
                    <c:v>566</c:v>
                  </c:pt>
                  <c:pt idx="568">
                    <c:v>   </c:v>
                  </c:pt>
                  <c:pt idx="569">
                    <c:v>568</c:v>
                  </c:pt>
                  <c:pt idx="570">
                    <c:v>569</c:v>
                  </c:pt>
                  <c:pt idx="571">
                    <c:v>570</c:v>
                  </c:pt>
                  <c:pt idx="572">
                    <c:v>571</c:v>
                  </c:pt>
                  <c:pt idx="573">
                    <c:v>572</c:v>
                  </c:pt>
                  <c:pt idx="574">
                    <c:v>573</c:v>
                  </c:pt>
                  <c:pt idx="575">
                    <c:v>574</c:v>
                  </c:pt>
                  <c:pt idx="576">
                    <c:v>575</c:v>
                  </c:pt>
                  <c:pt idx="577">
                    <c:v>   </c:v>
                  </c:pt>
                  <c:pt idx="578">
                    <c:v>577</c:v>
                  </c:pt>
                  <c:pt idx="579">
                    <c:v>578</c:v>
                  </c:pt>
                  <c:pt idx="580">
                    <c:v>579</c:v>
                  </c:pt>
                  <c:pt idx="581">
                    <c:v>580</c:v>
                  </c:pt>
                  <c:pt idx="582">
                    <c:v>581</c:v>
                  </c:pt>
                  <c:pt idx="583">
                    <c:v>582</c:v>
                  </c:pt>
                  <c:pt idx="584">
                    <c:v>   </c:v>
                  </c:pt>
                  <c:pt idx="585">
                    <c:v>584</c:v>
                  </c:pt>
                  <c:pt idx="586">
                    <c:v>585</c:v>
                  </c:pt>
                  <c:pt idx="587">
                    <c:v>586</c:v>
                  </c:pt>
                  <c:pt idx="588">
                    <c:v>587</c:v>
                  </c:pt>
                  <c:pt idx="589">
                    <c:v>588</c:v>
                  </c:pt>
                  <c:pt idx="590">
                    <c:v>   </c:v>
                  </c:pt>
                  <c:pt idx="591">
                    <c:v>590</c:v>
                  </c:pt>
                  <c:pt idx="592">
                    <c:v>591</c:v>
                  </c:pt>
                  <c:pt idx="593">
                    <c:v>592</c:v>
                  </c:pt>
                  <c:pt idx="594">
                    <c:v>593</c:v>
                  </c:pt>
                  <c:pt idx="595">
                    <c:v>594</c:v>
                  </c:pt>
                  <c:pt idx="596">
                    <c:v>595</c:v>
                  </c:pt>
                  <c:pt idx="597">
                    <c:v>596</c:v>
                  </c:pt>
                  <c:pt idx="598">
                    <c:v>597</c:v>
                  </c:pt>
                  <c:pt idx="599">
                    <c:v>598</c:v>
                  </c:pt>
                  <c:pt idx="600">
                    <c:v>599</c:v>
                  </c:pt>
                  <c:pt idx="601">
                    <c:v>   </c:v>
                  </c:pt>
                  <c:pt idx="602">
                    <c:v>   </c:v>
                  </c:pt>
                  <c:pt idx="603">
                    <c:v>602</c:v>
                  </c:pt>
                  <c:pt idx="604">
                    <c:v>603</c:v>
                  </c:pt>
                  <c:pt idx="605">
                    <c:v>604</c:v>
                  </c:pt>
                  <c:pt idx="606">
                    <c:v>605</c:v>
                  </c:pt>
                  <c:pt idx="607">
                    <c:v>606</c:v>
                  </c:pt>
                  <c:pt idx="608">
                    <c:v>607</c:v>
                  </c:pt>
                  <c:pt idx="609">
                    <c:v>608</c:v>
                  </c:pt>
                  <c:pt idx="610">
                    <c:v>609</c:v>
                  </c:pt>
                  <c:pt idx="611">
                    <c:v>610</c:v>
                  </c:pt>
                  <c:pt idx="612">
                    <c:v>611</c:v>
                  </c:pt>
                  <c:pt idx="613">
                    <c:v>612</c:v>
                  </c:pt>
                  <c:pt idx="614">
                    <c:v>613</c:v>
                  </c:pt>
                  <c:pt idx="615">
                    <c:v>614</c:v>
                  </c:pt>
                  <c:pt idx="616">
                    <c:v>615</c:v>
                  </c:pt>
                  <c:pt idx="617">
                    <c:v>616</c:v>
                  </c:pt>
                  <c:pt idx="618">
                    <c:v>617</c:v>
                  </c:pt>
                  <c:pt idx="619">
                    <c:v>618</c:v>
                  </c:pt>
                  <c:pt idx="620">
                    <c:v>619</c:v>
                  </c:pt>
                  <c:pt idx="621">
                    <c:v>620</c:v>
                  </c:pt>
                  <c:pt idx="622">
                    <c:v>621</c:v>
                  </c:pt>
                  <c:pt idx="623">
                    <c:v>622</c:v>
                  </c:pt>
                  <c:pt idx="624">
                    <c:v>623</c:v>
                  </c:pt>
                  <c:pt idx="625">
                    <c:v>624</c:v>
                  </c:pt>
                  <c:pt idx="626">
                    <c:v>625</c:v>
                  </c:pt>
                  <c:pt idx="627">
                    <c:v>626</c:v>
                  </c:pt>
                  <c:pt idx="628">
                    <c:v>627</c:v>
                  </c:pt>
                  <c:pt idx="629">
                    <c:v>628</c:v>
                  </c:pt>
                  <c:pt idx="630">
                    <c:v>629</c:v>
                  </c:pt>
                  <c:pt idx="631">
                    <c:v>630</c:v>
                  </c:pt>
                  <c:pt idx="632">
                    <c:v>631</c:v>
                  </c:pt>
                  <c:pt idx="633">
                    <c:v>632</c:v>
                  </c:pt>
                  <c:pt idx="634">
                    <c:v>633</c:v>
                  </c:pt>
                  <c:pt idx="635">
                    <c:v>634</c:v>
                  </c:pt>
                  <c:pt idx="636">
                    <c:v>635</c:v>
                  </c:pt>
                  <c:pt idx="637">
                    <c:v>636</c:v>
                  </c:pt>
                  <c:pt idx="638">
                    <c:v>637</c:v>
                  </c:pt>
                  <c:pt idx="639">
                    <c:v>638</c:v>
                  </c:pt>
                  <c:pt idx="640">
                    <c:v>639</c:v>
                  </c:pt>
                  <c:pt idx="641">
                    <c:v>   </c:v>
                  </c:pt>
                  <c:pt idx="642">
                    <c:v>   </c:v>
                  </c:pt>
                  <c:pt idx="643">
                    <c:v>642</c:v>
                  </c:pt>
                  <c:pt idx="644">
                    <c:v>   </c:v>
                  </c:pt>
                  <c:pt idx="645">
                    <c:v>644</c:v>
                  </c:pt>
                  <c:pt idx="646">
                    <c:v>   </c:v>
                  </c:pt>
                  <c:pt idx="647">
                    <c:v>646</c:v>
                  </c:pt>
                  <c:pt idx="648">
                    <c:v>   </c:v>
                  </c:pt>
                  <c:pt idx="649">
                    <c:v>648</c:v>
                  </c:pt>
                  <c:pt idx="650">
                    <c:v>   </c:v>
                  </c:pt>
                  <c:pt idx="651">
                    <c:v>650</c:v>
                  </c:pt>
                  <c:pt idx="652">
                    <c:v>651</c:v>
                  </c:pt>
                  <c:pt idx="653">
                    <c:v>652</c:v>
                  </c:pt>
                  <c:pt idx="654">
                    <c:v>653</c:v>
                  </c:pt>
                  <c:pt idx="655">
                    <c:v>654</c:v>
                  </c:pt>
                  <c:pt idx="656">
                    <c:v>   </c:v>
                  </c:pt>
                  <c:pt idx="657">
                    <c:v>656</c:v>
                  </c:pt>
                  <c:pt idx="658">
                    <c:v>   </c:v>
                  </c:pt>
                  <c:pt idx="659">
                    <c:v>658</c:v>
                  </c:pt>
                  <c:pt idx="660">
                    <c:v>   </c:v>
                  </c:pt>
                  <c:pt idx="661">
                    <c:v>660</c:v>
                  </c:pt>
                  <c:pt idx="662">
                    <c:v>661</c:v>
                  </c:pt>
                  <c:pt idx="663">
                    <c:v>662</c:v>
                  </c:pt>
                  <c:pt idx="664">
                    <c:v>663</c:v>
                  </c:pt>
                  <c:pt idx="665">
                    <c:v>   </c:v>
                  </c:pt>
                  <c:pt idx="666">
                    <c:v>665</c:v>
                  </c:pt>
                  <c:pt idx="667">
                    <c:v>666</c:v>
                  </c:pt>
                  <c:pt idx="668">
                    <c:v>667</c:v>
                  </c:pt>
                  <c:pt idx="669">
                    <c:v>668</c:v>
                  </c:pt>
                  <c:pt idx="670">
                    <c:v>669</c:v>
                  </c:pt>
                  <c:pt idx="671">
                    <c:v>   </c:v>
                  </c:pt>
                  <c:pt idx="672">
                    <c:v>671</c:v>
                  </c:pt>
                  <c:pt idx="673">
                    <c:v>   </c:v>
                  </c:pt>
                  <c:pt idx="674">
                    <c:v>673</c:v>
                  </c:pt>
                  <c:pt idx="675">
                    <c:v>674</c:v>
                  </c:pt>
                  <c:pt idx="676">
                    <c:v>675</c:v>
                  </c:pt>
                  <c:pt idx="677">
                    <c:v>676</c:v>
                  </c:pt>
                  <c:pt idx="678">
                    <c:v>677</c:v>
                  </c:pt>
                  <c:pt idx="679">
                    <c:v>678</c:v>
                  </c:pt>
                  <c:pt idx="680">
                    <c:v>679</c:v>
                  </c:pt>
                  <c:pt idx="681">
                    <c:v>680</c:v>
                  </c:pt>
                  <c:pt idx="682">
                    <c:v>681</c:v>
                  </c:pt>
                  <c:pt idx="683">
                    <c:v>682</c:v>
                  </c:pt>
                  <c:pt idx="684">
                    <c:v>683</c:v>
                  </c:pt>
                  <c:pt idx="685">
                    <c:v>684</c:v>
                  </c:pt>
                  <c:pt idx="686">
                    <c:v>685</c:v>
                  </c:pt>
                  <c:pt idx="687">
                    <c:v>686</c:v>
                  </c:pt>
                  <c:pt idx="688">
                    <c:v>687</c:v>
                  </c:pt>
                  <c:pt idx="689">
                    <c:v>688</c:v>
                  </c:pt>
                  <c:pt idx="690">
                    <c:v>689</c:v>
                  </c:pt>
                  <c:pt idx="691">
                    <c:v>690</c:v>
                  </c:pt>
                  <c:pt idx="692">
                    <c:v>691</c:v>
                  </c:pt>
                  <c:pt idx="693">
                    <c:v>692</c:v>
                  </c:pt>
                  <c:pt idx="694">
                    <c:v>693</c:v>
                  </c:pt>
                  <c:pt idx="695">
                    <c:v>694</c:v>
                  </c:pt>
                  <c:pt idx="696">
                    <c:v>695</c:v>
                  </c:pt>
                  <c:pt idx="697">
                    <c:v>696</c:v>
                  </c:pt>
                  <c:pt idx="698">
                    <c:v>697</c:v>
                  </c:pt>
                  <c:pt idx="699">
                    <c:v>698</c:v>
                  </c:pt>
                  <c:pt idx="700">
                    <c:v>699</c:v>
                  </c:pt>
                  <c:pt idx="701">
                    <c:v>700</c:v>
                  </c:pt>
                  <c:pt idx="702">
                    <c:v>701</c:v>
                  </c:pt>
                  <c:pt idx="703">
                    <c:v>801 Oświata i wychowanie - Razem                                    </c:v>
                  </c:pt>
                  <c:pt idx="704">
                    <c:v>803</c:v>
                  </c:pt>
                  <c:pt idx="705">
                    <c:v>704</c:v>
                  </c:pt>
                  <c:pt idx="706">
                    <c:v>705</c:v>
                  </c:pt>
                  <c:pt idx="707">
                    <c:v>803 Szkolnictwo wyższe- Razem</c:v>
                  </c:pt>
                  <c:pt idx="708">
                    <c:v>851</c:v>
                  </c:pt>
                  <c:pt idx="709">
                    <c:v>708</c:v>
                  </c:pt>
                  <c:pt idx="710">
                    <c:v>709</c:v>
                  </c:pt>
                  <c:pt idx="711">
                    <c:v>710</c:v>
                  </c:pt>
                  <c:pt idx="712">
                    <c:v>711</c:v>
                  </c:pt>
                  <c:pt idx="713">
                    <c:v>712</c:v>
                  </c:pt>
                  <c:pt idx="714">
                    <c:v>713</c:v>
                  </c:pt>
                  <c:pt idx="715">
                    <c:v>714</c:v>
                  </c:pt>
                  <c:pt idx="716">
                    <c:v>715</c:v>
                  </c:pt>
                  <c:pt idx="717">
                    <c:v>716</c:v>
                  </c:pt>
                  <c:pt idx="718">
                    <c:v>717</c:v>
                  </c:pt>
                  <c:pt idx="719">
                    <c:v>718</c:v>
                  </c:pt>
                  <c:pt idx="720">
                    <c:v>   </c:v>
                  </c:pt>
                  <c:pt idx="721">
                    <c:v>   </c:v>
                  </c:pt>
                  <c:pt idx="722">
                    <c:v>   </c:v>
                  </c:pt>
                  <c:pt idx="723">
                    <c:v>   </c:v>
                  </c:pt>
                  <c:pt idx="724">
                    <c:v>   </c:v>
                  </c:pt>
                  <c:pt idx="725">
                    <c:v>   </c:v>
                  </c:pt>
                  <c:pt idx="726">
                    <c:v>725</c:v>
                  </c:pt>
                  <c:pt idx="727">
                    <c:v>726</c:v>
                  </c:pt>
                  <c:pt idx="728">
                    <c:v>727</c:v>
                  </c:pt>
                  <c:pt idx="729">
                    <c:v>728</c:v>
                  </c:pt>
                  <c:pt idx="730">
                    <c:v>729</c:v>
                  </c:pt>
                  <c:pt idx="731">
                    <c:v>730</c:v>
                  </c:pt>
                  <c:pt idx="732">
                    <c:v>731</c:v>
                  </c:pt>
                  <c:pt idx="733">
                    <c:v>732</c:v>
                  </c:pt>
                  <c:pt idx="734">
                    <c:v>733</c:v>
                  </c:pt>
                  <c:pt idx="735">
                    <c:v>851 Ochrona zdrowia - Razem                                         </c:v>
                  </c:pt>
                  <c:pt idx="736">
                    <c:v>852</c:v>
                  </c:pt>
                  <c:pt idx="737">
                    <c:v>736</c:v>
                  </c:pt>
                  <c:pt idx="738">
                    <c:v>737</c:v>
                  </c:pt>
                  <c:pt idx="739">
                    <c:v>738</c:v>
                  </c:pt>
                  <c:pt idx="740">
                    <c:v>739</c:v>
                  </c:pt>
                  <c:pt idx="741">
                    <c:v>740</c:v>
                  </c:pt>
                  <c:pt idx="742">
                    <c:v>741</c:v>
                  </c:pt>
                  <c:pt idx="743">
                    <c:v>742</c:v>
                  </c:pt>
                  <c:pt idx="744">
                    <c:v>743</c:v>
                  </c:pt>
                  <c:pt idx="745">
                    <c:v>744</c:v>
                  </c:pt>
                  <c:pt idx="746">
                    <c:v>745</c:v>
                  </c:pt>
                  <c:pt idx="747">
                    <c:v>746</c:v>
                  </c:pt>
                  <c:pt idx="748">
                    <c:v>747</c:v>
                  </c:pt>
                  <c:pt idx="749">
                    <c:v>748</c:v>
                  </c:pt>
                  <c:pt idx="750">
                    <c:v>749</c:v>
                  </c:pt>
                  <c:pt idx="751">
                    <c:v>750</c:v>
                  </c:pt>
                  <c:pt idx="752">
                    <c:v>751</c:v>
                  </c:pt>
                  <c:pt idx="753">
                    <c:v>752</c:v>
                  </c:pt>
                  <c:pt idx="754">
                    <c:v>753</c:v>
                  </c:pt>
                  <c:pt idx="755">
                    <c:v>754</c:v>
                  </c:pt>
                  <c:pt idx="756">
                    <c:v>755</c:v>
                  </c:pt>
                  <c:pt idx="757">
                    <c:v>756</c:v>
                  </c:pt>
                  <c:pt idx="758">
                    <c:v>757</c:v>
                  </c:pt>
                  <c:pt idx="759">
                    <c:v>758</c:v>
                  </c:pt>
                  <c:pt idx="760">
                    <c:v>759</c:v>
                  </c:pt>
                  <c:pt idx="761">
                    <c:v>760</c:v>
                  </c:pt>
                  <c:pt idx="762">
                    <c:v>761</c:v>
                  </c:pt>
                  <c:pt idx="763">
                    <c:v>762</c:v>
                  </c:pt>
                  <c:pt idx="764">
                    <c:v>763</c:v>
                  </c:pt>
                  <c:pt idx="765">
                    <c:v>764</c:v>
                  </c:pt>
                  <c:pt idx="766">
                    <c:v>765</c:v>
                  </c:pt>
                  <c:pt idx="767">
                    <c:v>   </c:v>
                  </c:pt>
                  <c:pt idx="768">
                    <c:v>   </c:v>
                  </c:pt>
                  <c:pt idx="769">
                    <c:v>   </c:v>
                  </c:pt>
                  <c:pt idx="770">
                    <c:v>   </c:v>
                  </c:pt>
                  <c:pt idx="771">
                    <c:v>   </c:v>
                  </c:pt>
                  <c:pt idx="772">
                    <c:v>   </c:v>
                  </c:pt>
                  <c:pt idx="773">
                    <c:v>772</c:v>
                  </c:pt>
                  <c:pt idx="774">
                    <c:v>773</c:v>
                  </c:pt>
                  <c:pt idx="775">
                    <c:v>774</c:v>
                  </c:pt>
                  <c:pt idx="776">
                    <c:v>   </c:v>
                  </c:pt>
                  <c:pt idx="777">
                    <c:v>776</c:v>
                  </c:pt>
                  <c:pt idx="778">
                    <c:v>777</c:v>
                  </c:pt>
                  <c:pt idx="779">
                    <c:v>   </c:v>
                  </c:pt>
                  <c:pt idx="780">
                    <c:v>   </c:v>
                  </c:pt>
                  <c:pt idx="781">
                    <c:v>780</c:v>
                  </c:pt>
                  <c:pt idx="782">
                    <c:v>   </c:v>
                  </c:pt>
                  <c:pt idx="783">
                    <c:v>   </c:v>
                  </c:pt>
                  <c:pt idx="784">
                    <c:v>   </c:v>
                  </c:pt>
                  <c:pt idx="785">
                    <c:v>   </c:v>
                  </c:pt>
                  <c:pt idx="786">
                    <c:v>   </c:v>
                  </c:pt>
                  <c:pt idx="787">
                    <c:v>786</c:v>
                  </c:pt>
                  <c:pt idx="788">
                    <c:v>787</c:v>
                  </c:pt>
                  <c:pt idx="789">
                    <c:v>788</c:v>
                  </c:pt>
                  <c:pt idx="790">
                    <c:v>   </c:v>
                  </c:pt>
                  <c:pt idx="791">
                    <c:v>   </c:v>
                  </c:pt>
                  <c:pt idx="792">
                    <c:v>   </c:v>
                  </c:pt>
                  <c:pt idx="793">
                    <c:v>   </c:v>
                  </c:pt>
                  <c:pt idx="794">
                    <c:v>793</c:v>
                  </c:pt>
                  <c:pt idx="795">
                    <c:v>794</c:v>
                  </c:pt>
                  <c:pt idx="796">
                    <c:v>795</c:v>
                  </c:pt>
                  <c:pt idx="797">
                    <c:v>796</c:v>
                  </c:pt>
                  <c:pt idx="798">
                    <c:v>   </c:v>
                  </c:pt>
                  <c:pt idx="799">
                    <c:v>   </c:v>
                  </c:pt>
                  <c:pt idx="800">
                    <c:v>799</c:v>
                  </c:pt>
                  <c:pt idx="801">
                    <c:v>800</c:v>
                  </c:pt>
                  <c:pt idx="802">
                    <c:v>801</c:v>
                  </c:pt>
                  <c:pt idx="803">
                    <c:v>802</c:v>
                  </c:pt>
                  <c:pt idx="804">
                    <c:v>803</c:v>
                  </c:pt>
                  <c:pt idx="805">
                    <c:v>804</c:v>
                  </c:pt>
                  <c:pt idx="806">
                    <c:v>   </c:v>
                  </c:pt>
                  <c:pt idx="807">
                    <c:v>   </c:v>
                  </c:pt>
                  <c:pt idx="808">
                    <c:v>   </c:v>
                  </c:pt>
                  <c:pt idx="809">
                    <c:v>808</c:v>
                  </c:pt>
                  <c:pt idx="810">
                    <c:v>   </c:v>
                  </c:pt>
                  <c:pt idx="811">
                    <c:v>   </c:v>
                  </c:pt>
                  <c:pt idx="812">
                    <c:v>811</c:v>
                  </c:pt>
                  <c:pt idx="813">
                    <c:v>812</c:v>
                  </c:pt>
                  <c:pt idx="814">
                    <c:v>   </c:v>
                  </c:pt>
                  <c:pt idx="815">
                    <c:v>814</c:v>
                  </c:pt>
                  <c:pt idx="816">
                    <c:v>815</c:v>
                  </c:pt>
                  <c:pt idx="817">
                    <c:v>816</c:v>
                  </c:pt>
                  <c:pt idx="818">
                    <c:v>817</c:v>
                  </c:pt>
                  <c:pt idx="819">
                    <c:v>818</c:v>
                  </c:pt>
                  <c:pt idx="820">
                    <c:v>819</c:v>
                  </c:pt>
                  <c:pt idx="821">
                    <c:v>820</c:v>
                  </c:pt>
                  <c:pt idx="822">
                    <c:v>821</c:v>
                  </c:pt>
                  <c:pt idx="823">
                    <c:v>822</c:v>
                  </c:pt>
                  <c:pt idx="824">
                    <c:v>823</c:v>
                  </c:pt>
                  <c:pt idx="825">
                    <c:v>824</c:v>
                  </c:pt>
                  <c:pt idx="826">
                    <c:v>825</c:v>
                  </c:pt>
                  <c:pt idx="827">
                    <c:v>826</c:v>
                  </c:pt>
                  <c:pt idx="828">
                    <c:v>827</c:v>
                  </c:pt>
                  <c:pt idx="829">
                    <c:v>828</c:v>
                  </c:pt>
                  <c:pt idx="830">
                    <c:v>829</c:v>
                  </c:pt>
                  <c:pt idx="831">
                    <c:v>830</c:v>
                  </c:pt>
                  <c:pt idx="832">
                    <c:v>831</c:v>
                  </c:pt>
                  <c:pt idx="833">
                    <c:v>832</c:v>
                  </c:pt>
                  <c:pt idx="834">
                    <c:v>833</c:v>
                  </c:pt>
                  <c:pt idx="835">
                    <c:v>834</c:v>
                  </c:pt>
                  <c:pt idx="836">
                    <c:v>835</c:v>
                  </c:pt>
                  <c:pt idx="837">
                    <c:v>836</c:v>
                  </c:pt>
                  <c:pt idx="838">
                    <c:v>852 Pomoc społeczna - Razem</c:v>
                  </c:pt>
                  <c:pt idx="839">
                    <c:v>854</c:v>
                  </c:pt>
                  <c:pt idx="840">
                    <c:v>   </c:v>
                  </c:pt>
                  <c:pt idx="841">
                    <c:v>840</c:v>
                  </c:pt>
                  <c:pt idx="842">
                    <c:v>841</c:v>
                  </c:pt>
                  <c:pt idx="843">
                    <c:v>842</c:v>
                  </c:pt>
                  <c:pt idx="844">
                    <c:v>   </c:v>
                  </c:pt>
                  <c:pt idx="845">
                    <c:v>844</c:v>
                  </c:pt>
                  <c:pt idx="846">
                    <c:v>845</c:v>
                  </c:pt>
                  <c:pt idx="847">
                    <c:v>846</c:v>
                  </c:pt>
                  <c:pt idx="848">
                    <c:v>847</c:v>
                  </c:pt>
                  <c:pt idx="849">
                    <c:v>848</c:v>
                  </c:pt>
                  <c:pt idx="850">
                    <c:v>849</c:v>
                  </c:pt>
                  <c:pt idx="851">
                    <c:v>850</c:v>
                  </c:pt>
                  <c:pt idx="852">
                    <c:v>   </c:v>
                  </c:pt>
                  <c:pt idx="853">
                    <c:v>852</c:v>
                  </c:pt>
                  <c:pt idx="854">
                    <c:v>853</c:v>
                  </c:pt>
                  <c:pt idx="855">
                    <c:v>854</c:v>
                  </c:pt>
                  <c:pt idx="856">
                    <c:v>   </c:v>
                  </c:pt>
                  <c:pt idx="857">
                    <c:v>856</c:v>
                  </c:pt>
                  <c:pt idx="858">
                    <c:v>857</c:v>
                  </c:pt>
                  <c:pt idx="859">
                    <c:v>858</c:v>
                  </c:pt>
                  <c:pt idx="860">
                    <c:v>   </c:v>
                  </c:pt>
                  <c:pt idx="861">
                    <c:v>860</c:v>
                  </c:pt>
                  <c:pt idx="862">
                    <c:v>861</c:v>
                  </c:pt>
                  <c:pt idx="863">
                    <c:v>862</c:v>
                  </c:pt>
                  <c:pt idx="864">
                    <c:v>   </c:v>
                  </c:pt>
                  <c:pt idx="865">
                    <c:v>864</c:v>
                  </c:pt>
                  <c:pt idx="866">
                    <c:v>865</c:v>
                  </c:pt>
                  <c:pt idx="867">
                    <c:v>866</c:v>
                  </c:pt>
                  <c:pt idx="868">
                    <c:v>867</c:v>
                  </c:pt>
                  <c:pt idx="869">
                    <c:v>868</c:v>
                  </c:pt>
                  <c:pt idx="870">
                    <c:v>869</c:v>
                  </c:pt>
                  <c:pt idx="871">
                    <c:v>870</c:v>
                  </c:pt>
                  <c:pt idx="872">
                    <c:v>871</c:v>
                  </c:pt>
                  <c:pt idx="873">
                    <c:v>872</c:v>
                  </c:pt>
                  <c:pt idx="874">
                    <c:v>873</c:v>
                  </c:pt>
                  <c:pt idx="875">
                    <c:v>874</c:v>
                  </c:pt>
                  <c:pt idx="876">
                    <c:v>875</c:v>
                  </c:pt>
                  <c:pt idx="877">
                    <c:v>876</c:v>
                  </c:pt>
                  <c:pt idx="878">
                    <c:v>877</c:v>
                  </c:pt>
                  <c:pt idx="879">
                    <c:v>878</c:v>
                  </c:pt>
                  <c:pt idx="880">
                    <c:v>879</c:v>
                  </c:pt>
                  <c:pt idx="881">
                    <c:v>880</c:v>
                  </c:pt>
                  <c:pt idx="882">
                    <c:v>881</c:v>
                  </c:pt>
                  <c:pt idx="883">
                    <c:v>882</c:v>
                  </c:pt>
                  <c:pt idx="884">
                    <c:v>883</c:v>
                  </c:pt>
                  <c:pt idx="885">
                    <c:v>884</c:v>
                  </c:pt>
                  <c:pt idx="886">
                    <c:v>885</c:v>
                  </c:pt>
                  <c:pt idx="887">
                    <c:v>886</c:v>
                  </c:pt>
                  <c:pt idx="888">
                    <c:v>887</c:v>
                  </c:pt>
                  <c:pt idx="889">
                    <c:v>888</c:v>
                  </c:pt>
                  <c:pt idx="890">
                    <c:v>889</c:v>
                  </c:pt>
                  <c:pt idx="891">
                    <c:v>890</c:v>
                  </c:pt>
                  <c:pt idx="892">
                    <c:v>   </c:v>
                  </c:pt>
                  <c:pt idx="893">
                    <c:v>892</c:v>
                  </c:pt>
                  <c:pt idx="894">
                    <c:v>893</c:v>
                  </c:pt>
                  <c:pt idx="895">
                    <c:v>894</c:v>
                  </c:pt>
                  <c:pt idx="896">
                    <c:v>895</c:v>
                  </c:pt>
                  <c:pt idx="897">
                    <c:v>896</c:v>
                  </c:pt>
                  <c:pt idx="898">
                    <c:v>897</c:v>
                  </c:pt>
                  <c:pt idx="899">
                    <c:v>898</c:v>
                  </c:pt>
                  <c:pt idx="900">
                    <c:v>899</c:v>
                  </c:pt>
                  <c:pt idx="901">
                    <c:v>900</c:v>
                  </c:pt>
                  <c:pt idx="902">
                    <c:v>901</c:v>
                  </c:pt>
                  <c:pt idx="903">
                    <c:v>902</c:v>
                  </c:pt>
                  <c:pt idx="904">
                    <c:v>903</c:v>
                  </c:pt>
                  <c:pt idx="905">
                    <c:v>854 Edukacyjna opieka wychowawcza - Razem                          </c:v>
                  </c:pt>
                  <c:pt idx="906">
                    <c:v>900</c:v>
                  </c:pt>
                  <c:pt idx="907">
                    <c:v>   </c:v>
                  </c:pt>
                  <c:pt idx="908">
                    <c:v>907</c:v>
                  </c:pt>
                  <c:pt idx="909">
                    <c:v>908</c:v>
                  </c:pt>
                  <c:pt idx="910">
                    <c:v>909</c:v>
                  </c:pt>
                  <c:pt idx="911">
                    <c:v>910</c:v>
                  </c:pt>
                  <c:pt idx="912">
                    <c:v>911</c:v>
                  </c:pt>
                  <c:pt idx="913">
                    <c:v>912</c:v>
                  </c:pt>
                  <c:pt idx="914">
                    <c:v>   </c:v>
                  </c:pt>
                  <c:pt idx="915">
                    <c:v>   </c:v>
                  </c:pt>
                  <c:pt idx="916">
                    <c:v>   </c:v>
                  </c:pt>
                  <c:pt idx="917">
                    <c:v>916</c:v>
                  </c:pt>
                  <c:pt idx="918">
                    <c:v>917</c:v>
                  </c:pt>
                  <c:pt idx="919">
                    <c:v>918</c:v>
                  </c:pt>
                  <c:pt idx="920">
                    <c:v>919</c:v>
                  </c:pt>
                  <c:pt idx="921">
                    <c:v>920</c:v>
                  </c:pt>
                  <c:pt idx="922">
                    <c:v>921</c:v>
                  </c:pt>
                  <c:pt idx="923">
                    <c:v>922</c:v>
                  </c:pt>
                  <c:pt idx="924">
                    <c:v>923</c:v>
                  </c:pt>
                  <c:pt idx="925">
                    <c:v>   </c:v>
                  </c:pt>
                  <c:pt idx="926">
                    <c:v>925</c:v>
                  </c:pt>
                  <c:pt idx="927">
                    <c:v>926</c:v>
                  </c:pt>
                  <c:pt idx="928">
                    <c:v>   </c:v>
                  </c:pt>
                  <c:pt idx="929">
                    <c:v>   </c:v>
                  </c:pt>
                  <c:pt idx="930">
                    <c:v>929</c:v>
                  </c:pt>
                  <c:pt idx="931">
                    <c:v>930</c:v>
                  </c:pt>
                  <c:pt idx="932">
                    <c:v>   </c:v>
                  </c:pt>
                  <c:pt idx="933">
                    <c:v>   </c:v>
                  </c:pt>
                  <c:pt idx="934">
                    <c:v>   </c:v>
                  </c:pt>
                  <c:pt idx="935">
                    <c:v>   </c:v>
                  </c:pt>
                  <c:pt idx="936">
                    <c:v>   </c:v>
                  </c:pt>
                  <c:pt idx="937">
                    <c:v>   </c:v>
                  </c:pt>
                  <c:pt idx="938">
                    <c:v>937</c:v>
                  </c:pt>
                  <c:pt idx="939">
                    <c:v>938</c:v>
                  </c:pt>
                  <c:pt idx="940">
                    <c:v>939</c:v>
                  </c:pt>
                  <c:pt idx="941">
                    <c:v>940</c:v>
                  </c:pt>
                  <c:pt idx="942">
                    <c:v>941</c:v>
                  </c:pt>
                  <c:pt idx="943">
                    <c:v>942</c:v>
                  </c:pt>
                  <c:pt idx="944">
                    <c:v>943</c:v>
                  </c:pt>
                  <c:pt idx="945">
                    <c:v>944</c:v>
                  </c:pt>
                  <c:pt idx="946">
                    <c:v>945</c:v>
                  </c:pt>
                  <c:pt idx="947">
                    <c:v>946</c:v>
                  </c:pt>
                  <c:pt idx="948">
                    <c:v>947</c:v>
                  </c:pt>
                  <c:pt idx="949">
                    <c:v>948</c:v>
                  </c:pt>
                  <c:pt idx="950">
                    <c:v>949</c:v>
                  </c:pt>
                  <c:pt idx="951">
                    <c:v>900 Gospodarka komunalna i ochrona środowiska - Razem               </c:v>
                  </c:pt>
                  <c:pt idx="952">
                    <c:v>921</c:v>
                  </c:pt>
                  <c:pt idx="953">
                    <c:v>952</c:v>
                  </c:pt>
                  <c:pt idx="954">
                    <c:v>953</c:v>
                  </c:pt>
                  <c:pt idx="955">
                    <c:v>954</c:v>
                  </c:pt>
                  <c:pt idx="956">
                    <c:v>955</c:v>
                  </c:pt>
                  <c:pt idx="957">
                    <c:v>956</c:v>
                  </c:pt>
                  <c:pt idx="958">
                    <c:v>957</c:v>
                  </c:pt>
                  <c:pt idx="959">
                    <c:v>958</c:v>
                  </c:pt>
                  <c:pt idx="960">
                    <c:v>959</c:v>
                  </c:pt>
                  <c:pt idx="961">
                    <c:v>960</c:v>
                  </c:pt>
                  <c:pt idx="962">
                    <c:v>961</c:v>
                  </c:pt>
                  <c:pt idx="963">
                    <c:v>962</c:v>
                  </c:pt>
                  <c:pt idx="964">
                    <c:v>963</c:v>
                  </c:pt>
                  <c:pt idx="965">
                    <c:v>964</c:v>
                  </c:pt>
                  <c:pt idx="966">
                    <c:v>965</c:v>
                  </c:pt>
                  <c:pt idx="967">
                    <c:v>966</c:v>
                  </c:pt>
                  <c:pt idx="968">
                    <c:v>   </c:v>
                  </c:pt>
                  <c:pt idx="969">
                    <c:v>   </c:v>
                  </c:pt>
                  <c:pt idx="970">
                    <c:v>   </c:v>
                  </c:pt>
                  <c:pt idx="971">
                    <c:v>970</c:v>
                  </c:pt>
                  <c:pt idx="972">
                    <c:v>971</c:v>
                  </c:pt>
                  <c:pt idx="973">
                    <c:v>972</c:v>
                  </c:pt>
                  <c:pt idx="974">
                    <c:v>   </c:v>
                  </c:pt>
                  <c:pt idx="975">
                    <c:v>974</c:v>
                  </c:pt>
                  <c:pt idx="976">
                    <c:v>975</c:v>
                  </c:pt>
                  <c:pt idx="977">
                    <c:v>976</c:v>
                  </c:pt>
                  <c:pt idx="978">
                    <c:v>977</c:v>
                  </c:pt>
                  <c:pt idx="979">
                    <c:v>978</c:v>
                  </c:pt>
                  <c:pt idx="980">
                    <c:v>   </c:v>
                  </c:pt>
                  <c:pt idx="981">
                    <c:v>980</c:v>
                  </c:pt>
                  <c:pt idx="982">
                    <c:v>   </c:v>
                  </c:pt>
                  <c:pt idx="983">
                    <c:v>982</c:v>
                  </c:pt>
                  <c:pt idx="984">
                    <c:v>983</c:v>
                  </c:pt>
                  <c:pt idx="985">
                    <c:v>984</c:v>
                  </c:pt>
                  <c:pt idx="986">
                    <c:v>   </c:v>
                  </c:pt>
                  <c:pt idx="987">
                    <c:v>986</c:v>
                  </c:pt>
                  <c:pt idx="988">
                    <c:v>987</c:v>
                  </c:pt>
                  <c:pt idx="989">
                    <c:v>   </c:v>
                  </c:pt>
                  <c:pt idx="990">
                    <c:v>989</c:v>
                  </c:pt>
                  <c:pt idx="991">
                    <c:v>990</c:v>
                  </c:pt>
                  <c:pt idx="992">
                    <c:v>991</c:v>
                  </c:pt>
                  <c:pt idx="993">
                    <c:v>992</c:v>
                  </c:pt>
                  <c:pt idx="994">
                    <c:v>   </c:v>
                  </c:pt>
                  <c:pt idx="995">
                    <c:v>994</c:v>
                  </c:pt>
                  <c:pt idx="996">
                    <c:v>995</c:v>
                  </c:pt>
                  <c:pt idx="997">
                    <c:v>996</c:v>
                  </c:pt>
                  <c:pt idx="998">
                    <c:v>997</c:v>
                  </c:pt>
                  <c:pt idx="999">
                    <c:v>998</c:v>
                  </c:pt>
                  <c:pt idx="1000">
                    <c:v>999</c:v>
                  </c:pt>
                  <c:pt idx="1001">
                    <c:v>1000</c:v>
                  </c:pt>
                  <c:pt idx="1002">
                    <c:v>1001</c:v>
                  </c:pt>
                  <c:pt idx="1003">
                    <c:v>1002</c:v>
                  </c:pt>
                  <c:pt idx="1004">
                    <c:v>1003</c:v>
                  </c:pt>
                  <c:pt idx="1005">
                    <c:v>1004</c:v>
                  </c:pt>
                  <c:pt idx="1006">
                    <c:v>1005</c:v>
                  </c:pt>
                  <c:pt idx="1007">
                    <c:v>1006</c:v>
                  </c:pt>
                  <c:pt idx="1008">
                    <c:v>1007</c:v>
                  </c:pt>
                  <c:pt idx="1009">
                    <c:v>   </c:v>
                  </c:pt>
                  <c:pt idx="1010">
                    <c:v>1009</c:v>
                  </c:pt>
                  <c:pt idx="1011">
                    <c:v>1010</c:v>
                  </c:pt>
                  <c:pt idx="1012">
                    <c:v>   </c:v>
                  </c:pt>
                  <c:pt idx="1013">
                    <c:v>   </c:v>
                  </c:pt>
                  <c:pt idx="1014">
                    <c:v>   </c:v>
                  </c:pt>
                  <c:pt idx="1015">
                    <c:v>1014</c:v>
                  </c:pt>
                  <c:pt idx="1016">
                    <c:v>   </c:v>
                  </c:pt>
                  <c:pt idx="1017">
                    <c:v>1016</c:v>
                  </c:pt>
                  <c:pt idx="1018">
                    <c:v>1017</c:v>
                  </c:pt>
                  <c:pt idx="1019">
                    <c:v>   </c:v>
                  </c:pt>
                  <c:pt idx="1020">
                    <c:v>   </c:v>
                  </c:pt>
                  <c:pt idx="1021">
                    <c:v>1020</c:v>
                  </c:pt>
                  <c:pt idx="1022">
                    <c:v>1021</c:v>
                  </c:pt>
                  <c:pt idx="1023">
                    <c:v>   </c:v>
                  </c:pt>
                  <c:pt idx="1024">
                    <c:v>   </c:v>
                  </c:pt>
                  <c:pt idx="1025">
                    <c:v>921 Kultura i ochrona dziedzictwa narodowego - Razem               </c:v>
                  </c:pt>
                  <c:pt idx="1026">
                    <c:v>926</c:v>
                  </c:pt>
                  <c:pt idx="1027">
                    <c:v>1026</c:v>
                  </c:pt>
                  <c:pt idx="1028">
                    <c:v>1027</c:v>
                  </c:pt>
                  <c:pt idx="1029">
                    <c:v>1028</c:v>
                  </c:pt>
                  <c:pt idx="1030">
                    <c:v>1029</c:v>
                  </c:pt>
                  <c:pt idx="1031">
                    <c:v>1030</c:v>
                  </c:pt>
                  <c:pt idx="1032">
                    <c:v>1031</c:v>
                  </c:pt>
                  <c:pt idx="1033">
                    <c:v>1032</c:v>
                  </c:pt>
                  <c:pt idx="1034">
                    <c:v>1033</c:v>
                  </c:pt>
                  <c:pt idx="1035">
                    <c:v>1034</c:v>
                  </c:pt>
                  <c:pt idx="1036">
                    <c:v>1035</c:v>
                  </c:pt>
                  <c:pt idx="1037">
                    <c:v>1036</c:v>
                  </c:pt>
                  <c:pt idx="1038">
                    <c:v>1037</c:v>
                  </c:pt>
                  <c:pt idx="1039">
                    <c:v>1038</c:v>
                  </c:pt>
                  <c:pt idx="1040">
                    <c:v>1039</c:v>
                  </c:pt>
                  <c:pt idx="1041">
                    <c:v>1040</c:v>
                  </c:pt>
                  <c:pt idx="1042">
                    <c:v>   </c:v>
                  </c:pt>
                  <c:pt idx="1043">
                    <c:v>   </c:v>
                  </c:pt>
                  <c:pt idx="1044">
                    <c:v>1043</c:v>
                  </c:pt>
                  <c:pt idx="1045">
                    <c:v>1044</c:v>
                  </c:pt>
                  <c:pt idx="1046">
                    <c:v>1045</c:v>
                  </c:pt>
                  <c:pt idx="1047">
                    <c:v>1046</c:v>
                  </c:pt>
                  <c:pt idx="1048">
                    <c:v>1047</c:v>
                  </c:pt>
                  <c:pt idx="1049">
                    <c:v>1048</c:v>
                  </c:pt>
                  <c:pt idx="1050">
                    <c:v>1049</c:v>
                  </c:pt>
                  <c:pt idx="1051">
                    <c:v>1050</c:v>
                  </c:pt>
                  <c:pt idx="1052">
                    <c:v>1051</c:v>
                  </c:pt>
                  <c:pt idx="1053">
                    <c:v>   </c:v>
                  </c:pt>
                  <c:pt idx="1054">
                    <c:v>   </c:v>
                  </c:pt>
                  <c:pt idx="1055">
                    <c:v>1054</c:v>
                  </c:pt>
                  <c:pt idx="1056">
                    <c:v>1055</c:v>
                  </c:pt>
                  <c:pt idx="1057">
                    <c:v>1056</c:v>
                  </c:pt>
                  <c:pt idx="1058">
                    <c:v>1057</c:v>
                  </c:pt>
                  <c:pt idx="1059">
                    <c:v>1058</c:v>
                  </c:pt>
                  <c:pt idx="1060">
                    <c:v>1059</c:v>
                  </c:pt>
                  <c:pt idx="1061">
                    <c:v>1060</c:v>
                  </c:pt>
                  <c:pt idx="1062">
                    <c:v>1061</c:v>
                  </c:pt>
                  <c:pt idx="1063">
                    <c:v>1062</c:v>
                  </c:pt>
                  <c:pt idx="1064">
                    <c:v>1063</c:v>
                  </c:pt>
                  <c:pt idx="1065">
                    <c:v>1064</c:v>
                  </c:pt>
                  <c:pt idx="1066">
                    <c:v>1065</c:v>
                  </c:pt>
                  <c:pt idx="1067">
                    <c:v>1066</c:v>
                  </c:pt>
                  <c:pt idx="1068">
                    <c:v>   </c:v>
                  </c:pt>
                  <c:pt idx="1069">
                    <c:v>   </c:v>
                  </c:pt>
                  <c:pt idx="1070">
                    <c:v>1069</c:v>
                  </c:pt>
                  <c:pt idx="1071">
                    <c:v>1070</c:v>
                  </c:pt>
                  <c:pt idx="1072">
                    <c:v>1071</c:v>
                  </c:pt>
                  <c:pt idx="1073">
                    <c:v>1072</c:v>
                  </c:pt>
                  <c:pt idx="1074">
                    <c:v>1073</c:v>
                  </c:pt>
                  <c:pt idx="1075">
                    <c:v>1074</c:v>
                  </c:pt>
                  <c:pt idx="1076">
                    <c:v>926 Kultura fizyczna i sport - Razem                                </c:v>
                  </c:pt>
                  <c:pt idx="1077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11">
                    <c:v>11</c:v>
                  </c:pt>
                  <c:pt idx="18">
                    <c:v>18</c:v>
                  </c:pt>
                  <c:pt idx="30">
                    <c:v>30</c:v>
                  </c:pt>
                  <c:pt idx="31">
                    <c:v>31</c:v>
                  </c:pt>
                  <c:pt idx="35">
                    <c:v>35</c:v>
                  </c:pt>
                  <c:pt idx="36">
                    <c:v>36</c:v>
                  </c:pt>
                  <c:pt idx="42">
                    <c:v>42</c:v>
                  </c:pt>
                  <c:pt idx="45">
                    <c:v>45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80">
                    <c:v>80</c:v>
                  </c:pt>
                  <c:pt idx="81">
                    <c:v>81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9">
                    <c:v>89</c:v>
                  </c:pt>
                  <c:pt idx="90">
                    <c:v>90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102">
                    <c:v>102</c:v>
                  </c:pt>
                  <c:pt idx="103">
                    <c:v>103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30">
                    <c:v>130</c:v>
                  </c:pt>
                  <c:pt idx="131">
                    <c:v>131</c:v>
                  </c:pt>
                  <c:pt idx="134">
                    <c:v>134</c:v>
                  </c:pt>
                  <c:pt idx="135">
                    <c:v>135</c:v>
                  </c:pt>
                  <c:pt idx="138">
                    <c:v>138</c:v>
                  </c:pt>
                  <c:pt idx="141">
                    <c:v>141</c:v>
                  </c:pt>
                  <c:pt idx="142">
                    <c:v>142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51">
                    <c:v>151</c:v>
                  </c:pt>
                  <c:pt idx="152">
                    <c:v>152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63">
                    <c:v>163</c:v>
                  </c:pt>
                  <c:pt idx="164">
                    <c:v>164</c:v>
                  </c:pt>
                  <c:pt idx="174">
                    <c:v>174</c:v>
                  </c:pt>
                  <c:pt idx="175">
                    <c:v>175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7">
                    <c:v>207</c:v>
                  </c:pt>
                  <c:pt idx="208">
                    <c:v>208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0">
                    <c:v>220</c:v>
                  </c:pt>
                  <c:pt idx="222">
                    <c:v>222</c:v>
                  </c:pt>
                  <c:pt idx="223">
                    <c:v>223</c:v>
                  </c:pt>
                  <c:pt idx="237">
                    <c:v>237</c:v>
                  </c:pt>
                  <c:pt idx="238">
                    <c:v>238</c:v>
                  </c:pt>
                  <c:pt idx="241">
                    <c:v>241</c:v>
                  </c:pt>
                  <c:pt idx="278">
                    <c:v>278</c:v>
                  </c:pt>
                  <c:pt idx="279">
                    <c:v>279</c:v>
                  </c:pt>
                  <c:pt idx="294">
                    <c:v>294</c:v>
                  </c:pt>
                  <c:pt idx="295">
                    <c:v>295</c:v>
                  </c:pt>
                  <c:pt idx="298">
                    <c:v>298</c:v>
                  </c:pt>
                  <c:pt idx="299">
                    <c:v>299</c:v>
                  </c:pt>
                  <c:pt idx="300">
                    <c:v>300</c:v>
                  </c:pt>
                  <c:pt idx="301">
                    <c:v>301</c:v>
                  </c:pt>
                  <c:pt idx="302">
                    <c:v>302</c:v>
                  </c:pt>
                  <c:pt idx="304">
                    <c:v>304</c:v>
                  </c:pt>
                  <c:pt idx="306">
                    <c:v>305</c:v>
                  </c:pt>
                  <c:pt idx="307">
                    <c:v>306</c:v>
                  </c:pt>
                  <c:pt idx="308">
                    <c:v>307</c:v>
                  </c:pt>
                  <c:pt idx="312">
                    <c:v>311</c:v>
                  </c:pt>
                  <c:pt idx="316">
                    <c:v>315</c:v>
                  </c:pt>
                  <c:pt idx="320">
                    <c:v>319</c:v>
                  </c:pt>
                  <c:pt idx="324">
                    <c:v>323</c:v>
                  </c:pt>
                  <c:pt idx="328">
                    <c:v>327</c:v>
                  </c:pt>
                  <c:pt idx="336">
                    <c:v>335</c:v>
                  </c:pt>
                  <c:pt idx="344">
                    <c:v>343</c:v>
                  </c:pt>
                  <c:pt idx="348">
                    <c:v>347</c:v>
                  </c:pt>
                  <c:pt idx="352">
                    <c:v>351</c:v>
                  </c:pt>
                  <c:pt idx="362">
                    <c:v>361</c:v>
                  </c:pt>
                  <c:pt idx="377">
                    <c:v>376</c:v>
                  </c:pt>
                  <c:pt idx="383">
                    <c:v>382</c:v>
                  </c:pt>
                  <c:pt idx="395">
                    <c:v>394</c:v>
                  </c:pt>
                  <c:pt idx="459">
                    <c:v>458</c:v>
                  </c:pt>
                  <c:pt idx="462">
                    <c:v>461</c:v>
                  </c:pt>
                  <c:pt idx="465">
                    <c:v>464</c:v>
                  </c:pt>
                  <c:pt idx="468">
                    <c:v>467</c:v>
                  </c:pt>
                  <c:pt idx="471">
                    <c:v>470</c:v>
                  </c:pt>
                  <c:pt idx="479">
                    <c:v>478</c:v>
                  </c:pt>
                  <c:pt idx="485">
                    <c:v>484</c:v>
                  </c:pt>
                  <c:pt idx="531">
                    <c:v>530</c:v>
                  </c:pt>
                  <c:pt idx="532">
                    <c:v>531</c:v>
                  </c:pt>
                  <c:pt idx="536">
                    <c:v>535</c:v>
                  </c:pt>
                  <c:pt idx="540">
                    <c:v>539</c:v>
                  </c:pt>
                  <c:pt idx="544">
                    <c:v>543</c:v>
                  </c:pt>
                  <c:pt idx="548">
                    <c:v>547</c:v>
                  </c:pt>
                  <c:pt idx="560">
                    <c:v>559</c:v>
                  </c:pt>
                  <c:pt idx="564">
                    <c:v>563</c:v>
                  </c:pt>
                  <c:pt idx="568">
                    <c:v>567</c:v>
                  </c:pt>
                  <c:pt idx="577">
                    <c:v>576</c:v>
                  </c:pt>
                  <c:pt idx="584">
                    <c:v>583</c:v>
                  </c:pt>
                  <c:pt idx="590">
                    <c:v>589</c:v>
                  </c:pt>
                  <c:pt idx="601">
                    <c:v>600</c:v>
                  </c:pt>
                  <c:pt idx="602">
                    <c:v>601</c:v>
                  </c:pt>
                  <c:pt idx="641">
                    <c:v>640</c:v>
                  </c:pt>
                  <c:pt idx="642">
                    <c:v>641</c:v>
                  </c:pt>
                  <c:pt idx="644">
                    <c:v>643</c:v>
                  </c:pt>
                  <c:pt idx="646">
                    <c:v>645</c:v>
                  </c:pt>
                  <c:pt idx="648">
                    <c:v>647</c:v>
                  </c:pt>
                  <c:pt idx="650">
                    <c:v>649</c:v>
                  </c:pt>
                  <c:pt idx="656">
                    <c:v>655</c:v>
                  </c:pt>
                  <c:pt idx="658">
                    <c:v>657</c:v>
                  </c:pt>
                  <c:pt idx="660">
                    <c:v>659</c:v>
                  </c:pt>
                  <c:pt idx="665">
                    <c:v>664</c:v>
                  </c:pt>
                  <c:pt idx="671">
                    <c:v>670</c:v>
                  </c:pt>
                  <c:pt idx="673">
                    <c:v>672</c:v>
                  </c:pt>
                  <c:pt idx="703">
                    <c:v>702</c:v>
                  </c:pt>
                  <c:pt idx="704">
                    <c:v>703</c:v>
                  </c:pt>
                  <c:pt idx="707">
                    <c:v>706</c:v>
                  </c:pt>
                  <c:pt idx="708">
                    <c:v>707</c:v>
                  </c:pt>
                  <c:pt idx="720">
                    <c:v>719</c:v>
                  </c:pt>
                  <c:pt idx="721">
                    <c:v>720</c:v>
                  </c:pt>
                  <c:pt idx="722">
                    <c:v>721</c:v>
                  </c:pt>
                  <c:pt idx="723">
                    <c:v>722</c:v>
                  </c:pt>
                  <c:pt idx="724">
                    <c:v>723</c:v>
                  </c:pt>
                  <c:pt idx="725">
                    <c:v>724</c:v>
                  </c:pt>
                  <c:pt idx="735">
                    <c:v>734</c:v>
                  </c:pt>
                  <c:pt idx="736">
                    <c:v>735</c:v>
                  </c:pt>
                  <c:pt idx="767">
                    <c:v>766</c:v>
                  </c:pt>
                  <c:pt idx="768">
                    <c:v>767</c:v>
                  </c:pt>
                  <c:pt idx="769">
                    <c:v>768</c:v>
                  </c:pt>
                  <c:pt idx="770">
                    <c:v>769</c:v>
                  </c:pt>
                  <c:pt idx="771">
                    <c:v>770</c:v>
                  </c:pt>
                  <c:pt idx="772">
                    <c:v>771</c:v>
                  </c:pt>
                  <c:pt idx="776">
                    <c:v>775</c:v>
                  </c:pt>
                  <c:pt idx="779">
                    <c:v>778</c:v>
                  </c:pt>
                  <c:pt idx="780">
                    <c:v>779</c:v>
                  </c:pt>
                  <c:pt idx="782">
                    <c:v>781</c:v>
                  </c:pt>
                  <c:pt idx="783">
                    <c:v>782</c:v>
                  </c:pt>
                  <c:pt idx="784">
                    <c:v>783</c:v>
                  </c:pt>
                  <c:pt idx="785">
                    <c:v>784</c:v>
                  </c:pt>
                  <c:pt idx="786">
                    <c:v>785</c:v>
                  </c:pt>
                  <c:pt idx="790">
                    <c:v>789</c:v>
                  </c:pt>
                  <c:pt idx="791">
                    <c:v>790</c:v>
                  </c:pt>
                  <c:pt idx="792">
                    <c:v>791</c:v>
                  </c:pt>
                  <c:pt idx="793">
                    <c:v>792</c:v>
                  </c:pt>
                  <c:pt idx="798">
                    <c:v>797</c:v>
                  </c:pt>
                  <c:pt idx="799">
                    <c:v>798</c:v>
                  </c:pt>
                  <c:pt idx="806">
                    <c:v>805</c:v>
                  </c:pt>
                  <c:pt idx="807">
                    <c:v>806</c:v>
                  </c:pt>
                  <c:pt idx="808">
                    <c:v>807</c:v>
                  </c:pt>
                  <c:pt idx="810">
                    <c:v>809</c:v>
                  </c:pt>
                  <c:pt idx="811">
                    <c:v>810</c:v>
                  </c:pt>
                  <c:pt idx="814">
                    <c:v>813</c:v>
                  </c:pt>
                  <c:pt idx="838">
                    <c:v>837</c:v>
                  </c:pt>
                  <c:pt idx="839">
                    <c:v>838</c:v>
                  </c:pt>
                  <c:pt idx="840">
                    <c:v>839</c:v>
                  </c:pt>
                  <c:pt idx="844">
                    <c:v>843</c:v>
                  </c:pt>
                  <c:pt idx="852">
                    <c:v>851</c:v>
                  </c:pt>
                  <c:pt idx="856">
                    <c:v>855</c:v>
                  </c:pt>
                  <c:pt idx="860">
                    <c:v>859</c:v>
                  </c:pt>
                  <c:pt idx="864">
                    <c:v>863</c:v>
                  </c:pt>
                  <c:pt idx="892">
                    <c:v>891</c:v>
                  </c:pt>
                  <c:pt idx="905">
                    <c:v>904</c:v>
                  </c:pt>
                  <c:pt idx="906">
                    <c:v>905</c:v>
                  </c:pt>
                  <c:pt idx="907">
                    <c:v>906</c:v>
                  </c:pt>
                  <c:pt idx="914">
                    <c:v>913</c:v>
                  </c:pt>
                  <c:pt idx="915">
                    <c:v>914</c:v>
                  </c:pt>
                  <c:pt idx="916">
                    <c:v>915</c:v>
                  </c:pt>
                  <c:pt idx="925">
                    <c:v>924</c:v>
                  </c:pt>
                  <c:pt idx="928">
                    <c:v>927</c:v>
                  </c:pt>
                  <c:pt idx="929">
                    <c:v>928</c:v>
                  </c:pt>
                  <c:pt idx="932">
                    <c:v>931</c:v>
                  </c:pt>
                  <c:pt idx="933">
                    <c:v>932</c:v>
                  </c:pt>
                  <c:pt idx="934">
                    <c:v>933</c:v>
                  </c:pt>
                  <c:pt idx="935">
                    <c:v>934</c:v>
                  </c:pt>
                  <c:pt idx="936">
                    <c:v>935</c:v>
                  </c:pt>
                  <c:pt idx="937">
                    <c:v>936</c:v>
                  </c:pt>
                  <c:pt idx="951">
                    <c:v>950</c:v>
                  </c:pt>
                  <c:pt idx="952">
                    <c:v>951</c:v>
                  </c:pt>
                  <c:pt idx="968">
                    <c:v>967</c:v>
                  </c:pt>
                  <c:pt idx="969">
                    <c:v>968</c:v>
                  </c:pt>
                  <c:pt idx="970">
                    <c:v>969</c:v>
                  </c:pt>
                  <c:pt idx="974">
                    <c:v>973</c:v>
                  </c:pt>
                  <c:pt idx="980">
                    <c:v>979</c:v>
                  </c:pt>
                  <c:pt idx="982">
                    <c:v>981</c:v>
                  </c:pt>
                  <c:pt idx="986">
                    <c:v>985</c:v>
                  </c:pt>
                  <c:pt idx="989">
                    <c:v>988</c:v>
                  </c:pt>
                  <c:pt idx="994">
                    <c:v>993</c:v>
                  </c:pt>
                  <c:pt idx="1009">
                    <c:v>1008</c:v>
                  </c:pt>
                  <c:pt idx="1012">
                    <c:v>1011</c:v>
                  </c:pt>
                  <c:pt idx="1013">
                    <c:v>1012</c:v>
                  </c:pt>
                  <c:pt idx="1014">
                    <c:v>1013</c:v>
                  </c:pt>
                  <c:pt idx="1016">
                    <c:v>1015</c:v>
                  </c:pt>
                  <c:pt idx="1019">
                    <c:v>1018</c:v>
                  </c:pt>
                  <c:pt idx="1020">
                    <c:v>1019</c:v>
                  </c:pt>
                  <c:pt idx="1023">
                    <c:v>1022</c:v>
                  </c:pt>
                  <c:pt idx="1024">
                    <c:v>1023</c:v>
                  </c:pt>
                  <c:pt idx="1025">
                    <c:v>1024</c:v>
                  </c:pt>
                  <c:pt idx="1026">
                    <c:v>1025</c:v>
                  </c:pt>
                  <c:pt idx="1042">
                    <c:v>1041</c:v>
                  </c:pt>
                  <c:pt idx="1043">
                    <c:v>1042</c:v>
                  </c:pt>
                  <c:pt idx="1053">
                    <c:v>1052</c:v>
                  </c:pt>
                  <c:pt idx="1054">
                    <c:v>1053</c:v>
                  </c:pt>
                  <c:pt idx="1068">
                    <c:v>1067</c:v>
                  </c:pt>
                  <c:pt idx="1069">
                    <c:v>1068</c:v>
                  </c:pt>
                  <c:pt idx="1076">
                    <c:v>1075</c:v>
                  </c:pt>
                </c:lvl>
              </c:multiLvlStrCache>
            </c:multiLvlStrRef>
          </c:cat>
          <c:val>
            <c:numRef>
              <c:f>szczegół!$F$6:$F$1083</c:f>
            </c:numRef>
          </c:val>
        </c:ser>
        <c:ser>
          <c:idx val="7"/>
          <c:order val="4"/>
          <c:tx>
            <c:strRef>
              <c:f>szczegół!$G$5</c:f>
              <c:strCache>
                <c:ptCount val="1"/>
                <c:pt idx="0">
                  <c:v>Plan wydatków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szczegół!$A$6:$B$1083</c:f>
              <c:multiLvlStrCache>
                <c:ptCount val="1078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   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   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010 Rolnictwo i łowiectwo  - Razem                                 </c:v>
                  </c:pt>
                  <c:pt idx="36">
                    <c:v>600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   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   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   </c:v>
                  </c:pt>
                  <c:pt idx="70">
                    <c:v>   </c:v>
                  </c:pt>
                  <c:pt idx="71">
                    <c:v>   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600 Transport i łączność - Razem                                 </c:v>
                  </c:pt>
                  <c:pt idx="81">
                    <c:v>700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   </c:v>
                  </c:pt>
                  <c:pt idx="85">
                    <c:v>   </c:v>
                  </c:pt>
                  <c:pt idx="86">
                    <c:v>   </c:v>
                  </c:pt>
                  <c:pt idx="87">
                    <c:v>   </c:v>
                  </c:pt>
                  <c:pt idx="88">
                    <c:v>88</c:v>
                  </c:pt>
                  <c:pt idx="89">
                    <c:v>   </c:v>
                  </c:pt>
                  <c:pt idx="90">
                    <c:v>   </c:v>
                  </c:pt>
                  <c:pt idx="91">
                    <c:v>91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   </c:v>
                  </c:pt>
                  <c:pt idx="95">
                    <c:v>   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   </c:v>
                  </c:pt>
                  <c:pt idx="103">
                    <c:v>   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700 Gospodarka mieszkaniowa - Razem                                </c:v>
                  </c:pt>
                  <c:pt idx="107">
                    <c:v>710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710 Działalność usługowa - Razem                                    </c:v>
                  </c:pt>
                  <c:pt idx="113">
                    <c:v>750</c:v>
                  </c:pt>
                  <c:pt idx="114">
                    <c:v>   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   </c:v>
                  </c:pt>
                  <c:pt idx="121">
                    <c:v>   </c:v>
                  </c:pt>
                  <c:pt idx="122">
                    <c:v>   </c:v>
                  </c:pt>
                  <c:pt idx="123">
                    <c:v>   </c:v>
                  </c:pt>
                  <c:pt idx="124">
                    <c:v>   </c:v>
                  </c:pt>
                  <c:pt idx="125">
                    <c:v>   </c:v>
                  </c:pt>
                  <c:pt idx="126">
                    <c:v>   </c:v>
                  </c:pt>
                  <c:pt idx="127">
                    <c:v>   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   </c:v>
                  </c:pt>
                  <c:pt idx="131">
                    <c:v>   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   </c:v>
                  </c:pt>
                  <c:pt idx="135">
                    <c:v>   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   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   </c:v>
                  </c:pt>
                  <c:pt idx="142">
                    <c:v>   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   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   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   </c:v>
                  </c:pt>
                  <c:pt idx="164">
                    <c:v>   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   </c:v>
                  </c:pt>
                  <c:pt idx="175">
                    <c:v>   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   </c:v>
                  </c:pt>
                  <c:pt idx="179">
                    <c:v>   </c:v>
                  </c:pt>
                  <c:pt idx="180">
                    <c:v>   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   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750 Administracja publiczna - Razem                                 </c:v>
                  </c:pt>
                  <c:pt idx="200">
                    <c:v>751</c:v>
                  </c:pt>
                  <c:pt idx="201">
                    <c:v>   </c:v>
                  </c:pt>
                  <c:pt idx="202">
                    <c:v>   </c:v>
                  </c:pt>
                  <c:pt idx="203">
                    <c:v>   </c:v>
                  </c:pt>
                  <c:pt idx="204">
                    <c:v>   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751 Urzędy naczelnych organów władzy państwowej, kontroli i ochrony prawa oraz sądownictwa - Razem</c:v>
                  </c:pt>
                  <c:pt idx="208">
                    <c:v>754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213</c:v>
                  </c:pt>
                  <c:pt idx="214">
                    <c:v>   </c:v>
                  </c:pt>
                  <c:pt idx="215">
                    <c:v>   </c:v>
                  </c:pt>
                  <c:pt idx="216">
                    <c:v>   </c:v>
                  </c:pt>
                  <c:pt idx="217">
                    <c:v>   </c:v>
                  </c:pt>
                  <c:pt idx="218">
                    <c:v>   </c:v>
                  </c:pt>
                  <c:pt idx="219">
                    <c:v>   </c:v>
                  </c:pt>
                  <c:pt idx="220">
                    <c:v>   </c:v>
                  </c:pt>
                  <c:pt idx="221">
                    <c:v>221</c:v>
                  </c:pt>
                  <c:pt idx="222">
                    <c:v>   </c:v>
                  </c:pt>
                  <c:pt idx="223">
                    <c:v>   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236</c:v>
                  </c:pt>
                  <c:pt idx="237">
                    <c:v>   </c:v>
                  </c:pt>
                  <c:pt idx="238">
                    <c:v>   </c:v>
                  </c:pt>
                  <c:pt idx="239">
                    <c:v>239</c:v>
                  </c:pt>
                  <c:pt idx="240">
                    <c:v>240</c:v>
                  </c:pt>
                  <c:pt idx="241">
                    <c:v>   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247</c:v>
                  </c:pt>
                  <c:pt idx="248">
                    <c:v>248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263</c:v>
                  </c:pt>
                  <c:pt idx="264">
                    <c:v>264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2">
                    <c:v>272</c:v>
                  </c:pt>
                  <c:pt idx="273">
                    <c:v>273</c:v>
                  </c:pt>
                  <c:pt idx="274">
                    <c:v>274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78">
                    <c:v>754 Bezpieczeństwo publiczne i ochrona przeciwpożarowa - Razem      </c:v>
                  </c:pt>
                  <c:pt idx="279">
                    <c:v>756</c:v>
                  </c:pt>
                  <c:pt idx="280">
                    <c:v>280</c:v>
                  </c:pt>
                  <c:pt idx="281">
                    <c:v>281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285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289</c:v>
                  </c:pt>
                  <c:pt idx="290">
                    <c:v>290</c:v>
                  </c:pt>
                  <c:pt idx="291">
                    <c:v>291</c:v>
                  </c:pt>
                  <c:pt idx="292">
                    <c:v>292</c:v>
                  </c:pt>
                  <c:pt idx="293">
                    <c:v>293</c:v>
                  </c:pt>
                  <c:pt idx="294">
                    <c:v>756 Dochody od osób prawnych,od osób fizycznych i od innych jednostek nieposiadających osobowości prawnej oraz wydatki związane z ich poborem - Razem      </c:v>
                  </c:pt>
                  <c:pt idx="295">
                    <c:v>757</c:v>
                  </c:pt>
                  <c:pt idx="296">
                    <c:v>296</c:v>
                  </c:pt>
                  <c:pt idx="297">
                    <c:v>297</c:v>
                  </c:pt>
                  <c:pt idx="298">
                    <c:v>757 Obsługa długu publicznego - Razem</c:v>
                  </c:pt>
                  <c:pt idx="299">
                    <c:v>758</c:v>
                  </c:pt>
                  <c:pt idx="300">
                    <c:v>   </c:v>
                  </c:pt>
                  <c:pt idx="301">
                    <c:v>   </c:v>
                  </c:pt>
                  <c:pt idx="302">
                    <c:v>   </c:v>
                  </c:pt>
                  <c:pt idx="303">
                    <c:v>303</c:v>
                  </c:pt>
                  <c:pt idx="304">
                    <c:v>   </c:v>
                  </c:pt>
                  <c:pt idx="305">
                    <c:v>304a</c:v>
                  </c:pt>
                  <c:pt idx="306">
                    <c:v>758 Różne rozliczenia - Razem                                       </c:v>
                  </c:pt>
                  <c:pt idx="307">
                    <c:v>801</c:v>
                  </c:pt>
                  <c:pt idx="308">
                    <c:v>   </c:v>
                  </c:pt>
                  <c:pt idx="309">
                    <c:v>308</c:v>
                  </c:pt>
                  <c:pt idx="310">
                    <c:v>309</c:v>
                  </c:pt>
                  <c:pt idx="311">
                    <c:v>310</c:v>
                  </c:pt>
                  <c:pt idx="312">
                    <c:v>   </c:v>
                  </c:pt>
                  <c:pt idx="313">
                    <c:v>312</c:v>
                  </c:pt>
                  <c:pt idx="314">
                    <c:v>313</c:v>
                  </c:pt>
                  <c:pt idx="315">
                    <c:v>314</c:v>
                  </c:pt>
                  <c:pt idx="316">
                    <c:v>   </c:v>
                  </c:pt>
                  <c:pt idx="317">
                    <c:v>316</c:v>
                  </c:pt>
                  <c:pt idx="318">
                    <c:v>317</c:v>
                  </c:pt>
                  <c:pt idx="319">
                    <c:v>318</c:v>
                  </c:pt>
                  <c:pt idx="320">
                    <c:v>   </c:v>
                  </c:pt>
                  <c:pt idx="321">
                    <c:v>320</c:v>
                  </c:pt>
                  <c:pt idx="322">
                    <c:v>321</c:v>
                  </c:pt>
                  <c:pt idx="323">
                    <c:v>322</c:v>
                  </c:pt>
                  <c:pt idx="324">
                    <c:v>   </c:v>
                  </c:pt>
                  <c:pt idx="325">
                    <c:v>324</c:v>
                  </c:pt>
                  <c:pt idx="326">
                    <c:v>325</c:v>
                  </c:pt>
                  <c:pt idx="327">
                    <c:v>326</c:v>
                  </c:pt>
                  <c:pt idx="328">
                    <c:v>   </c:v>
                  </c:pt>
                  <c:pt idx="329">
                    <c:v>328</c:v>
                  </c:pt>
                  <c:pt idx="330">
                    <c:v>329</c:v>
                  </c:pt>
                  <c:pt idx="331">
                    <c:v>330</c:v>
                  </c:pt>
                  <c:pt idx="332">
                    <c:v>331</c:v>
                  </c:pt>
                  <c:pt idx="333">
                    <c:v>332</c:v>
                  </c:pt>
                  <c:pt idx="334">
                    <c:v>333</c:v>
                  </c:pt>
                  <c:pt idx="335">
                    <c:v>334</c:v>
                  </c:pt>
                  <c:pt idx="336">
                    <c:v>   </c:v>
                  </c:pt>
                  <c:pt idx="337">
                    <c:v>336</c:v>
                  </c:pt>
                  <c:pt idx="338">
                    <c:v>337</c:v>
                  </c:pt>
                  <c:pt idx="339">
                    <c:v>338</c:v>
                  </c:pt>
                  <c:pt idx="340">
                    <c:v>339</c:v>
                  </c:pt>
                  <c:pt idx="341">
                    <c:v>340</c:v>
                  </c:pt>
                  <c:pt idx="342">
                    <c:v>341</c:v>
                  </c:pt>
                  <c:pt idx="343">
                    <c:v>342</c:v>
                  </c:pt>
                  <c:pt idx="344">
                    <c:v>   </c:v>
                  </c:pt>
                  <c:pt idx="345">
                    <c:v>344</c:v>
                  </c:pt>
                  <c:pt idx="346">
                    <c:v>345</c:v>
                  </c:pt>
                  <c:pt idx="347">
                    <c:v>346</c:v>
                  </c:pt>
                  <c:pt idx="348">
                    <c:v>   </c:v>
                  </c:pt>
                  <c:pt idx="349">
                    <c:v>348</c:v>
                  </c:pt>
                  <c:pt idx="350">
                    <c:v>349</c:v>
                  </c:pt>
                  <c:pt idx="351">
                    <c:v>350</c:v>
                  </c:pt>
                  <c:pt idx="352">
                    <c:v>   </c:v>
                  </c:pt>
                  <c:pt idx="353">
                    <c:v>352</c:v>
                  </c:pt>
                  <c:pt idx="354">
                    <c:v>353</c:v>
                  </c:pt>
                  <c:pt idx="355">
                    <c:v>354</c:v>
                  </c:pt>
                  <c:pt idx="356">
                    <c:v>355</c:v>
                  </c:pt>
                  <c:pt idx="357">
                    <c:v>356</c:v>
                  </c:pt>
                  <c:pt idx="358">
                    <c:v>357</c:v>
                  </c:pt>
                  <c:pt idx="359">
                    <c:v>358</c:v>
                  </c:pt>
                  <c:pt idx="360">
                    <c:v>359</c:v>
                  </c:pt>
                  <c:pt idx="361">
                    <c:v>360</c:v>
                  </c:pt>
                  <c:pt idx="362">
                    <c:v>   </c:v>
                  </c:pt>
                  <c:pt idx="363">
                    <c:v>362</c:v>
                  </c:pt>
                  <c:pt idx="364">
                    <c:v>363</c:v>
                  </c:pt>
                  <c:pt idx="365">
                    <c:v>364</c:v>
                  </c:pt>
                  <c:pt idx="366">
                    <c:v>365</c:v>
                  </c:pt>
                  <c:pt idx="367">
                    <c:v>366</c:v>
                  </c:pt>
                  <c:pt idx="368">
                    <c:v>367</c:v>
                  </c:pt>
                  <c:pt idx="369">
                    <c:v>368</c:v>
                  </c:pt>
                  <c:pt idx="370">
                    <c:v>369</c:v>
                  </c:pt>
                  <c:pt idx="371">
                    <c:v>370</c:v>
                  </c:pt>
                  <c:pt idx="372">
                    <c:v>371</c:v>
                  </c:pt>
                  <c:pt idx="373">
                    <c:v>372</c:v>
                  </c:pt>
                  <c:pt idx="374">
                    <c:v>373</c:v>
                  </c:pt>
                  <c:pt idx="375">
                    <c:v>374</c:v>
                  </c:pt>
                  <c:pt idx="376">
                    <c:v>375</c:v>
                  </c:pt>
                  <c:pt idx="377">
                    <c:v>   </c:v>
                  </c:pt>
                  <c:pt idx="378">
                    <c:v>377</c:v>
                  </c:pt>
                  <c:pt idx="379">
                    <c:v>378</c:v>
                  </c:pt>
                  <c:pt idx="380">
                    <c:v>379</c:v>
                  </c:pt>
                  <c:pt idx="381">
                    <c:v>380</c:v>
                  </c:pt>
                  <c:pt idx="382">
                    <c:v>381</c:v>
                  </c:pt>
                  <c:pt idx="383">
                    <c:v>   </c:v>
                  </c:pt>
                  <c:pt idx="384">
                    <c:v>383</c:v>
                  </c:pt>
                  <c:pt idx="385">
                    <c:v>384</c:v>
                  </c:pt>
                  <c:pt idx="386">
                    <c:v>385</c:v>
                  </c:pt>
                  <c:pt idx="387">
                    <c:v>386</c:v>
                  </c:pt>
                  <c:pt idx="388">
                    <c:v>387</c:v>
                  </c:pt>
                  <c:pt idx="389">
                    <c:v>388</c:v>
                  </c:pt>
                  <c:pt idx="390">
                    <c:v>389</c:v>
                  </c:pt>
                  <c:pt idx="391">
                    <c:v>390</c:v>
                  </c:pt>
                  <c:pt idx="392">
                    <c:v>391</c:v>
                  </c:pt>
                  <c:pt idx="393">
                    <c:v>392</c:v>
                  </c:pt>
                  <c:pt idx="394">
                    <c:v>393</c:v>
                  </c:pt>
                  <c:pt idx="395">
                    <c:v>   </c:v>
                  </c:pt>
                  <c:pt idx="396">
                    <c:v>395</c:v>
                  </c:pt>
                  <c:pt idx="397">
                    <c:v>396</c:v>
                  </c:pt>
                  <c:pt idx="398">
                    <c:v>397</c:v>
                  </c:pt>
                  <c:pt idx="399">
                    <c:v>398</c:v>
                  </c:pt>
                  <c:pt idx="400">
                    <c:v>399</c:v>
                  </c:pt>
                  <c:pt idx="401">
                    <c:v>400</c:v>
                  </c:pt>
                  <c:pt idx="402">
                    <c:v>401</c:v>
                  </c:pt>
                  <c:pt idx="403">
                    <c:v>402</c:v>
                  </c:pt>
                  <c:pt idx="404">
                    <c:v>403</c:v>
                  </c:pt>
                  <c:pt idx="405">
                    <c:v>404</c:v>
                  </c:pt>
                  <c:pt idx="406">
                    <c:v>405</c:v>
                  </c:pt>
                  <c:pt idx="407">
                    <c:v>406</c:v>
                  </c:pt>
                  <c:pt idx="408">
                    <c:v>407</c:v>
                  </c:pt>
                  <c:pt idx="409">
                    <c:v>408</c:v>
                  </c:pt>
                  <c:pt idx="410">
                    <c:v>409</c:v>
                  </c:pt>
                  <c:pt idx="411">
                    <c:v>410</c:v>
                  </c:pt>
                  <c:pt idx="412">
                    <c:v>411</c:v>
                  </c:pt>
                  <c:pt idx="413">
                    <c:v>412</c:v>
                  </c:pt>
                  <c:pt idx="414">
                    <c:v>413</c:v>
                  </c:pt>
                  <c:pt idx="415">
                    <c:v>414</c:v>
                  </c:pt>
                  <c:pt idx="416">
                    <c:v>415</c:v>
                  </c:pt>
                  <c:pt idx="417">
                    <c:v>416</c:v>
                  </c:pt>
                  <c:pt idx="418">
                    <c:v>417</c:v>
                  </c:pt>
                  <c:pt idx="419">
                    <c:v>418</c:v>
                  </c:pt>
                  <c:pt idx="420">
                    <c:v>419</c:v>
                  </c:pt>
                  <c:pt idx="421">
                    <c:v>420</c:v>
                  </c:pt>
                  <c:pt idx="422">
                    <c:v>421</c:v>
                  </c:pt>
                  <c:pt idx="423">
                    <c:v>422</c:v>
                  </c:pt>
                  <c:pt idx="424">
                    <c:v>423</c:v>
                  </c:pt>
                  <c:pt idx="425">
                    <c:v>424</c:v>
                  </c:pt>
                  <c:pt idx="426">
                    <c:v>425</c:v>
                  </c:pt>
                  <c:pt idx="427">
                    <c:v>426</c:v>
                  </c:pt>
                  <c:pt idx="428">
                    <c:v>427</c:v>
                  </c:pt>
                  <c:pt idx="429">
                    <c:v>428</c:v>
                  </c:pt>
                  <c:pt idx="430">
                    <c:v>429</c:v>
                  </c:pt>
                  <c:pt idx="431">
                    <c:v>430</c:v>
                  </c:pt>
                  <c:pt idx="432">
                    <c:v>431</c:v>
                  </c:pt>
                  <c:pt idx="433">
                    <c:v>432</c:v>
                  </c:pt>
                  <c:pt idx="434">
                    <c:v>433</c:v>
                  </c:pt>
                  <c:pt idx="435">
                    <c:v>434</c:v>
                  </c:pt>
                  <c:pt idx="436">
                    <c:v>435</c:v>
                  </c:pt>
                  <c:pt idx="437">
                    <c:v>436</c:v>
                  </c:pt>
                  <c:pt idx="438">
                    <c:v>437</c:v>
                  </c:pt>
                  <c:pt idx="439">
                    <c:v>438</c:v>
                  </c:pt>
                  <c:pt idx="440">
                    <c:v>439</c:v>
                  </c:pt>
                  <c:pt idx="441">
                    <c:v>440</c:v>
                  </c:pt>
                  <c:pt idx="442">
                    <c:v>441</c:v>
                  </c:pt>
                  <c:pt idx="443">
                    <c:v>442</c:v>
                  </c:pt>
                  <c:pt idx="444">
                    <c:v>443</c:v>
                  </c:pt>
                  <c:pt idx="445">
                    <c:v>444</c:v>
                  </c:pt>
                  <c:pt idx="446">
                    <c:v>445</c:v>
                  </c:pt>
                  <c:pt idx="447">
                    <c:v>446</c:v>
                  </c:pt>
                  <c:pt idx="448">
                    <c:v>447</c:v>
                  </c:pt>
                  <c:pt idx="449">
                    <c:v>448</c:v>
                  </c:pt>
                  <c:pt idx="450">
                    <c:v>449</c:v>
                  </c:pt>
                  <c:pt idx="451">
                    <c:v>450</c:v>
                  </c:pt>
                  <c:pt idx="452">
                    <c:v>451</c:v>
                  </c:pt>
                  <c:pt idx="453">
                    <c:v>452</c:v>
                  </c:pt>
                  <c:pt idx="454">
                    <c:v>453</c:v>
                  </c:pt>
                  <c:pt idx="455">
                    <c:v>454</c:v>
                  </c:pt>
                  <c:pt idx="456">
                    <c:v>455</c:v>
                  </c:pt>
                  <c:pt idx="457">
                    <c:v>456</c:v>
                  </c:pt>
                  <c:pt idx="458">
                    <c:v>457</c:v>
                  </c:pt>
                  <c:pt idx="459">
                    <c:v>   </c:v>
                  </c:pt>
                  <c:pt idx="460">
                    <c:v>459</c:v>
                  </c:pt>
                  <c:pt idx="461">
                    <c:v>460</c:v>
                  </c:pt>
                  <c:pt idx="462">
                    <c:v>   </c:v>
                  </c:pt>
                  <c:pt idx="463">
                    <c:v>462</c:v>
                  </c:pt>
                  <c:pt idx="464">
                    <c:v>463</c:v>
                  </c:pt>
                  <c:pt idx="465">
                    <c:v>   </c:v>
                  </c:pt>
                  <c:pt idx="466">
                    <c:v>465</c:v>
                  </c:pt>
                  <c:pt idx="467">
                    <c:v>466</c:v>
                  </c:pt>
                  <c:pt idx="468">
                    <c:v>   </c:v>
                  </c:pt>
                  <c:pt idx="469">
                    <c:v>468</c:v>
                  </c:pt>
                  <c:pt idx="470">
                    <c:v>469</c:v>
                  </c:pt>
                  <c:pt idx="471">
                    <c:v>   </c:v>
                  </c:pt>
                  <c:pt idx="472">
                    <c:v>471</c:v>
                  </c:pt>
                  <c:pt idx="473">
                    <c:v>472</c:v>
                  </c:pt>
                  <c:pt idx="474">
                    <c:v>473</c:v>
                  </c:pt>
                  <c:pt idx="475">
                    <c:v>474</c:v>
                  </c:pt>
                  <c:pt idx="476">
                    <c:v>475</c:v>
                  </c:pt>
                  <c:pt idx="477">
                    <c:v>476</c:v>
                  </c:pt>
                  <c:pt idx="478">
                    <c:v>477</c:v>
                  </c:pt>
                  <c:pt idx="479">
                    <c:v>   </c:v>
                  </c:pt>
                  <c:pt idx="480">
                    <c:v>479</c:v>
                  </c:pt>
                  <c:pt idx="481">
                    <c:v>480</c:v>
                  </c:pt>
                  <c:pt idx="482">
                    <c:v>481</c:v>
                  </c:pt>
                  <c:pt idx="483">
                    <c:v>482</c:v>
                  </c:pt>
                  <c:pt idx="484">
                    <c:v>483</c:v>
                  </c:pt>
                  <c:pt idx="485">
                    <c:v>   </c:v>
                  </c:pt>
                  <c:pt idx="486">
                    <c:v>485</c:v>
                  </c:pt>
                  <c:pt idx="487">
                    <c:v>486</c:v>
                  </c:pt>
                  <c:pt idx="488">
                    <c:v>487</c:v>
                  </c:pt>
                  <c:pt idx="489">
                    <c:v>488</c:v>
                  </c:pt>
                  <c:pt idx="490">
                    <c:v>489</c:v>
                  </c:pt>
                  <c:pt idx="491">
                    <c:v>490</c:v>
                  </c:pt>
                  <c:pt idx="492">
                    <c:v>491</c:v>
                  </c:pt>
                  <c:pt idx="493">
                    <c:v>492</c:v>
                  </c:pt>
                  <c:pt idx="494">
                    <c:v>493</c:v>
                  </c:pt>
                  <c:pt idx="495">
                    <c:v>494</c:v>
                  </c:pt>
                  <c:pt idx="496">
                    <c:v>495</c:v>
                  </c:pt>
                  <c:pt idx="497">
                    <c:v>496</c:v>
                  </c:pt>
                  <c:pt idx="498">
                    <c:v>497</c:v>
                  </c:pt>
                  <c:pt idx="499">
                    <c:v>498</c:v>
                  </c:pt>
                  <c:pt idx="500">
                    <c:v>499</c:v>
                  </c:pt>
                  <c:pt idx="501">
                    <c:v>500</c:v>
                  </c:pt>
                  <c:pt idx="502">
                    <c:v>501</c:v>
                  </c:pt>
                  <c:pt idx="503">
                    <c:v>502</c:v>
                  </c:pt>
                  <c:pt idx="504">
                    <c:v>503</c:v>
                  </c:pt>
                  <c:pt idx="505">
                    <c:v>504</c:v>
                  </c:pt>
                  <c:pt idx="506">
                    <c:v>505</c:v>
                  </c:pt>
                  <c:pt idx="507">
                    <c:v>506</c:v>
                  </c:pt>
                  <c:pt idx="508">
                    <c:v>507</c:v>
                  </c:pt>
                  <c:pt idx="509">
                    <c:v>508</c:v>
                  </c:pt>
                  <c:pt idx="510">
                    <c:v>509</c:v>
                  </c:pt>
                  <c:pt idx="511">
                    <c:v>510</c:v>
                  </c:pt>
                  <c:pt idx="512">
                    <c:v>511</c:v>
                  </c:pt>
                  <c:pt idx="513">
                    <c:v>512</c:v>
                  </c:pt>
                  <c:pt idx="514">
                    <c:v>513</c:v>
                  </c:pt>
                  <c:pt idx="515">
                    <c:v>514</c:v>
                  </c:pt>
                  <c:pt idx="516">
                    <c:v>515</c:v>
                  </c:pt>
                  <c:pt idx="517">
                    <c:v>516</c:v>
                  </c:pt>
                  <c:pt idx="518">
                    <c:v>517</c:v>
                  </c:pt>
                  <c:pt idx="519">
                    <c:v>518</c:v>
                  </c:pt>
                  <c:pt idx="520">
                    <c:v>519</c:v>
                  </c:pt>
                  <c:pt idx="521">
                    <c:v>520</c:v>
                  </c:pt>
                  <c:pt idx="522">
                    <c:v>521</c:v>
                  </c:pt>
                  <c:pt idx="523">
                    <c:v>522</c:v>
                  </c:pt>
                  <c:pt idx="524">
                    <c:v>523</c:v>
                  </c:pt>
                  <c:pt idx="525">
                    <c:v>524</c:v>
                  </c:pt>
                  <c:pt idx="526">
                    <c:v>525</c:v>
                  </c:pt>
                  <c:pt idx="527">
                    <c:v>526</c:v>
                  </c:pt>
                  <c:pt idx="528">
                    <c:v>527</c:v>
                  </c:pt>
                  <c:pt idx="529">
                    <c:v>528</c:v>
                  </c:pt>
                  <c:pt idx="530">
                    <c:v>529</c:v>
                  </c:pt>
                  <c:pt idx="531">
                    <c:v>   </c:v>
                  </c:pt>
                  <c:pt idx="532">
                    <c:v>   </c:v>
                  </c:pt>
                  <c:pt idx="533">
                    <c:v>532</c:v>
                  </c:pt>
                  <c:pt idx="534">
                    <c:v>533</c:v>
                  </c:pt>
                  <c:pt idx="535">
                    <c:v>534</c:v>
                  </c:pt>
                  <c:pt idx="536">
                    <c:v>   </c:v>
                  </c:pt>
                  <c:pt idx="537">
                    <c:v>536</c:v>
                  </c:pt>
                  <c:pt idx="538">
                    <c:v>537</c:v>
                  </c:pt>
                  <c:pt idx="539">
                    <c:v>538</c:v>
                  </c:pt>
                  <c:pt idx="540">
                    <c:v>   </c:v>
                  </c:pt>
                  <c:pt idx="541">
                    <c:v>540</c:v>
                  </c:pt>
                  <c:pt idx="542">
                    <c:v>541</c:v>
                  </c:pt>
                  <c:pt idx="543">
                    <c:v>542</c:v>
                  </c:pt>
                  <c:pt idx="544">
                    <c:v>   </c:v>
                  </c:pt>
                  <c:pt idx="545">
                    <c:v>544</c:v>
                  </c:pt>
                  <c:pt idx="546">
                    <c:v>545</c:v>
                  </c:pt>
                  <c:pt idx="547">
                    <c:v>546</c:v>
                  </c:pt>
                  <c:pt idx="548">
                    <c:v>   </c:v>
                  </c:pt>
                  <c:pt idx="549">
                    <c:v>548</c:v>
                  </c:pt>
                  <c:pt idx="550">
                    <c:v>549</c:v>
                  </c:pt>
                  <c:pt idx="551">
                    <c:v>550</c:v>
                  </c:pt>
                  <c:pt idx="552">
                    <c:v>551</c:v>
                  </c:pt>
                  <c:pt idx="553">
                    <c:v>552</c:v>
                  </c:pt>
                  <c:pt idx="554">
                    <c:v>553</c:v>
                  </c:pt>
                  <c:pt idx="555">
                    <c:v>554</c:v>
                  </c:pt>
                  <c:pt idx="556">
                    <c:v>555</c:v>
                  </c:pt>
                  <c:pt idx="557">
                    <c:v>556</c:v>
                  </c:pt>
                  <c:pt idx="558">
                    <c:v>557</c:v>
                  </c:pt>
                  <c:pt idx="559">
                    <c:v>558</c:v>
                  </c:pt>
                  <c:pt idx="560">
                    <c:v>   </c:v>
                  </c:pt>
                  <c:pt idx="561">
                    <c:v>560</c:v>
                  </c:pt>
                  <c:pt idx="562">
                    <c:v>561</c:v>
                  </c:pt>
                  <c:pt idx="563">
                    <c:v>562</c:v>
                  </c:pt>
                  <c:pt idx="564">
                    <c:v>   </c:v>
                  </c:pt>
                  <c:pt idx="565">
                    <c:v>564</c:v>
                  </c:pt>
                  <c:pt idx="566">
                    <c:v>565</c:v>
                  </c:pt>
                  <c:pt idx="567">
                    <c:v>566</c:v>
                  </c:pt>
                  <c:pt idx="568">
                    <c:v>   </c:v>
                  </c:pt>
                  <c:pt idx="569">
                    <c:v>568</c:v>
                  </c:pt>
                  <c:pt idx="570">
                    <c:v>569</c:v>
                  </c:pt>
                  <c:pt idx="571">
                    <c:v>570</c:v>
                  </c:pt>
                  <c:pt idx="572">
                    <c:v>571</c:v>
                  </c:pt>
                  <c:pt idx="573">
                    <c:v>572</c:v>
                  </c:pt>
                  <c:pt idx="574">
                    <c:v>573</c:v>
                  </c:pt>
                  <c:pt idx="575">
                    <c:v>574</c:v>
                  </c:pt>
                  <c:pt idx="576">
                    <c:v>575</c:v>
                  </c:pt>
                  <c:pt idx="577">
                    <c:v>   </c:v>
                  </c:pt>
                  <c:pt idx="578">
                    <c:v>577</c:v>
                  </c:pt>
                  <c:pt idx="579">
                    <c:v>578</c:v>
                  </c:pt>
                  <c:pt idx="580">
                    <c:v>579</c:v>
                  </c:pt>
                  <c:pt idx="581">
                    <c:v>580</c:v>
                  </c:pt>
                  <c:pt idx="582">
                    <c:v>581</c:v>
                  </c:pt>
                  <c:pt idx="583">
                    <c:v>582</c:v>
                  </c:pt>
                  <c:pt idx="584">
                    <c:v>   </c:v>
                  </c:pt>
                  <c:pt idx="585">
                    <c:v>584</c:v>
                  </c:pt>
                  <c:pt idx="586">
                    <c:v>585</c:v>
                  </c:pt>
                  <c:pt idx="587">
                    <c:v>586</c:v>
                  </c:pt>
                  <c:pt idx="588">
                    <c:v>587</c:v>
                  </c:pt>
                  <c:pt idx="589">
                    <c:v>588</c:v>
                  </c:pt>
                  <c:pt idx="590">
                    <c:v>   </c:v>
                  </c:pt>
                  <c:pt idx="591">
                    <c:v>590</c:v>
                  </c:pt>
                  <c:pt idx="592">
                    <c:v>591</c:v>
                  </c:pt>
                  <c:pt idx="593">
                    <c:v>592</c:v>
                  </c:pt>
                  <c:pt idx="594">
                    <c:v>593</c:v>
                  </c:pt>
                  <c:pt idx="595">
                    <c:v>594</c:v>
                  </c:pt>
                  <c:pt idx="596">
                    <c:v>595</c:v>
                  </c:pt>
                  <c:pt idx="597">
                    <c:v>596</c:v>
                  </c:pt>
                  <c:pt idx="598">
                    <c:v>597</c:v>
                  </c:pt>
                  <c:pt idx="599">
                    <c:v>598</c:v>
                  </c:pt>
                  <c:pt idx="600">
                    <c:v>599</c:v>
                  </c:pt>
                  <c:pt idx="601">
                    <c:v>   </c:v>
                  </c:pt>
                  <c:pt idx="602">
                    <c:v>   </c:v>
                  </c:pt>
                  <c:pt idx="603">
                    <c:v>602</c:v>
                  </c:pt>
                  <c:pt idx="604">
                    <c:v>603</c:v>
                  </c:pt>
                  <c:pt idx="605">
                    <c:v>604</c:v>
                  </c:pt>
                  <c:pt idx="606">
                    <c:v>605</c:v>
                  </c:pt>
                  <c:pt idx="607">
                    <c:v>606</c:v>
                  </c:pt>
                  <c:pt idx="608">
                    <c:v>607</c:v>
                  </c:pt>
                  <c:pt idx="609">
                    <c:v>608</c:v>
                  </c:pt>
                  <c:pt idx="610">
                    <c:v>609</c:v>
                  </c:pt>
                  <c:pt idx="611">
                    <c:v>610</c:v>
                  </c:pt>
                  <c:pt idx="612">
                    <c:v>611</c:v>
                  </c:pt>
                  <c:pt idx="613">
                    <c:v>612</c:v>
                  </c:pt>
                  <c:pt idx="614">
                    <c:v>613</c:v>
                  </c:pt>
                  <c:pt idx="615">
                    <c:v>614</c:v>
                  </c:pt>
                  <c:pt idx="616">
                    <c:v>615</c:v>
                  </c:pt>
                  <c:pt idx="617">
                    <c:v>616</c:v>
                  </c:pt>
                  <c:pt idx="618">
                    <c:v>617</c:v>
                  </c:pt>
                  <c:pt idx="619">
                    <c:v>618</c:v>
                  </c:pt>
                  <c:pt idx="620">
                    <c:v>619</c:v>
                  </c:pt>
                  <c:pt idx="621">
                    <c:v>620</c:v>
                  </c:pt>
                  <c:pt idx="622">
                    <c:v>621</c:v>
                  </c:pt>
                  <c:pt idx="623">
                    <c:v>622</c:v>
                  </c:pt>
                  <c:pt idx="624">
                    <c:v>623</c:v>
                  </c:pt>
                  <c:pt idx="625">
                    <c:v>624</c:v>
                  </c:pt>
                  <c:pt idx="626">
                    <c:v>625</c:v>
                  </c:pt>
                  <c:pt idx="627">
                    <c:v>626</c:v>
                  </c:pt>
                  <c:pt idx="628">
                    <c:v>627</c:v>
                  </c:pt>
                  <c:pt idx="629">
                    <c:v>628</c:v>
                  </c:pt>
                  <c:pt idx="630">
                    <c:v>629</c:v>
                  </c:pt>
                  <c:pt idx="631">
                    <c:v>630</c:v>
                  </c:pt>
                  <c:pt idx="632">
                    <c:v>631</c:v>
                  </c:pt>
                  <c:pt idx="633">
                    <c:v>632</c:v>
                  </c:pt>
                  <c:pt idx="634">
                    <c:v>633</c:v>
                  </c:pt>
                  <c:pt idx="635">
                    <c:v>634</c:v>
                  </c:pt>
                  <c:pt idx="636">
                    <c:v>635</c:v>
                  </c:pt>
                  <c:pt idx="637">
                    <c:v>636</c:v>
                  </c:pt>
                  <c:pt idx="638">
                    <c:v>637</c:v>
                  </c:pt>
                  <c:pt idx="639">
                    <c:v>638</c:v>
                  </c:pt>
                  <c:pt idx="640">
                    <c:v>639</c:v>
                  </c:pt>
                  <c:pt idx="641">
                    <c:v>   </c:v>
                  </c:pt>
                  <c:pt idx="642">
                    <c:v>   </c:v>
                  </c:pt>
                  <c:pt idx="643">
                    <c:v>642</c:v>
                  </c:pt>
                  <c:pt idx="644">
                    <c:v>   </c:v>
                  </c:pt>
                  <c:pt idx="645">
                    <c:v>644</c:v>
                  </c:pt>
                  <c:pt idx="646">
                    <c:v>   </c:v>
                  </c:pt>
                  <c:pt idx="647">
                    <c:v>646</c:v>
                  </c:pt>
                  <c:pt idx="648">
                    <c:v>   </c:v>
                  </c:pt>
                  <c:pt idx="649">
                    <c:v>648</c:v>
                  </c:pt>
                  <c:pt idx="650">
                    <c:v>   </c:v>
                  </c:pt>
                  <c:pt idx="651">
                    <c:v>650</c:v>
                  </c:pt>
                  <c:pt idx="652">
                    <c:v>651</c:v>
                  </c:pt>
                  <c:pt idx="653">
                    <c:v>652</c:v>
                  </c:pt>
                  <c:pt idx="654">
                    <c:v>653</c:v>
                  </c:pt>
                  <c:pt idx="655">
                    <c:v>654</c:v>
                  </c:pt>
                  <c:pt idx="656">
                    <c:v>   </c:v>
                  </c:pt>
                  <c:pt idx="657">
                    <c:v>656</c:v>
                  </c:pt>
                  <c:pt idx="658">
                    <c:v>   </c:v>
                  </c:pt>
                  <c:pt idx="659">
                    <c:v>658</c:v>
                  </c:pt>
                  <c:pt idx="660">
                    <c:v>   </c:v>
                  </c:pt>
                  <c:pt idx="661">
                    <c:v>660</c:v>
                  </c:pt>
                  <c:pt idx="662">
                    <c:v>661</c:v>
                  </c:pt>
                  <c:pt idx="663">
                    <c:v>662</c:v>
                  </c:pt>
                  <c:pt idx="664">
                    <c:v>663</c:v>
                  </c:pt>
                  <c:pt idx="665">
                    <c:v>   </c:v>
                  </c:pt>
                  <c:pt idx="666">
                    <c:v>665</c:v>
                  </c:pt>
                  <c:pt idx="667">
                    <c:v>666</c:v>
                  </c:pt>
                  <c:pt idx="668">
                    <c:v>667</c:v>
                  </c:pt>
                  <c:pt idx="669">
                    <c:v>668</c:v>
                  </c:pt>
                  <c:pt idx="670">
                    <c:v>669</c:v>
                  </c:pt>
                  <c:pt idx="671">
                    <c:v>   </c:v>
                  </c:pt>
                  <c:pt idx="672">
                    <c:v>671</c:v>
                  </c:pt>
                  <c:pt idx="673">
                    <c:v>   </c:v>
                  </c:pt>
                  <c:pt idx="674">
                    <c:v>673</c:v>
                  </c:pt>
                  <c:pt idx="675">
                    <c:v>674</c:v>
                  </c:pt>
                  <c:pt idx="676">
                    <c:v>675</c:v>
                  </c:pt>
                  <c:pt idx="677">
                    <c:v>676</c:v>
                  </c:pt>
                  <c:pt idx="678">
                    <c:v>677</c:v>
                  </c:pt>
                  <c:pt idx="679">
                    <c:v>678</c:v>
                  </c:pt>
                  <c:pt idx="680">
                    <c:v>679</c:v>
                  </c:pt>
                  <c:pt idx="681">
                    <c:v>680</c:v>
                  </c:pt>
                  <c:pt idx="682">
                    <c:v>681</c:v>
                  </c:pt>
                  <c:pt idx="683">
                    <c:v>682</c:v>
                  </c:pt>
                  <c:pt idx="684">
                    <c:v>683</c:v>
                  </c:pt>
                  <c:pt idx="685">
                    <c:v>684</c:v>
                  </c:pt>
                  <c:pt idx="686">
                    <c:v>685</c:v>
                  </c:pt>
                  <c:pt idx="687">
                    <c:v>686</c:v>
                  </c:pt>
                  <c:pt idx="688">
                    <c:v>687</c:v>
                  </c:pt>
                  <c:pt idx="689">
                    <c:v>688</c:v>
                  </c:pt>
                  <c:pt idx="690">
                    <c:v>689</c:v>
                  </c:pt>
                  <c:pt idx="691">
                    <c:v>690</c:v>
                  </c:pt>
                  <c:pt idx="692">
                    <c:v>691</c:v>
                  </c:pt>
                  <c:pt idx="693">
                    <c:v>692</c:v>
                  </c:pt>
                  <c:pt idx="694">
                    <c:v>693</c:v>
                  </c:pt>
                  <c:pt idx="695">
                    <c:v>694</c:v>
                  </c:pt>
                  <c:pt idx="696">
                    <c:v>695</c:v>
                  </c:pt>
                  <c:pt idx="697">
                    <c:v>696</c:v>
                  </c:pt>
                  <c:pt idx="698">
                    <c:v>697</c:v>
                  </c:pt>
                  <c:pt idx="699">
                    <c:v>698</c:v>
                  </c:pt>
                  <c:pt idx="700">
                    <c:v>699</c:v>
                  </c:pt>
                  <c:pt idx="701">
                    <c:v>700</c:v>
                  </c:pt>
                  <c:pt idx="702">
                    <c:v>701</c:v>
                  </c:pt>
                  <c:pt idx="703">
                    <c:v>801 Oświata i wychowanie - Razem                                    </c:v>
                  </c:pt>
                  <c:pt idx="704">
                    <c:v>803</c:v>
                  </c:pt>
                  <c:pt idx="705">
                    <c:v>704</c:v>
                  </c:pt>
                  <c:pt idx="706">
                    <c:v>705</c:v>
                  </c:pt>
                  <c:pt idx="707">
                    <c:v>803 Szkolnictwo wyższe- Razem</c:v>
                  </c:pt>
                  <c:pt idx="708">
                    <c:v>851</c:v>
                  </c:pt>
                  <c:pt idx="709">
                    <c:v>708</c:v>
                  </c:pt>
                  <c:pt idx="710">
                    <c:v>709</c:v>
                  </c:pt>
                  <c:pt idx="711">
                    <c:v>710</c:v>
                  </c:pt>
                  <c:pt idx="712">
                    <c:v>711</c:v>
                  </c:pt>
                  <c:pt idx="713">
                    <c:v>712</c:v>
                  </c:pt>
                  <c:pt idx="714">
                    <c:v>713</c:v>
                  </c:pt>
                  <c:pt idx="715">
                    <c:v>714</c:v>
                  </c:pt>
                  <c:pt idx="716">
                    <c:v>715</c:v>
                  </c:pt>
                  <c:pt idx="717">
                    <c:v>716</c:v>
                  </c:pt>
                  <c:pt idx="718">
                    <c:v>717</c:v>
                  </c:pt>
                  <c:pt idx="719">
                    <c:v>718</c:v>
                  </c:pt>
                  <c:pt idx="720">
                    <c:v>   </c:v>
                  </c:pt>
                  <c:pt idx="721">
                    <c:v>   </c:v>
                  </c:pt>
                  <c:pt idx="722">
                    <c:v>   </c:v>
                  </c:pt>
                  <c:pt idx="723">
                    <c:v>   </c:v>
                  </c:pt>
                  <c:pt idx="724">
                    <c:v>   </c:v>
                  </c:pt>
                  <c:pt idx="725">
                    <c:v>   </c:v>
                  </c:pt>
                  <c:pt idx="726">
                    <c:v>725</c:v>
                  </c:pt>
                  <c:pt idx="727">
                    <c:v>726</c:v>
                  </c:pt>
                  <c:pt idx="728">
                    <c:v>727</c:v>
                  </c:pt>
                  <c:pt idx="729">
                    <c:v>728</c:v>
                  </c:pt>
                  <c:pt idx="730">
                    <c:v>729</c:v>
                  </c:pt>
                  <c:pt idx="731">
                    <c:v>730</c:v>
                  </c:pt>
                  <c:pt idx="732">
                    <c:v>731</c:v>
                  </c:pt>
                  <c:pt idx="733">
                    <c:v>732</c:v>
                  </c:pt>
                  <c:pt idx="734">
                    <c:v>733</c:v>
                  </c:pt>
                  <c:pt idx="735">
                    <c:v>851 Ochrona zdrowia - Razem                                         </c:v>
                  </c:pt>
                  <c:pt idx="736">
                    <c:v>852</c:v>
                  </c:pt>
                  <c:pt idx="737">
                    <c:v>736</c:v>
                  </c:pt>
                  <c:pt idx="738">
                    <c:v>737</c:v>
                  </c:pt>
                  <c:pt idx="739">
                    <c:v>738</c:v>
                  </c:pt>
                  <c:pt idx="740">
                    <c:v>739</c:v>
                  </c:pt>
                  <c:pt idx="741">
                    <c:v>740</c:v>
                  </c:pt>
                  <c:pt idx="742">
                    <c:v>741</c:v>
                  </c:pt>
                  <c:pt idx="743">
                    <c:v>742</c:v>
                  </c:pt>
                  <c:pt idx="744">
                    <c:v>743</c:v>
                  </c:pt>
                  <c:pt idx="745">
                    <c:v>744</c:v>
                  </c:pt>
                  <c:pt idx="746">
                    <c:v>745</c:v>
                  </c:pt>
                  <c:pt idx="747">
                    <c:v>746</c:v>
                  </c:pt>
                  <c:pt idx="748">
                    <c:v>747</c:v>
                  </c:pt>
                  <c:pt idx="749">
                    <c:v>748</c:v>
                  </c:pt>
                  <c:pt idx="750">
                    <c:v>749</c:v>
                  </c:pt>
                  <c:pt idx="751">
                    <c:v>750</c:v>
                  </c:pt>
                  <c:pt idx="752">
                    <c:v>751</c:v>
                  </c:pt>
                  <c:pt idx="753">
                    <c:v>752</c:v>
                  </c:pt>
                  <c:pt idx="754">
                    <c:v>753</c:v>
                  </c:pt>
                  <c:pt idx="755">
                    <c:v>754</c:v>
                  </c:pt>
                  <c:pt idx="756">
                    <c:v>755</c:v>
                  </c:pt>
                  <c:pt idx="757">
                    <c:v>756</c:v>
                  </c:pt>
                  <c:pt idx="758">
                    <c:v>757</c:v>
                  </c:pt>
                  <c:pt idx="759">
                    <c:v>758</c:v>
                  </c:pt>
                  <c:pt idx="760">
                    <c:v>759</c:v>
                  </c:pt>
                  <c:pt idx="761">
                    <c:v>760</c:v>
                  </c:pt>
                  <c:pt idx="762">
                    <c:v>761</c:v>
                  </c:pt>
                  <c:pt idx="763">
                    <c:v>762</c:v>
                  </c:pt>
                  <c:pt idx="764">
                    <c:v>763</c:v>
                  </c:pt>
                  <c:pt idx="765">
                    <c:v>764</c:v>
                  </c:pt>
                  <c:pt idx="766">
                    <c:v>765</c:v>
                  </c:pt>
                  <c:pt idx="767">
                    <c:v>   </c:v>
                  </c:pt>
                  <c:pt idx="768">
                    <c:v>   </c:v>
                  </c:pt>
                  <c:pt idx="769">
                    <c:v>   </c:v>
                  </c:pt>
                  <c:pt idx="770">
                    <c:v>   </c:v>
                  </c:pt>
                  <c:pt idx="771">
                    <c:v>   </c:v>
                  </c:pt>
                  <c:pt idx="772">
                    <c:v>   </c:v>
                  </c:pt>
                  <c:pt idx="773">
                    <c:v>772</c:v>
                  </c:pt>
                  <c:pt idx="774">
                    <c:v>773</c:v>
                  </c:pt>
                  <c:pt idx="775">
                    <c:v>774</c:v>
                  </c:pt>
                  <c:pt idx="776">
                    <c:v>   </c:v>
                  </c:pt>
                  <c:pt idx="777">
                    <c:v>776</c:v>
                  </c:pt>
                  <c:pt idx="778">
                    <c:v>777</c:v>
                  </c:pt>
                  <c:pt idx="779">
                    <c:v>   </c:v>
                  </c:pt>
                  <c:pt idx="780">
                    <c:v>   </c:v>
                  </c:pt>
                  <c:pt idx="781">
                    <c:v>780</c:v>
                  </c:pt>
                  <c:pt idx="782">
                    <c:v>   </c:v>
                  </c:pt>
                  <c:pt idx="783">
                    <c:v>   </c:v>
                  </c:pt>
                  <c:pt idx="784">
                    <c:v>   </c:v>
                  </c:pt>
                  <c:pt idx="785">
                    <c:v>   </c:v>
                  </c:pt>
                  <c:pt idx="786">
                    <c:v>   </c:v>
                  </c:pt>
                  <c:pt idx="787">
                    <c:v>786</c:v>
                  </c:pt>
                  <c:pt idx="788">
                    <c:v>787</c:v>
                  </c:pt>
                  <c:pt idx="789">
                    <c:v>788</c:v>
                  </c:pt>
                  <c:pt idx="790">
                    <c:v>   </c:v>
                  </c:pt>
                  <c:pt idx="791">
                    <c:v>   </c:v>
                  </c:pt>
                  <c:pt idx="792">
                    <c:v>   </c:v>
                  </c:pt>
                  <c:pt idx="793">
                    <c:v>   </c:v>
                  </c:pt>
                  <c:pt idx="794">
                    <c:v>793</c:v>
                  </c:pt>
                  <c:pt idx="795">
                    <c:v>794</c:v>
                  </c:pt>
                  <c:pt idx="796">
                    <c:v>795</c:v>
                  </c:pt>
                  <c:pt idx="797">
                    <c:v>796</c:v>
                  </c:pt>
                  <c:pt idx="798">
                    <c:v>   </c:v>
                  </c:pt>
                  <c:pt idx="799">
                    <c:v>   </c:v>
                  </c:pt>
                  <c:pt idx="800">
                    <c:v>799</c:v>
                  </c:pt>
                  <c:pt idx="801">
                    <c:v>800</c:v>
                  </c:pt>
                  <c:pt idx="802">
                    <c:v>801</c:v>
                  </c:pt>
                  <c:pt idx="803">
                    <c:v>802</c:v>
                  </c:pt>
                  <c:pt idx="804">
                    <c:v>803</c:v>
                  </c:pt>
                  <c:pt idx="805">
                    <c:v>804</c:v>
                  </c:pt>
                  <c:pt idx="806">
                    <c:v>   </c:v>
                  </c:pt>
                  <c:pt idx="807">
                    <c:v>   </c:v>
                  </c:pt>
                  <c:pt idx="808">
                    <c:v>   </c:v>
                  </c:pt>
                  <c:pt idx="809">
                    <c:v>808</c:v>
                  </c:pt>
                  <c:pt idx="810">
                    <c:v>   </c:v>
                  </c:pt>
                  <c:pt idx="811">
                    <c:v>   </c:v>
                  </c:pt>
                  <c:pt idx="812">
                    <c:v>811</c:v>
                  </c:pt>
                  <c:pt idx="813">
                    <c:v>812</c:v>
                  </c:pt>
                  <c:pt idx="814">
                    <c:v>   </c:v>
                  </c:pt>
                  <c:pt idx="815">
                    <c:v>814</c:v>
                  </c:pt>
                  <c:pt idx="816">
                    <c:v>815</c:v>
                  </c:pt>
                  <c:pt idx="817">
                    <c:v>816</c:v>
                  </c:pt>
                  <c:pt idx="818">
                    <c:v>817</c:v>
                  </c:pt>
                  <c:pt idx="819">
                    <c:v>818</c:v>
                  </c:pt>
                  <c:pt idx="820">
                    <c:v>819</c:v>
                  </c:pt>
                  <c:pt idx="821">
                    <c:v>820</c:v>
                  </c:pt>
                  <c:pt idx="822">
                    <c:v>821</c:v>
                  </c:pt>
                  <c:pt idx="823">
                    <c:v>822</c:v>
                  </c:pt>
                  <c:pt idx="824">
                    <c:v>823</c:v>
                  </c:pt>
                  <c:pt idx="825">
                    <c:v>824</c:v>
                  </c:pt>
                  <c:pt idx="826">
                    <c:v>825</c:v>
                  </c:pt>
                  <c:pt idx="827">
                    <c:v>826</c:v>
                  </c:pt>
                  <c:pt idx="828">
                    <c:v>827</c:v>
                  </c:pt>
                  <c:pt idx="829">
                    <c:v>828</c:v>
                  </c:pt>
                  <c:pt idx="830">
                    <c:v>829</c:v>
                  </c:pt>
                  <c:pt idx="831">
                    <c:v>830</c:v>
                  </c:pt>
                  <c:pt idx="832">
                    <c:v>831</c:v>
                  </c:pt>
                  <c:pt idx="833">
                    <c:v>832</c:v>
                  </c:pt>
                  <c:pt idx="834">
                    <c:v>833</c:v>
                  </c:pt>
                  <c:pt idx="835">
                    <c:v>834</c:v>
                  </c:pt>
                  <c:pt idx="836">
                    <c:v>835</c:v>
                  </c:pt>
                  <c:pt idx="837">
                    <c:v>836</c:v>
                  </c:pt>
                  <c:pt idx="838">
                    <c:v>852 Pomoc społeczna - Razem</c:v>
                  </c:pt>
                  <c:pt idx="839">
                    <c:v>854</c:v>
                  </c:pt>
                  <c:pt idx="840">
                    <c:v>   </c:v>
                  </c:pt>
                  <c:pt idx="841">
                    <c:v>840</c:v>
                  </c:pt>
                  <c:pt idx="842">
                    <c:v>841</c:v>
                  </c:pt>
                  <c:pt idx="843">
                    <c:v>842</c:v>
                  </c:pt>
                  <c:pt idx="844">
                    <c:v>   </c:v>
                  </c:pt>
                  <c:pt idx="845">
                    <c:v>844</c:v>
                  </c:pt>
                  <c:pt idx="846">
                    <c:v>845</c:v>
                  </c:pt>
                  <c:pt idx="847">
                    <c:v>846</c:v>
                  </c:pt>
                  <c:pt idx="848">
                    <c:v>847</c:v>
                  </c:pt>
                  <c:pt idx="849">
                    <c:v>848</c:v>
                  </c:pt>
                  <c:pt idx="850">
                    <c:v>849</c:v>
                  </c:pt>
                  <c:pt idx="851">
                    <c:v>850</c:v>
                  </c:pt>
                  <c:pt idx="852">
                    <c:v>   </c:v>
                  </c:pt>
                  <c:pt idx="853">
                    <c:v>852</c:v>
                  </c:pt>
                  <c:pt idx="854">
                    <c:v>853</c:v>
                  </c:pt>
                  <c:pt idx="855">
                    <c:v>854</c:v>
                  </c:pt>
                  <c:pt idx="856">
                    <c:v>   </c:v>
                  </c:pt>
                  <c:pt idx="857">
                    <c:v>856</c:v>
                  </c:pt>
                  <c:pt idx="858">
                    <c:v>857</c:v>
                  </c:pt>
                  <c:pt idx="859">
                    <c:v>858</c:v>
                  </c:pt>
                  <c:pt idx="860">
                    <c:v>   </c:v>
                  </c:pt>
                  <c:pt idx="861">
                    <c:v>860</c:v>
                  </c:pt>
                  <c:pt idx="862">
                    <c:v>861</c:v>
                  </c:pt>
                  <c:pt idx="863">
                    <c:v>862</c:v>
                  </c:pt>
                  <c:pt idx="864">
                    <c:v>   </c:v>
                  </c:pt>
                  <c:pt idx="865">
                    <c:v>864</c:v>
                  </c:pt>
                  <c:pt idx="866">
                    <c:v>865</c:v>
                  </c:pt>
                  <c:pt idx="867">
                    <c:v>866</c:v>
                  </c:pt>
                  <c:pt idx="868">
                    <c:v>867</c:v>
                  </c:pt>
                  <c:pt idx="869">
                    <c:v>868</c:v>
                  </c:pt>
                  <c:pt idx="870">
                    <c:v>869</c:v>
                  </c:pt>
                  <c:pt idx="871">
                    <c:v>870</c:v>
                  </c:pt>
                  <c:pt idx="872">
                    <c:v>871</c:v>
                  </c:pt>
                  <c:pt idx="873">
                    <c:v>872</c:v>
                  </c:pt>
                  <c:pt idx="874">
                    <c:v>873</c:v>
                  </c:pt>
                  <c:pt idx="875">
                    <c:v>874</c:v>
                  </c:pt>
                  <c:pt idx="876">
                    <c:v>875</c:v>
                  </c:pt>
                  <c:pt idx="877">
                    <c:v>876</c:v>
                  </c:pt>
                  <c:pt idx="878">
                    <c:v>877</c:v>
                  </c:pt>
                  <c:pt idx="879">
                    <c:v>878</c:v>
                  </c:pt>
                  <c:pt idx="880">
                    <c:v>879</c:v>
                  </c:pt>
                  <c:pt idx="881">
                    <c:v>880</c:v>
                  </c:pt>
                  <c:pt idx="882">
                    <c:v>881</c:v>
                  </c:pt>
                  <c:pt idx="883">
                    <c:v>882</c:v>
                  </c:pt>
                  <c:pt idx="884">
                    <c:v>883</c:v>
                  </c:pt>
                  <c:pt idx="885">
                    <c:v>884</c:v>
                  </c:pt>
                  <c:pt idx="886">
                    <c:v>885</c:v>
                  </c:pt>
                  <c:pt idx="887">
                    <c:v>886</c:v>
                  </c:pt>
                  <c:pt idx="888">
                    <c:v>887</c:v>
                  </c:pt>
                  <c:pt idx="889">
                    <c:v>888</c:v>
                  </c:pt>
                  <c:pt idx="890">
                    <c:v>889</c:v>
                  </c:pt>
                  <c:pt idx="891">
                    <c:v>890</c:v>
                  </c:pt>
                  <c:pt idx="892">
                    <c:v>   </c:v>
                  </c:pt>
                  <c:pt idx="893">
                    <c:v>892</c:v>
                  </c:pt>
                  <c:pt idx="894">
                    <c:v>893</c:v>
                  </c:pt>
                  <c:pt idx="895">
                    <c:v>894</c:v>
                  </c:pt>
                  <c:pt idx="896">
                    <c:v>895</c:v>
                  </c:pt>
                  <c:pt idx="897">
                    <c:v>896</c:v>
                  </c:pt>
                  <c:pt idx="898">
                    <c:v>897</c:v>
                  </c:pt>
                  <c:pt idx="899">
                    <c:v>898</c:v>
                  </c:pt>
                  <c:pt idx="900">
                    <c:v>899</c:v>
                  </c:pt>
                  <c:pt idx="901">
                    <c:v>900</c:v>
                  </c:pt>
                  <c:pt idx="902">
                    <c:v>901</c:v>
                  </c:pt>
                  <c:pt idx="903">
                    <c:v>902</c:v>
                  </c:pt>
                  <c:pt idx="904">
                    <c:v>903</c:v>
                  </c:pt>
                  <c:pt idx="905">
                    <c:v>854 Edukacyjna opieka wychowawcza - Razem                          </c:v>
                  </c:pt>
                  <c:pt idx="906">
                    <c:v>900</c:v>
                  </c:pt>
                  <c:pt idx="907">
                    <c:v>   </c:v>
                  </c:pt>
                  <c:pt idx="908">
                    <c:v>907</c:v>
                  </c:pt>
                  <c:pt idx="909">
                    <c:v>908</c:v>
                  </c:pt>
                  <c:pt idx="910">
                    <c:v>909</c:v>
                  </c:pt>
                  <c:pt idx="911">
                    <c:v>910</c:v>
                  </c:pt>
                  <c:pt idx="912">
                    <c:v>911</c:v>
                  </c:pt>
                  <c:pt idx="913">
                    <c:v>912</c:v>
                  </c:pt>
                  <c:pt idx="914">
                    <c:v>   </c:v>
                  </c:pt>
                  <c:pt idx="915">
                    <c:v>   </c:v>
                  </c:pt>
                  <c:pt idx="916">
                    <c:v>   </c:v>
                  </c:pt>
                  <c:pt idx="917">
                    <c:v>916</c:v>
                  </c:pt>
                  <c:pt idx="918">
                    <c:v>917</c:v>
                  </c:pt>
                  <c:pt idx="919">
                    <c:v>918</c:v>
                  </c:pt>
                  <c:pt idx="920">
                    <c:v>919</c:v>
                  </c:pt>
                  <c:pt idx="921">
                    <c:v>920</c:v>
                  </c:pt>
                  <c:pt idx="922">
                    <c:v>921</c:v>
                  </c:pt>
                  <c:pt idx="923">
                    <c:v>922</c:v>
                  </c:pt>
                  <c:pt idx="924">
                    <c:v>923</c:v>
                  </c:pt>
                  <c:pt idx="925">
                    <c:v>   </c:v>
                  </c:pt>
                  <c:pt idx="926">
                    <c:v>925</c:v>
                  </c:pt>
                  <c:pt idx="927">
                    <c:v>926</c:v>
                  </c:pt>
                  <c:pt idx="928">
                    <c:v>   </c:v>
                  </c:pt>
                  <c:pt idx="929">
                    <c:v>   </c:v>
                  </c:pt>
                  <c:pt idx="930">
                    <c:v>929</c:v>
                  </c:pt>
                  <c:pt idx="931">
                    <c:v>930</c:v>
                  </c:pt>
                  <c:pt idx="932">
                    <c:v>   </c:v>
                  </c:pt>
                  <c:pt idx="933">
                    <c:v>   </c:v>
                  </c:pt>
                  <c:pt idx="934">
                    <c:v>   </c:v>
                  </c:pt>
                  <c:pt idx="935">
                    <c:v>   </c:v>
                  </c:pt>
                  <c:pt idx="936">
                    <c:v>   </c:v>
                  </c:pt>
                  <c:pt idx="937">
                    <c:v>   </c:v>
                  </c:pt>
                  <c:pt idx="938">
                    <c:v>937</c:v>
                  </c:pt>
                  <c:pt idx="939">
                    <c:v>938</c:v>
                  </c:pt>
                  <c:pt idx="940">
                    <c:v>939</c:v>
                  </c:pt>
                  <c:pt idx="941">
                    <c:v>940</c:v>
                  </c:pt>
                  <c:pt idx="942">
                    <c:v>941</c:v>
                  </c:pt>
                  <c:pt idx="943">
                    <c:v>942</c:v>
                  </c:pt>
                  <c:pt idx="944">
                    <c:v>943</c:v>
                  </c:pt>
                  <c:pt idx="945">
                    <c:v>944</c:v>
                  </c:pt>
                  <c:pt idx="946">
                    <c:v>945</c:v>
                  </c:pt>
                  <c:pt idx="947">
                    <c:v>946</c:v>
                  </c:pt>
                  <c:pt idx="948">
                    <c:v>947</c:v>
                  </c:pt>
                  <c:pt idx="949">
                    <c:v>948</c:v>
                  </c:pt>
                  <c:pt idx="950">
                    <c:v>949</c:v>
                  </c:pt>
                  <c:pt idx="951">
                    <c:v>900 Gospodarka komunalna i ochrona środowiska - Razem               </c:v>
                  </c:pt>
                  <c:pt idx="952">
                    <c:v>921</c:v>
                  </c:pt>
                  <c:pt idx="953">
                    <c:v>952</c:v>
                  </c:pt>
                  <c:pt idx="954">
                    <c:v>953</c:v>
                  </c:pt>
                  <c:pt idx="955">
                    <c:v>954</c:v>
                  </c:pt>
                  <c:pt idx="956">
                    <c:v>955</c:v>
                  </c:pt>
                  <c:pt idx="957">
                    <c:v>956</c:v>
                  </c:pt>
                  <c:pt idx="958">
                    <c:v>957</c:v>
                  </c:pt>
                  <c:pt idx="959">
                    <c:v>958</c:v>
                  </c:pt>
                  <c:pt idx="960">
                    <c:v>959</c:v>
                  </c:pt>
                  <c:pt idx="961">
                    <c:v>960</c:v>
                  </c:pt>
                  <c:pt idx="962">
                    <c:v>961</c:v>
                  </c:pt>
                  <c:pt idx="963">
                    <c:v>962</c:v>
                  </c:pt>
                  <c:pt idx="964">
                    <c:v>963</c:v>
                  </c:pt>
                  <c:pt idx="965">
                    <c:v>964</c:v>
                  </c:pt>
                  <c:pt idx="966">
                    <c:v>965</c:v>
                  </c:pt>
                  <c:pt idx="967">
                    <c:v>966</c:v>
                  </c:pt>
                  <c:pt idx="968">
                    <c:v>   </c:v>
                  </c:pt>
                  <c:pt idx="969">
                    <c:v>   </c:v>
                  </c:pt>
                  <c:pt idx="970">
                    <c:v>   </c:v>
                  </c:pt>
                  <c:pt idx="971">
                    <c:v>970</c:v>
                  </c:pt>
                  <c:pt idx="972">
                    <c:v>971</c:v>
                  </c:pt>
                  <c:pt idx="973">
                    <c:v>972</c:v>
                  </c:pt>
                  <c:pt idx="974">
                    <c:v>   </c:v>
                  </c:pt>
                  <c:pt idx="975">
                    <c:v>974</c:v>
                  </c:pt>
                  <c:pt idx="976">
                    <c:v>975</c:v>
                  </c:pt>
                  <c:pt idx="977">
                    <c:v>976</c:v>
                  </c:pt>
                  <c:pt idx="978">
                    <c:v>977</c:v>
                  </c:pt>
                  <c:pt idx="979">
                    <c:v>978</c:v>
                  </c:pt>
                  <c:pt idx="980">
                    <c:v>   </c:v>
                  </c:pt>
                  <c:pt idx="981">
                    <c:v>980</c:v>
                  </c:pt>
                  <c:pt idx="982">
                    <c:v>   </c:v>
                  </c:pt>
                  <c:pt idx="983">
                    <c:v>982</c:v>
                  </c:pt>
                  <c:pt idx="984">
                    <c:v>983</c:v>
                  </c:pt>
                  <c:pt idx="985">
                    <c:v>984</c:v>
                  </c:pt>
                  <c:pt idx="986">
                    <c:v>   </c:v>
                  </c:pt>
                  <c:pt idx="987">
                    <c:v>986</c:v>
                  </c:pt>
                  <c:pt idx="988">
                    <c:v>987</c:v>
                  </c:pt>
                  <c:pt idx="989">
                    <c:v>   </c:v>
                  </c:pt>
                  <c:pt idx="990">
                    <c:v>989</c:v>
                  </c:pt>
                  <c:pt idx="991">
                    <c:v>990</c:v>
                  </c:pt>
                  <c:pt idx="992">
                    <c:v>991</c:v>
                  </c:pt>
                  <c:pt idx="993">
                    <c:v>992</c:v>
                  </c:pt>
                  <c:pt idx="994">
                    <c:v>   </c:v>
                  </c:pt>
                  <c:pt idx="995">
                    <c:v>994</c:v>
                  </c:pt>
                  <c:pt idx="996">
                    <c:v>995</c:v>
                  </c:pt>
                  <c:pt idx="997">
                    <c:v>996</c:v>
                  </c:pt>
                  <c:pt idx="998">
                    <c:v>997</c:v>
                  </c:pt>
                  <c:pt idx="999">
                    <c:v>998</c:v>
                  </c:pt>
                  <c:pt idx="1000">
                    <c:v>999</c:v>
                  </c:pt>
                  <c:pt idx="1001">
                    <c:v>1000</c:v>
                  </c:pt>
                  <c:pt idx="1002">
                    <c:v>1001</c:v>
                  </c:pt>
                  <c:pt idx="1003">
                    <c:v>1002</c:v>
                  </c:pt>
                  <c:pt idx="1004">
                    <c:v>1003</c:v>
                  </c:pt>
                  <c:pt idx="1005">
                    <c:v>1004</c:v>
                  </c:pt>
                  <c:pt idx="1006">
                    <c:v>1005</c:v>
                  </c:pt>
                  <c:pt idx="1007">
                    <c:v>1006</c:v>
                  </c:pt>
                  <c:pt idx="1008">
                    <c:v>1007</c:v>
                  </c:pt>
                  <c:pt idx="1009">
                    <c:v>   </c:v>
                  </c:pt>
                  <c:pt idx="1010">
                    <c:v>1009</c:v>
                  </c:pt>
                  <c:pt idx="1011">
                    <c:v>1010</c:v>
                  </c:pt>
                  <c:pt idx="1012">
                    <c:v>   </c:v>
                  </c:pt>
                  <c:pt idx="1013">
                    <c:v>   </c:v>
                  </c:pt>
                  <c:pt idx="1014">
                    <c:v>   </c:v>
                  </c:pt>
                  <c:pt idx="1015">
                    <c:v>1014</c:v>
                  </c:pt>
                  <c:pt idx="1016">
                    <c:v>   </c:v>
                  </c:pt>
                  <c:pt idx="1017">
                    <c:v>1016</c:v>
                  </c:pt>
                  <c:pt idx="1018">
                    <c:v>1017</c:v>
                  </c:pt>
                  <c:pt idx="1019">
                    <c:v>   </c:v>
                  </c:pt>
                  <c:pt idx="1020">
                    <c:v>   </c:v>
                  </c:pt>
                  <c:pt idx="1021">
                    <c:v>1020</c:v>
                  </c:pt>
                  <c:pt idx="1022">
                    <c:v>1021</c:v>
                  </c:pt>
                  <c:pt idx="1023">
                    <c:v>   </c:v>
                  </c:pt>
                  <c:pt idx="1024">
                    <c:v>   </c:v>
                  </c:pt>
                  <c:pt idx="1025">
                    <c:v>921 Kultura i ochrona dziedzictwa narodowego - Razem               </c:v>
                  </c:pt>
                  <c:pt idx="1026">
                    <c:v>926</c:v>
                  </c:pt>
                  <c:pt idx="1027">
                    <c:v>1026</c:v>
                  </c:pt>
                  <c:pt idx="1028">
                    <c:v>1027</c:v>
                  </c:pt>
                  <c:pt idx="1029">
                    <c:v>1028</c:v>
                  </c:pt>
                  <c:pt idx="1030">
                    <c:v>1029</c:v>
                  </c:pt>
                  <c:pt idx="1031">
                    <c:v>1030</c:v>
                  </c:pt>
                  <c:pt idx="1032">
                    <c:v>1031</c:v>
                  </c:pt>
                  <c:pt idx="1033">
                    <c:v>1032</c:v>
                  </c:pt>
                  <c:pt idx="1034">
                    <c:v>1033</c:v>
                  </c:pt>
                  <c:pt idx="1035">
                    <c:v>1034</c:v>
                  </c:pt>
                  <c:pt idx="1036">
                    <c:v>1035</c:v>
                  </c:pt>
                  <c:pt idx="1037">
                    <c:v>1036</c:v>
                  </c:pt>
                  <c:pt idx="1038">
                    <c:v>1037</c:v>
                  </c:pt>
                  <c:pt idx="1039">
                    <c:v>1038</c:v>
                  </c:pt>
                  <c:pt idx="1040">
                    <c:v>1039</c:v>
                  </c:pt>
                  <c:pt idx="1041">
                    <c:v>1040</c:v>
                  </c:pt>
                  <c:pt idx="1042">
                    <c:v>   </c:v>
                  </c:pt>
                  <c:pt idx="1043">
                    <c:v>   </c:v>
                  </c:pt>
                  <c:pt idx="1044">
                    <c:v>1043</c:v>
                  </c:pt>
                  <c:pt idx="1045">
                    <c:v>1044</c:v>
                  </c:pt>
                  <c:pt idx="1046">
                    <c:v>1045</c:v>
                  </c:pt>
                  <c:pt idx="1047">
                    <c:v>1046</c:v>
                  </c:pt>
                  <c:pt idx="1048">
                    <c:v>1047</c:v>
                  </c:pt>
                  <c:pt idx="1049">
                    <c:v>1048</c:v>
                  </c:pt>
                  <c:pt idx="1050">
                    <c:v>1049</c:v>
                  </c:pt>
                  <c:pt idx="1051">
                    <c:v>1050</c:v>
                  </c:pt>
                  <c:pt idx="1052">
                    <c:v>1051</c:v>
                  </c:pt>
                  <c:pt idx="1053">
                    <c:v>   </c:v>
                  </c:pt>
                  <c:pt idx="1054">
                    <c:v>   </c:v>
                  </c:pt>
                  <c:pt idx="1055">
                    <c:v>1054</c:v>
                  </c:pt>
                  <c:pt idx="1056">
                    <c:v>1055</c:v>
                  </c:pt>
                  <c:pt idx="1057">
                    <c:v>1056</c:v>
                  </c:pt>
                  <c:pt idx="1058">
                    <c:v>1057</c:v>
                  </c:pt>
                  <c:pt idx="1059">
                    <c:v>1058</c:v>
                  </c:pt>
                  <c:pt idx="1060">
                    <c:v>1059</c:v>
                  </c:pt>
                  <c:pt idx="1061">
                    <c:v>1060</c:v>
                  </c:pt>
                  <c:pt idx="1062">
                    <c:v>1061</c:v>
                  </c:pt>
                  <c:pt idx="1063">
                    <c:v>1062</c:v>
                  </c:pt>
                  <c:pt idx="1064">
                    <c:v>1063</c:v>
                  </c:pt>
                  <c:pt idx="1065">
                    <c:v>1064</c:v>
                  </c:pt>
                  <c:pt idx="1066">
                    <c:v>1065</c:v>
                  </c:pt>
                  <c:pt idx="1067">
                    <c:v>1066</c:v>
                  </c:pt>
                  <c:pt idx="1068">
                    <c:v>   </c:v>
                  </c:pt>
                  <c:pt idx="1069">
                    <c:v>   </c:v>
                  </c:pt>
                  <c:pt idx="1070">
                    <c:v>1069</c:v>
                  </c:pt>
                  <c:pt idx="1071">
                    <c:v>1070</c:v>
                  </c:pt>
                  <c:pt idx="1072">
                    <c:v>1071</c:v>
                  </c:pt>
                  <c:pt idx="1073">
                    <c:v>1072</c:v>
                  </c:pt>
                  <c:pt idx="1074">
                    <c:v>1073</c:v>
                  </c:pt>
                  <c:pt idx="1075">
                    <c:v>1074</c:v>
                  </c:pt>
                  <c:pt idx="1076">
                    <c:v>926 Kultura fizyczna i sport - Razem                                </c:v>
                  </c:pt>
                  <c:pt idx="1077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11">
                    <c:v>11</c:v>
                  </c:pt>
                  <c:pt idx="18">
                    <c:v>18</c:v>
                  </c:pt>
                  <c:pt idx="30">
                    <c:v>30</c:v>
                  </c:pt>
                  <c:pt idx="31">
                    <c:v>31</c:v>
                  </c:pt>
                  <c:pt idx="35">
                    <c:v>35</c:v>
                  </c:pt>
                  <c:pt idx="36">
                    <c:v>36</c:v>
                  </c:pt>
                  <c:pt idx="42">
                    <c:v>42</c:v>
                  </c:pt>
                  <c:pt idx="45">
                    <c:v>45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80">
                    <c:v>80</c:v>
                  </c:pt>
                  <c:pt idx="81">
                    <c:v>81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9">
                    <c:v>89</c:v>
                  </c:pt>
                  <c:pt idx="90">
                    <c:v>90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102">
                    <c:v>102</c:v>
                  </c:pt>
                  <c:pt idx="103">
                    <c:v>103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30">
                    <c:v>130</c:v>
                  </c:pt>
                  <c:pt idx="131">
                    <c:v>131</c:v>
                  </c:pt>
                  <c:pt idx="134">
                    <c:v>134</c:v>
                  </c:pt>
                  <c:pt idx="135">
                    <c:v>135</c:v>
                  </c:pt>
                  <c:pt idx="138">
                    <c:v>138</c:v>
                  </c:pt>
                  <c:pt idx="141">
                    <c:v>141</c:v>
                  </c:pt>
                  <c:pt idx="142">
                    <c:v>142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51">
                    <c:v>151</c:v>
                  </c:pt>
                  <c:pt idx="152">
                    <c:v>152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63">
                    <c:v>163</c:v>
                  </c:pt>
                  <c:pt idx="164">
                    <c:v>164</c:v>
                  </c:pt>
                  <c:pt idx="174">
                    <c:v>174</c:v>
                  </c:pt>
                  <c:pt idx="175">
                    <c:v>175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7">
                    <c:v>207</c:v>
                  </c:pt>
                  <c:pt idx="208">
                    <c:v>208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0">
                    <c:v>220</c:v>
                  </c:pt>
                  <c:pt idx="222">
                    <c:v>222</c:v>
                  </c:pt>
                  <c:pt idx="223">
                    <c:v>223</c:v>
                  </c:pt>
                  <c:pt idx="237">
                    <c:v>237</c:v>
                  </c:pt>
                  <c:pt idx="238">
                    <c:v>238</c:v>
                  </c:pt>
                  <c:pt idx="241">
                    <c:v>241</c:v>
                  </c:pt>
                  <c:pt idx="278">
                    <c:v>278</c:v>
                  </c:pt>
                  <c:pt idx="279">
                    <c:v>279</c:v>
                  </c:pt>
                  <c:pt idx="294">
                    <c:v>294</c:v>
                  </c:pt>
                  <c:pt idx="295">
                    <c:v>295</c:v>
                  </c:pt>
                  <c:pt idx="298">
                    <c:v>298</c:v>
                  </c:pt>
                  <c:pt idx="299">
                    <c:v>299</c:v>
                  </c:pt>
                  <c:pt idx="300">
                    <c:v>300</c:v>
                  </c:pt>
                  <c:pt idx="301">
                    <c:v>301</c:v>
                  </c:pt>
                  <c:pt idx="302">
                    <c:v>302</c:v>
                  </c:pt>
                  <c:pt idx="304">
                    <c:v>304</c:v>
                  </c:pt>
                  <c:pt idx="306">
                    <c:v>305</c:v>
                  </c:pt>
                  <c:pt idx="307">
                    <c:v>306</c:v>
                  </c:pt>
                  <c:pt idx="308">
                    <c:v>307</c:v>
                  </c:pt>
                  <c:pt idx="312">
                    <c:v>311</c:v>
                  </c:pt>
                  <c:pt idx="316">
                    <c:v>315</c:v>
                  </c:pt>
                  <c:pt idx="320">
                    <c:v>319</c:v>
                  </c:pt>
                  <c:pt idx="324">
                    <c:v>323</c:v>
                  </c:pt>
                  <c:pt idx="328">
                    <c:v>327</c:v>
                  </c:pt>
                  <c:pt idx="336">
                    <c:v>335</c:v>
                  </c:pt>
                  <c:pt idx="344">
                    <c:v>343</c:v>
                  </c:pt>
                  <c:pt idx="348">
                    <c:v>347</c:v>
                  </c:pt>
                  <c:pt idx="352">
                    <c:v>351</c:v>
                  </c:pt>
                  <c:pt idx="362">
                    <c:v>361</c:v>
                  </c:pt>
                  <c:pt idx="377">
                    <c:v>376</c:v>
                  </c:pt>
                  <c:pt idx="383">
                    <c:v>382</c:v>
                  </c:pt>
                  <c:pt idx="395">
                    <c:v>394</c:v>
                  </c:pt>
                  <c:pt idx="459">
                    <c:v>458</c:v>
                  </c:pt>
                  <c:pt idx="462">
                    <c:v>461</c:v>
                  </c:pt>
                  <c:pt idx="465">
                    <c:v>464</c:v>
                  </c:pt>
                  <c:pt idx="468">
                    <c:v>467</c:v>
                  </c:pt>
                  <c:pt idx="471">
                    <c:v>470</c:v>
                  </c:pt>
                  <c:pt idx="479">
                    <c:v>478</c:v>
                  </c:pt>
                  <c:pt idx="485">
                    <c:v>484</c:v>
                  </c:pt>
                  <c:pt idx="531">
                    <c:v>530</c:v>
                  </c:pt>
                  <c:pt idx="532">
                    <c:v>531</c:v>
                  </c:pt>
                  <c:pt idx="536">
                    <c:v>535</c:v>
                  </c:pt>
                  <c:pt idx="540">
                    <c:v>539</c:v>
                  </c:pt>
                  <c:pt idx="544">
                    <c:v>543</c:v>
                  </c:pt>
                  <c:pt idx="548">
                    <c:v>547</c:v>
                  </c:pt>
                  <c:pt idx="560">
                    <c:v>559</c:v>
                  </c:pt>
                  <c:pt idx="564">
                    <c:v>563</c:v>
                  </c:pt>
                  <c:pt idx="568">
                    <c:v>567</c:v>
                  </c:pt>
                  <c:pt idx="577">
                    <c:v>576</c:v>
                  </c:pt>
                  <c:pt idx="584">
                    <c:v>583</c:v>
                  </c:pt>
                  <c:pt idx="590">
                    <c:v>589</c:v>
                  </c:pt>
                  <c:pt idx="601">
                    <c:v>600</c:v>
                  </c:pt>
                  <c:pt idx="602">
                    <c:v>601</c:v>
                  </c:pt>
                  <c:pt idx="641">
                    <c:v>640</c:v>
                  </c:pt>
                  <c:pt idx="642">
                    <c:v>641</c:v>
                  </c:pt>
                  <c:pt idx="644">
                    <c:v>643</c:v>
                  </c:pt>
                  <c:pt idx="646">
                    <c:v>645</c:v>
                  </c:pt>
                  <c:pt idx="648">
                    <c:v>647</c:v>
                  </c:pt>
                  <c:pt idx="650">
                    <c:v>649</c:v>
                  </c:pt>
                  <c:pt idx="656">
                    <c:v>655</c:v>
                  </c:pt>
                  <c:pt idx="658">
                    <c:v>657</c:v>
                  </c:pt>
                  <c:pt idx="660">
                    <c:v>659</c:v>
                  </c:pt>
                  <c:pt idx="665">
                    <c:v>664</c:v>
                  </c:pt>
                  <c:pt idx="671">
                    <c:v>670</c:v>
                  </c:pt>
                  <c:pt idx="673">
                    <c:v>672</c:v>
                  </c:pt>
                  <c:pt idx="703">
                    <c:v>702</c:v>
                  </c:pt>
                  <c:pt idx="704">
                    <c:v>703</c:v>
                  </c:pt>
                  <c:pt idx="707">
                    <c:v>706</c:v>
                  </c:pt>
                  <c:pt idx="708">
                    <c:v>707</c:v>
                  </c:pt>
                  <c:pt idx="720">
                    <c:v>719</c:v>
                  </c:pt>
                  <c:pt idx="721">
                    <c:v>720</c:v>
                  </c:pt>
                  <c:pt idx="722">
                    <c:v>721</c:v>
                  </c:pt>
                  <c:pt idx="723">
                    <c:v>722</c:v>
                  </c:pt>
                  <c:pt idx="724">
                    <c:v>723</c:v>
                  </c:pt>
                  <c:pt idx="725">
                    <c:v>724</c:v>
                  </c:pt>
                  <c:pt idx="735">
                    <c:v>734</c:v>
                  </c:pt>
                  <c:pt idx="736">
                    <c:v>735</c:v>
                  </c:pt>
                  <c:pt idx="767">
                    <c:v>766</c:v>
                  </c:pt>
                  <c:pt idx="768">
                    <c:v>767</c:v>
                  </c:pt>
                  <c:pt idx="769">
                    <c:v>768</c:v>
                  </c:pt>
                  <c:pt idx="770">
                    <c:v>769</c:v>
                  </c:pt>
                  <c:pt idx="771">
                    <c:v>770</c:v>
                  </c:pt>
                  <c:pt idx="772">
                    <c:v>771</c:v>
                  </c:pt>
                  <c:pt idx="776">
                    <c:v>775</c:v>
                  </c:pt>
                  <c:pt idx="779">
                    <c:v>778</c:v>
                  </c:pt>
                  <c:pt idx="780">
                    <c:v>779</c:v>
                  </c:pt>
                  <c:pt idx="782">
                    <c:v>781</c:v>
                  </c:pt>
                  <c:pt idx="783">
                    <c:v>782</c:v>
                  </c:pt>
                  <c:pt idx="784">
                    <c:v>783</c:v>
                  </c:pt>
                  <c:pt idx="785">
                    <c:v>784</c:v>
                  </c:pt>
                  <c:pt idx="786">
                    <c:v>785</c:v>
                  </c:pt>
                  <c:pt idx="790">
                    <c:v>789</c:v>
                  </c:pt>
                  <c:pt idx="791">
                    <c:v>790</c:v>
                  </c:pt>
                  <c:pt idx="792">
                    <c:v>791</c:v>
                  </c:pt>
                  <c:pt idx="793">
                    <c:v>792</c:v>
                  </c:pt>
                  <c:pt idx="798">
                    <c:v>797</c:v>
                  </c:pt>
                  <c:pt idx="799">
                    <c:v>798</c:v>
                  </c:pt>
                  <c:pt idx="806">
                    <c:v>805</c:v>
                  </c:pt>
                  <c:pt idx="807">
                    <c:v>806</c:v>
                  </c:pt>
                  <c:pt idx="808">
                    <c:v>807</c:v>
                  </c:pt>
                  <c:pt idx="810">
                    <c:v>809</c:v>
                  </c:pt>
                  <c:pt idx="811">
                    <c:v>810</c:v>
                  </c:pt>
                  <c:pt idx="814">
                    <c:v>813</c:v>
                  </c:pt>
                  <c:pt idx="838">
                    <c:v>837</c:v>
                  </c:pt>
                  <c:pt idx="839">
                    <c:v>838</c:v>
                  </c:pt>
                  <c:pt idx="840">
                    <c:v>839</c:v>
                  </c:pt>
                  <c:pt idx="844">
                    <c:v>843</c:v>
                  </c:pt>
                  <c:pt idx="852">
                    <c:v>851</c:v>
                  </c:pt>
                  <c:pt idx="856">
                    <c:v>855</c:v>
                  </c:pt>
                  <c:pt idx="860">
                    <c:v>859</c:v>
                  </c:pt>
                  <c:pt idx="864">
                    <c:v>863</c:v>
                  </c:pt>
                  <c:pt idx="892">
                    <c:v>891</c:v>
                  </c:pt>
                  <c:pt idx="905">
                    <c:v>904</c:v>
                  </c:pt>
                  <c:pt idx="906">
                    <c:v>905</c:v>
                  </c:pt>
                  <c:pt idx="907">
                    <c:v>906</c:v>
                  </c:pt>
                  <c:pt idx="914">
                    <c:v>913</c:v>
                  </c:pt>
                  <c:pt idx="915">
                    <c:v>914</c:v>
                  </c:pt>
                  <c:pt idx="916">
                    <c:v>915</c:v>
                  </c:pt>
                  <c:pt idx="925">
                    <c:v>924</c:v>
                  </c:pt>
                  <c:pt idx="928">
                    <c:v>927</c:v>
                  </c:pt>
                  <c:pt idx="929">
                    <c:v>928</c:v>
                  </c:pt>
                  <c:pt idx="932">
                    <c:v>931</c:v>
                  </c:pt>
                  <c:pt idx="933">
                    <c:v>932</c:v>
                  </c:pt>
                  <c:pt idx="934">
                    <c:v>933</c:v>
                  </c:pt>
                  <c:pt idx="935">
                    <c:v>934</c:v>
                  </c:pt>
                  <c:pt idx="936">
                    <c:v>935</c:v>
                  </c:pt>
                  <c:pt idx="937">
                    <c:v>936</c:v>
                  </c:pt>
                  <c:pt idx="951">
                    <c:v>950</c:v>
                  </c:pt>
                  <c:pt idx="952">
                    <c:v>951</c:v>
                  </c:pt>
                  <c:pt idx="968">
                    <c:v>967</c:v>
                  </c:pt>
                  <c:pt idx="969">
                    <c:v>968</c:v>
                  </c:pt>
                  <c:pt idx="970">
                    <c:v>969</c:v>
                  </c:pt>
                  <c:pt idx="974">
                    <c:v>973</c:v>
                  </c:pt>
                  <c:pt idx="980">
                    <c:v>979</c:v>
                  </c:pt>
                  <c:pt idx="982">
                    <c:v>981</c:v>
                  </c:pt>
                  <c:pt idx="986">
                    <c:v>985</c:v>
                  </c:pt>
                  <c:pt idx="989">
                    <c:v>988</c:v>
                  </c:pt>
                  <c:pt idx="994">
                    <c:v>993</c:v>
                  </c:pt>
                  <c:pt idx="1009">
                    <c:v>1008</c:v>
                  </c:pt>
                  <c:pt idx="1012">
                    <c:v>1011</c:v>
                  </c:pt>
                  <c:pt idx="1013">
                    <c:v>1012</c:v>
                  </c:pt>
                  <c:pt idx="1014">
                    <c:v>1013</c:v>
                  </c:pt>
                  <c:pt idx="1016">
                    <c:v>1015</c:v>
                  </c:pt>
                  <c:pt idx="1019">
                    <c:v>1018</c:v>
                  </c:pt>
                  <c:pt idx="1020">
                    <c:v>1019</c:v>
                  </c:pt>
                  <c:pt idx="1023">
                    <c:v>1022</c:v>
                  </c:pt>
                  <c:pt idx="1024">
                    <c:v>1023</c:v>
                  </c:pt>
                  <c:pt idx="1025">
                    <c:v>1024</c:v>
                  </c:pt>
                  <c:pt idx="1026">
                    <c:v>1025</c:v>
                  </c:pt>
                  <c:pt idx="1042">
                    <c:v>1041</c:v>
                  </c:pt>
                  <c:pt idx="1043">
                    <c:v>1042</c:v>
                  </c:pt>
                  <c:pt idx="1053">
                    <c:v>1052</c:v>
                  </c:pt>
                  <c:pt idx="1054">
                    <c:v>1053</c:v>
                  </c:pt>
                  <c:pt idx="1068">
                    <c:v>1067</c:v>
                  </c:pt>
                  <c:pt idx="1069">
                    <c:v>1068</c:v>
                  </c:pt>
                  <c:pt idx="1076">
                    <c:v>1075</c:v>
                  </c:pt>
                </c:lvl>
              </c:multiLvlStrCache>
            </c:multiLvlStrRef>
          </c:cat>
          <c:val>
            <c:numRef>
              <c:f>szczegół!$G$6:$G$1083</c:f>
            </c:numRef>
          </c:val>
        </c:ser>
        <c:ser>
          <c:idx val="8"/>
          <c:order val="5"/>
          <c:tx>
            <c:strRef>
              <c:f>szczegół!$H$5</c:f>
              <c:strCache>
                <c:ptCount val="1"/>
                <c:pt idx="0">
                  <c:v>Plan wydatków na 2009 rok.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szczegół!$A$6:$B$1083</c:f>
              <c:multiLvlStrCache>
                <c:ptCount val="1078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   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   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010 Rolnictwo i łowiectwo  - Razem                                 </c:v>
                  </c:pt>
                  <c:pt idx="36">
                    <c:v>600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   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   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   </c:v>
                  </c:pt>
                  <c:pt idx="70">
                    <c:v>   </c:v>
                  </c:pt>
                  <c:pt idx="71">
                    <c:v>   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600 Transport i łączność - Razem                                 </c:v>
                  </c:pt>
                  <c:pt idx="81">
                    <c:v>700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   </c:v>
                  </c:pt>
                  <c:pt idx="85">
                    <c:v>   </c:v>
                  </c:pt>
                  <c:pt idx="86">
                    <c:v>   </c:v>
                  </c:pt>
                  <c:pt idx="87">
                    <c:v>   </c:v>
                  </c:pt>
                  <c:pt idx="88">
                    <c:v>88</c:v>
                  </c:pt>
                  <c:pt idx="89">
                    <c:v>   </c:v>
                  </c:pt>
                  <c:pt idx="90">
                    <c:v>   </c:v>
                  </c:pt>
                  <c:pt idx="91">
                    <c:v>91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   </c:v>
                  </c:pt>
                  <c:pt idx="95">
                    <c:v>   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   </c:v>
                  </c:pt>
                  <c:pt idx="103">
                    <c:v>   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700 Gospodarka mieszkaniowa - Razem                                </c:v>
                  </c:pt>
                  <c:pt idx="107">
                    <c:v>710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710 Działalność usługowa - Razem                                    </c:v>
                  </c:pt>
                  <c:pt idx="113">
                    <c:v>750</c:v>
                  </c:pt>
                  <c:pt idx="114">
                    <c:v>   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   </c:v>
                  </c:pt>
                  <c:pt idx="121">
                    <c:v>   </c:v>
                  </c:pt>
                  <c:pt idx="122">
                    <c:v>   </c:v>
                  </c:pt>
                  <c:pt idx="123">
                    <c:v>   </c:v>
                  </c:pt>
                  <c:pt idx="124">
                    <c:v>   </c:v>
                  </c:pt>
                  <c:pt idx="125">
                    <c:v>   </c:v>
                  </c:pt>
                  <c:pt idx="126">
                    <c:v>   </c:v>
                  </c:pt>
                  <c:pt idx="127">
                    <c:v>   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   </c:v>
                  </c:pt>
                  <c:pt idx="131">
                    <c:v>   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   </c:v>
                  </c:pt>
                  <c:pt idx="135">
                    <c:v>   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   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   </c:v>
                  </c:pt>
                  <c:pt idx="142">
                    <c:v>   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   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   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   </c:v>
                  </c:pt>
                  <c:pt idx="164">
                    <c:v>   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   </c:v>
                  </c:pt>
                  <c:pt idx="175">
                    <c:v>   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   </c:v>
                  </c:pt>
                  <c:pt idx="179">
                    <c:v>   </c:v>
                  </c:pt>
                  <c:pt idx="180">
                    <c:v>   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   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750 Administracja publiczna - Razem                                 </c:v>
                  </c:pt>
                  <c:pt idx="200">
                    <c:v>751</c:v>
                  </c:pt>
                  <c:pt idx="201">
                    <c:v>   </c:v>
                  </c:pt>
                  <c:pt idx="202">
                    <c:v>   </c:v>
                  </c:pt>
                  <c:pt idx="203">
                    <c:v>   </c:v>
                  </c:pt>
                  <c:pt idx="204">
                    <c:v>   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751 Urzędy naczelnych organów władzy państwowej, kontroli i ochrony prawa oraz sądownictwa - Razem</c:v>
                  </c:pt>
                  <c:pt idx="208">
                    <c:v>754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213</c:v>
                  </c:pt>
                  <c:pt idx="214">
                    <c:v>   </c:v>
                  </c:pt>
                  <c:pt idx="215">
                    <c:v>   </c:v>
                  </c:pt>
                  <c:pt idx="216">
                    <c:v>   </c:v>
                  </c:pt>
                  <c:pt idx="217">
                    <c:v>   </c:v>
                  </c:pt>
                  <c:pt idx="218">
                    <c:v>   </c:v>
                  </c:pt>
                  <c:pt idx="219">
                    <c:v>   </c:v>
                  </c:pt>
                  <c:pt idx="220">
                    <c:v>   </c:v>
                  </c:pt>
                  <c:pt idx="221">
                    <c:v>221</c:v>
                  </c:pt>
                  <c:pt idx="222">
                    <c:v>   </c:v>
                  </c:pt>
                  <c:pt idx="223">
                    <c:v>   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236</c:v>
                  </c:pt>
                  <c:pt idx="237">
                    <c:v>   </c:v>
                  </c:pt>
                  <c:pt idx="238">
                    <c:v>   </c:v>
                  </c:pt>
                  <c:pt idx="239">
                    <c:v>239</c:v>
                  </c:pt>
                  <c:pt idx="240">
                    <c:v>240</c:v>
                  </c:pt>
                  <c:pt idx="241">
                    <c:v>   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247</c:v>
                  </c:pt>
                  <c:pt idx="248">
                    <c:v>248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263</c:v>
                  </c:pt>
                  <c:pt idx="264">
                    <c:v>264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2">
                    <c:v>272</c:v>
                  </c:pt>
                  <c:pt idx="273">
                    <c:v>273</c:v>
                  </c:pt>
                  <c:pt idx="274">
                    <c:v>274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78">
                    <c:v>754 Bezpieczeństwo publiczne i ochrona przeciwpożarowa - Razem      </c:v>
                  </c:pt>
                  <c:pt idx="279">
                    <c:v>756</c:v>
                  </c:pt>
                  <c:pt idx="280">
                    <c:v>280</c:v>
                  </c:pt>
                  <c:pt idx="281">
                    <c:v>281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285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289</c:v>
                  </c:pt>
                  <c:pt idx="290">
                    <c:v>290</c:v>
                  </c:pt>
                  <c:pt idx="291">
                    <c:v>291</c:v>
                  </c:pt>
                  <c:pt idx="292">
                    <c:v>292</c:v>
                  </c:pt>
                  <c:pt idx="293">
                    <c:v>293</c:v>
                  </c:pt>
                  <c:pt idx="294">
                    <c:v>756 Dochody od osób prawnych,od osób fizycznych i od innych jednostek nieposiadających osobowości prawnej oraz wydatki związane z ich poborem - Razem      </c:v>
                  </c:pt>
                  <c:pt idx="295">
                    <c:v>757</c:v>
                  </c:pt>
                  <c:pt idx="296">
                    <c:v>296</c:v>
                  </c:pt>
                  <c:pt idx="297">
                    <c:v>297</c:v>
                  </c:pt>
                  <c:pt idx="298">
                    <c:v>757 Obsługa długu publicznego - Razem</c:v>
                  </c:pt>
                  <c:pt idx="299">
                    <c:v>758</c:v>
                  </c:pt>
                  <c:pt idx="300">
                    <c:v>   </c:v>
                  </c:pt>
                  <c:pt idx="301">
                    <c:v>   </c:v>
                  </c:pt>
                  <c:pt idx="302">
                    <c:v>   </c:v>
                  </c:pt>
                  <c:pt idx="303">
                    <c:v>303</c:v>
                  </c:pt>
                  <c:pt idx="304">
                    <c:v>   </c:v>
                  </c:pt>
                  <c:pt idx="305">
                    <c:v>304a</c:v>
                  </c:pt>
                  <c:pt idx="306">
                    <c:v>758 Różne rozliczenia - Razem                                       </c:v>
                  </c:pt>
                  <c:pt idx="307">
                    <c:v>801</c:v>
                  </c:pt>
                  <c:pt idx="308">
                    <c:v>   </c:v>
                  </c:pt>
                  <c:pt idx="309">
                    <c:v>308</c:v>
                  </c:pt>
                  <c:pt idx="310">
                    <c:v>309</c:v>
                  </c:pt>
                  <c:pt idx="311">
                    <c:v>310</c:v>
                  </c:pt>
                  <c:pt idx="312">
                    <c:v>   </c:v>
                  </c:pt>
                  <c:pt idx="313">
                    <c:v>312</c:v>
                  </c:pt>
                  <c:pt idx="314">
                    <c:v>313</c:v>
                  </c:pt>
                  <c:pt idx="315">
                    <c:v>314</c:v>
                  </c:pt>
                  <c:pt idx="316">
                    <c:v>   </c:v>
                  </c:pt>
                  <c:pt idx="317">
                    <c:v>316</c:v>
                  </c:pt>
                  <c:pt idx="318">
                    <c:v>317</c:v>
                  </c:pt>
                  <c:pt idx="319">
                    <c:v>318</c:v>
                  </c:pt>
                  <c:pt idx="320">
                    <c:v>   </c:v>
                  </c:pt>
                  <c:pt idx="321">
                    <c:v>320</c:v>
                  </c:pt>
                  <c:pt idx="322">
                    <c:v>321</c:v>
                  </c:pt>
                  <c:pt idx="323">
                    <c:v>322</c:v>
                  </c:pt>
                  <c:pt idx="324">
                    <c:v>   </c:v>
                  </c:pt>
                  <c:pt idx="325">
                    <c:v>324</c:v>
                  </c:pt>
                  <c:pt idx="326">
                    <c:v>325</c:v>
                  </c:pt>
                  <c:pt idx="327">
                    <c:v>326</c:v>
                  </c:pt>
                  <c:pt idx="328">
                    <c:v>   </c:v>
                  </c:pt>
                  <c:pt idx="329">
                    <c:v>328</c:v>
                  </c:pt>
                  <c:pt idx="330">
                    <c:v>329</c:v>
                  </c:pt>
                  <c:pt idx="331">
                    <c:v>330</c:v>
                  </c:pt>
                  <c:pt idx="332">
                    <c:v>331</c:v>
                  </c:pt>
                  <c:pt idx="333">
                    <c:v>332</c:v>
                  </c:pt>
                  <c:pt idx="334">
                    <c:v>333</c:v>
                  </c:pt>
                  <c:pt idx="335">
                    <c:v>334</c:v>
                  </c:pt>
                  <c:pt idx="336">
                    <c:v>   </c:v>
                  </c:pt>
                  <c:pt idx="337">
                    <c:v>336</c:v>
                  </c:pt>
                  <c:pt idx="338">
                    <c:v>337</c:v>
                  </c:pt>
                  <c:pt idx="339">
                    <c:v>338</c:v>
                  </c:pt>
                  <c:pt idx="340">
                    <c:v>339</c:v>
                  </c:pt>
                  <c:pt idx="341">
                    <c:v>340</c:v>
                  </c:pt>
                  <c:pt idx="342">
                    <c:v>341</c:v>
                  </c:pt>
                  <c:pt idx="343">
                    <c:v>342</c:v>
                  </c:pt>
                  <c:pt idx="344">
                    <c:v>   </c:v>
                  </c:pt>
                  <c:pt idx="345">
                    <c:v>344</c:v>
                  </c:pt>
                  <c:pt idx="346">
                    <c:v>345</c:v>
                  </c:pt>
                  <c:pt idx="347">
                    <c:v>346</c:v>
                  </c:pt>
                  <c:pt idx="348">
                    <c:v>   </c:v>
                  </c:pt>
                  <c:pt idx="349">
                    <c:v>348</c:v>
                  </c:pt>
                  <c:pt idx="350">
                    <c:v>349</c:v>
                  </c:pt>
                  <c:pt idx="351">
                    <c:v>350</c:v>
                  </c:pt>
                  <c:pt idx="352">
                    <c:v>   </c:v>
                  </c:pt>
                  <c:pt idx="353">
                    <c:v>352</c:v>
                  </c:pt>
                  <c:pt idx="354">
                    <c:v>353</c:v>
                  </c:pt>
                  <c:pt idx="355">
                    <c:v>354</c:v>
                  </c:pt>
                  <c:pt idx="356">
                    <c:v>355</c:v>
                  </c:pt>
                  <c:pt idx="357">
                    <c:v>356</c:v>
                  </c:pt>
                  <c:pt idx="358">
                    <c:v>357</c:v>
                  </c:pt>
                  <c:pt idx="359">
                    <c:v>358</c:v>
                  </c:pt>
                  <c:pt idx="360">
                    <c:v>359</c:v>
                  </c:pt>
                  <c:pt idx="361">
                    <c:v>360</c:v>
                  </c:pt>
                  <c:pt idx="362">
                    <c:v>   </c:v>
                  </c:pt>
                  <c:pt idx="363">
                    <c:v>362</c:v>
                  </c:pt>
                  <c:pt idx="364">
                    <c:v>363</c:v>
                  </c:pt>
                  <c:pt idx="365">
                    <c:v>364</c:v>
                  </c:pt>
                  <c:pt idx="366">
                    <c:v>365</c:v>
                  </c:pt>
                  <c:pt idx="367">
                    <c:v>366</c:v>
                  </c:pt>
                  <c:pt idx="368">
                    <c:v>367</c:v>
                  </c:pt>
                  <c:pt idx="369">
                    <c:v>368</c:v>
                  </c:pt>
                  <c:pt idx="370">
                    <c:v>369</c:v>
                  </c:pt>
                  <c:pt idx="371">
                    <c:v>370</c:v>
                  </c:pt>
                  <c:pt idx="372">
                    <c:v>371</c:v>
                  </c:pt>
                  <c:pt idx="373">
                    <c:v>372</c:v>
                  </c:pt>
                  <c:pt idx="374">
                    <c:v>373</c:v>
                  </c:pt>
                  <c:pt idx="375">
                    <c:v>374</c:v>
                  </c:pt>
                  <c:pt idx="376">
                    <c:v>375</c:v>
                  </c:pt>
                  <c:pt idx="377">
                    <c:v>   </c:v>
                  </c:pt>
                  <c:pt idx="378">
                    <c:v>377</c:v>
                  </c:pt>
                  <c:pt idx="379">
                    <c:v>378</c:v>
                  </c:pt>
                  <c:pt idx="380">
                    <c:v>379</c:v>
                  </c:pt>
                  <c:pt idx="381">
                    <c:v>380</c:v>
                  </c:pt>
                  <c:pt idx="382">
                    <c:v>381</c:v>
                  </c:pt>
                  <c:pt idx="383">
                    <c:v>   </c:v>
                  </c:pt>
                  <c:pt idx="384">
                    <c:v>383</c:v>
                  </c:pt>
                  <c:pt idx="385">
                    <c:v>384</c:v>
                  </c:pt>
                  <c:pt idx="386">
                    <c:v>385</c:v>
                  </c:pt>
                  <c:pt idx="387">
                    <c:v>386</c:v>
                  </c:pt>
                  <c:pt idx="388">
                    <c:v>387</c:v>
                  </c:pt>
                  <c:pt idx="389">
                    <c:v>388</c:v>
                  </c:pt>
                  <c:pt idx="390">
                    <c:v>389</c:v>
                  </c:pt>
                  <c:pt idx="391">
                    <c:v>390</c:v>
                  </c:pt>
                  <c:pt idx="392">
                    <c:v>391</c:v>
                  </c:pt>
                  <c:pt idx="393">
                    <c:v>392</c:v>
                  </c:pt>
                  <c:pt idx="394">
                    <c:v>393</c:v>
                  </c:pt>
                  <c:pt idx="395">
                    <c:v>   </c:v>
                  </c:pt>
                  <c:pt idx="396">
                    <c:v>395</c:v>
                  </c:pt>
                  <c:pt idx="397">
                    <c:v>396</c:v>
                  </c:pt>
                  <c:pt idx="398">
                    <c:v>397</c:v>
                  </c:pt>
                  <c:pt idx="399">
                    <c:v>398</c:v>
                  </c:pt>
                  <c:pt idx="400">
                    <c:v>399</c:v>
                  </c:pt>
                  <c:pt idx="401">
                    <c:v>400</c:v>
                  </c:pt>
                  <c:pt idx="402">
                    <c:v>401</c:v>
                  </c:pt>
                  <c:pt idx="403">
                    <c:v>402</c:v>
                  </c:pt>
                  <c:pt idx="404">
                    <c:v>403</c:v>
                  </c:pt>
                  <c:pt idx="405">
                    <c:v>404</c:v>
                  </c:pt>
                  <c:pt idx="406">
                    <c:v>405</c:v>
                  </c:pt>
                  <c:pt idx="407">
                    <c:v>406</c:v>
                  </c:pt>
                  <c:pt idx="408">
                    <c:v>407</c:v>
                  </c:pt>
                  <c:pt idx="409">
                    <c:v>408</c:v>
                  </c:pt>
                  <c:pt idx="410">
                    <c:v>409</c:v>
                  </c:pt>
                  <c:pt idx="411">
                    <c:v>410</c:v>
                  </c:pt>
                  <c:pt idx="412">
                    <c:v>411</c:v>
                  </c:pt>
                  <c:pt idx="413">
                    <c:v>412</c:v>
                  </c:pt>
                  <c:pt idx="414">
                    <c:v>413</c:v>
                  </c:pt>
                  <c:pt idx="415">
                    <c:v>414</c:v>
                  </c:pt>
                  <c:pt idx="416">
                    <c:v>415</c:v>
                  </c:pt>
                  <c:pt idx="417">
                    <c:v>416</c:v>
                  </c:pt>
                  <c:pt idx="418">
                    <c:v>417</c:v>
                  </c:pt>
                  <c:pt idx="419">
                    <c:v>418</c:v>
                  </c:pt>
                  <c:pt idx="420">
                    <c:v>419</c:v>
                  </c:pt>
                  <c:pt idx="421">
                    <c:v>420</c:v>
                  </c:pt>
                  <c:pt idx="422">
                    <c:v>421</c:v>
                  </c:pt>
                  <c:pt idx="423">
                    <c:v>422</c:v>
                  </c:pt>
                  <c:pt idx="424">
                    <c:v>423</c:v>
                  </c:pt>
                  <c:pt idx="425">
                    <c:v>424</c:v>
                  </c:pt>
                  <c:pt idx="426">
                    <c:v>425</c:v>
                  </c:pt>
                  <c:pt idx="427">
                    <c:v>426</c:v>
                  </c:pt>
                  <c:pt idx="428">
                    <c:v>427</c:v>
                  </c:pt>
                  <c:pt idx="429">
                    <c:v>428</c:v>
                  </c:pt>
                  <c:pt idx="430">
                    <c:v>429</c:v>
                  </c:pt>
                  <c:pt idx="431">
                    <c:v>430</c:v>
                  </c:pt>
                  <c:pt idx="432">
                    <c:v>431</c:v>
                  </c:pt>
                  <c:pt idx="433">
                    <c:v>432</c:v>
                  </c:pt>
                  <c:pt idx="434">
                    <c:v>433</c:v>
                  </c:pt>
                  <c:pt idx="435">
                    <c:v>434</c:v>
                  </c:pt>
                  <c:pt idx="436">
                    <c:v>435</c:v>
                  </c:pt>
                  <c:pt idx="437">
                    <c:v>436</c:v>
                  </c:pt>
                  <c:pt idx="438">
                    <c:v>437</c:v>
                  </c:pt>
                  <c:pt idx="439">
                    <c:v>438</c:v>
                  </c:pt>
                  <c:pt idx="440">
                    <c:v>439</c:v>
                  </c:pt>
                  <c:pt idx="441">
                    <c:v>440</c:v>
                  </c:pt>
                  <c:pt idx="442">
                    <c:v>441</c:v>
                  </c:pt>
                  <c:pt idx="443">
                    <c:v>442</c:v>
                  </c:pt>
                  <c:pt idx="444">
                    <c:v>443</c:v>
                  </c:pt>
                  <c:pt idx="445">
                    <c:v>444</c:v>
                  </c:pt>
                  <c:pt idx="446">
                    <c:v>445</c:v>
                  </c:pt>
                  <c:pt idx="447">
                    <c:v>446</c:v>
                  </c:pt>
                  <c:pt idx="448">
                    <c:v>447</c:v>
                  </c:pt>
                  <c:pt idx="449">
                    <c:v>448</c:v>
                  </c:pt>
                  <c:pt idx="450">
                    <c:v>449</c:v>
                  </c:pt>
                  <c:pt idx="451">
                    <c:v>450</c:v>
                  </c:pt>
                  <c:pt idx="452">
                    <c:v>451</c:v>
                  </c:pt>
                  <c:pt idx="453">
                    <c:v>452</c:v>
                  </c:pt>
                  <c:pt idx="454">
                    <c:v>453</c:v>
                  </c:pt>
                  <c:pt idx="455">
                    <c:v>454</c:v>
                  </c:pt>
                  <c:pt idx="456">
                    <c:v>455</c:v>
                  </c:pt>
                  <c:pt idx="457">
                    <c:v>456</c:v>
                  </c:pt>
                  <c:pt idx="458">
                    <c:v>457</c:v>
                  </c:pt>
                  <c:pt idx="459">
                    <c:v>   </c:v>
                  </c:pt>
                  <c:pt idx="460">
                    <c:v>459</c:v>
                  </c:pt>
                  <c:pt idx="461">
                    <c:v>460</c:v>
                  </c:pt>
                  <c:pt idx="462">
                    <c:v>   </c:v>
                  </c:pt>
                  <c:pt idx="463">
                    <c:v>462</c:v>
                  </c:pt>
                  <c:pt idx="464">
                    <c:v>463</c:v>
                  </c:pt>
                  <c:pt idx="465">
                    <c:v>   </c:v>
                  </c:pt>
                  <c:pt idx="466">
                    <c:v>465</c:v>
                  </c:pt>
                  <c:pt idx="467">
                    <c:v>466</c:v>
                  </c:pt>
                  <c:pt idx="468">
                    <c:v>   </c:v>
                  </c:pt>
                  <c:pt idx="469">
                    <c:v>468</c:v>
                  </c:pt>
                  <c:pt idx="470">
                    <c:v>469</c:v>
                  </c:pt>
                  <c:pt idx="471">
                    <c:v>   </c:v>
                  </c:pt>
                  <c:pt idx="472">
                    <c:v>471</c:v>
                  </c:pt>
                  <c:pt idx="473">
                    <c:v>472</c:v>
                  </c:pt>
                  <c:pt idx="474">
                    <c:v>473</c:v>
                  </c:pt>
                  <c:pt idx="475">
                    <c:v>474</c:v>
                  </c:pt>
                  <c:pt idx="476">
                    <c:v>475</c:v>
                  </c:pt>
                  <c:pt idx="477">
                    <c:v>476</c:v>
                  </c:pt>
                  <c:pt idx="478">
                    <c:v>477</c:v>
                  </c:pt>
                  <c:pt idx="479">
                    <c:v>   </c:v>
                  </c:pt>
                  <c:pt idx="480">
                    <c:v>479</c:v>
                  </c:pt>
                  <c:pt idx="481">
                    <c:v>480</c:v>
                  </c:pt>
                  <c:pt idx="482">
                    <c:v>481</c:v>
                  </c:pt>
                  <c:pt idx="483">
                    <c:v>482</c:v>
                  </c:pt>
                  <c:pt idx="484">
                    <c:v>483</c:v>
                  </c:pt>
                  <c:pt idx="485">
                    <c:v>   </c:v>
                  </c:pt>
                  <c:pt idx="486">
                    <c:v>485</c:v>
                  </c:pt>
                  <c:pt idx="487">
                    <c:v>486</c:v>
                  </c:pt>
                  <c:pt idx="488">
                    <c:v>487</c:v>
                  </c:pt>
                  <c:pt idx="489">
                    <c:v>488</c:v>
                  </c:pt>
                  <c:pt idx="490">
                    <c:v>489</c:v>
                  </c:pt>
                  <c:pt idx="491">
                    <c:v>490</c:v>
                  </c:pt>
                  <c:pt idx="492">
                    <c:v>491</c:v>
                  </c:pt>
                  <c:pt idx="493">
                    <c:v>492</c:v>
                  </c:pt>
                  <c:pt idx="494">
                    <c:v>493</c:v>
                  </c:pt>
                  <c:pt idx="495">
                    <c:v>494</c:v>
                  </c:pt>
                  <c:pt idx="496">
                    <c:v>495</c:v>
                  </c:pt>
                  <c:pt idx="497">
                    <c:v>496</c:v>
                  </c:pt>
                  <c:pt idx="498">
                    <c:v>497</c:v>
                  </c:pt>
                  <c:pt idx="499">
                    <c:v>498</c:v>
                  </c:pt>
                  <c:pt idx="500">
                    <c:v>499</c:v>
                  </c:pt>
                  <c:pt idx="501">
                    <c:v>500</c:v>
                  </c:pt>
                  <c:pt idx="502">
                    <c:v>501</c:v>
                  </c:pt>
                  <c:pt idx="503">
                    <c:v>502</c:v>
                  </c:pt>
                  <c:pt idx="504">
                    <c:v>503</c:v>
                  </c:pt>
                  <c:pt idx="505">
                    <c:v>504</c:v>
                  </c:pt>
                  <c:pt idx="506">
                    <c:v>505</c:v>
                  </c:pt>
                  <c:pt idx="507">
                    <c:v>506</c:v>
                  </c:pt>
                  <c:pt idx="508">
                    <c:v>507</c:v>
                  </c:pt>
                  <c:pt idx="509">
                    <c:v>508</c:v>
                  </c:pt>
                  <c:pt idx="510">
                    <c:v>509</c:v>
                  </c:pt>
                  <c:pt idx="511">
                    <c:v>510</c:v>
                  </c:pt>
                  <c:pt idx="512">
                    <c:v>511</c:v>
                  </c:pt>
                  <c:pt idx="513">
                    <c:v>512</c:v>
                  </c:pt>
                  <c:pt idx="514">
                    <c:v>513</c:v>
                  </c:pt>
                  <c:pt idx="515">
                    <c:v>514</c:v>
                  </c:pt>
                  <c:pt idx="516">
                    <c:v>515</c:v>
                  </c:pt>
                  <c:pt idx="517">
                    <c:v>516</c:v>
                  </c:pt>
                  <c:pt idx="518">
                    <c:v>517</c:v>
                  </c:pt>
                  <c:pt idx="519">
                    <c:v>518</c:v>
                  </c:pt>
                  <c:pt idx="520">
                    <c:v>519</c:v>
                  </c:pt>
                  <c:pt idx="521">
                    <c:v>520</c:v>
                  </c:pt>
                  <c:pt idx="522">
                    <c:v>521</c:v>
                  </c:pt>
                  <c:pt idx="523">
                    <c:v>522</c:v>
                  </c:pt>
                  <c:pt idx="524">
                    <c:v>523</c:v>
                  </c:pt>
                  <c:pt idx="525">
                    <c:v>524</c:v>
                  </c:pt>
                  <c:pt idx="526">
                    <c:v>525</c:v>
                  </c:pt>
                  <c:pt idx="527">
                    <c:v>526</c:v>
                  </c:pt>
                  <c:pt idx="528">
                    <c:v>527</c:v>
                  </c:pt>
                  <c:pt idx="529">
                    <c:v>528</c:v>
                  </c:pt>
                  <c:pt idx="530">
                    <c:v>529</c:v>
                  </c:pt>
                  <c:pt idx="531">
                    <c:v>   </c:v>
                  </c:pt>
                  <c:pt idx="532">
                    <c:v>   </c:v>
                  </c:pt>
                  <c:pt idx="533">
                    <c:v>532</c:v>
                  </c:pt>
                  <c:pt idx="534">
                    <c:v>533</c:v>
                  </c:pt>
                  <c:pt idx="535">
                    <c:v>534</c:v>
                  </c:pt>
                  <c:pt idx="536">
                    <c:v>   </c:v>
                  </c:pt>
                  <c:pt idx="537">
                    <c:v>536</c:v>
                  </c:pt>
                  <c:pt idx="538">
                    <c:v>537</c:v>
                  </c:pt>
                  <c:pt idx="539">
                    <c:v>538</c:v>
                  </c:pt>
                  <c:pt idx="540">
                    <c:v>   </c:v>
                  </c:pt>
                  <c:pt idx="541">
                    <c:v>540</c:v>
                  </c:pt>
                  <c:pt idx="542">
                    <c:v>541</c:v>
                  </c:pt>
                  <c:pt idx="543">
                    <c:v>542</c:v>
                  </c:pt>
                  <c:pt idx="544">
                    <c:v>   </c:v>
                  </c:pt>
                  <c:pt idx="545">
                    <c:v>544</c:v>
                  </c:pt>
                  <c:pt idx="546">
                    <c:v>545</c:v>
                  </c:pt>
                  <c:pt idx="547">
                    <c:v>546</c:v>
                  </c:pt>
                  <c:pt idx="548">
                    <c:v>   </c:v>
                  </c:pt>
                  <c:pt idx="549">
                    <c:v>548</c:v>
                  </c:pt>
                  <c:pt idx="550">
                    <c:v>549</c:v>
                  </c:pt>
                  <c:pt idx="551">
                    <c:v>550</c:v>
                  </c:pt>
                  <c:pt idx="552">
                    <c:v>551</c:v>
                  </c:pt>
                  <c:pt idx="553">
                    <c:v>552</c:v>
                  </c:pt>
                  <c:pt idx="554">
                    <c:v>553</c:v>
                  </c:pt>
                  <c:pt idx="555">
                    <c:v>554</c:v>
                  </c:pt>
                  <c:pt idx="556">
                    <c:v>555</c:v>
                  </c:pt>
                  <c:pt idx="557">
                    <c:v>556</c:v>
                  </c:pt>
                  <c:pt idx="558">
                    <c:v>557</c:v>
                  </c:pt>
                  <c:pt idx="559">
                    <c:v>558</c:v>
                  </c:pt>
                  <c:pt idx="560">
                    <c:v>   </c:v>
                  </c:pt>
                  <c:pt idx="561">
                    <c:v>560</c:v>
                  </c:pt>
                  <c:pt idx="562">
                    <c:v>561</c:v>
                  </c:pt>
                  <c:pt idx="563">
                    <c:v>562</c:v>
                  </c:pt>
                  <c:pt idx="564">
                    <c:v>   </c:v>
                  </c:pt>
                  <c:pt idx="565">
                    <c:v>564</c:v>
                  </c:pt>
                  <c:pt idx="566">
                    <c:v>565</c:v>
                  </c:pt>
                  <c:pt idx="567">
                    <c:v>566</c:v>
                  </c:pt>
                  <c:pt idx="568">
                    <c:v>   </c:v>
                  </c:pt>
                  <c:pt idx="569">
                    <c:v>568</c:v>
                  </c:pt>
                  <c:pt idx="570">
                    <c:v>569</c:v>
                  </c:pt>
                  <c:pt idx="571">
                    <c:v>570</c:v>
                  </c:pt>
                  <c:pt idx="572">
                    <c:v>571</c:v>
                  </c:pt>
                  <c:pt idx="573">
                    <c:v>572</c:v>
                  </c:pt>
                  <c:pt idx="574">
                    <c:v>573</c:v>
                  </c:pt>
                  <c:pt idx="575">
                    <c:v>574</c:v>
                  </c:pt>
                  <c:pt idx="576">
                    <c:v>575</c:v>
                  </c:pt>
                  <c:pt idx="577">
                    <c:v>   </c:v>
                  </c:pt>
                  <c:pt idx="578">
                    <c:v>577</c:v>
                  </c:pt>
                  <c:pt idx="579">
                    <c:v>578</c:v>
                  </c:pt>
                  <c:pt idx="580">
                    <c:v>579</c:v>
                  </c:pt>
                  <c:pt idx="581">
                    <c:v>580</c:v>
                  </c:pt>
                  <c:pt idx="582">
                    <c:v>581</c:v>
                  </c:pt>
                  <c:pt idx="583">
                    <c:v>582</c:v>
                  </c:pt>
                  <c:pt idx="584">
                    <c:v>   </c:v>
                  </c:pt>
                  <c:pt idx="585">
                    <c:v>584</c:v>
                  </c:pt>
                  <c:pt idx="586">
                    <c:v>585</c:v>
                  </c:pt>
                  <c:pt idx="587">
                    <c:v>586</c:v>
                  </c:pt>
                  <c:pt idx="588">
                    <c:v>587</c:v>
                  </c:pt>
                  <c:pt idx="589">
                    <c:v>588</c:v>
                  </c:pt>
                  <c:pt idx="590">
                    <c:v>   </c:v>
                  </c:pt>
                  <c:pt idx="591">
                    <c:v>590</c:v>
                  </c:pt>
                  <c:pt idx="592">
                    <c:v>591</c:v>
                  </c:pt>
                  <c:pt idx="593">
                    <c:v>592</c:v>
                  </c:pt>
                  <c:pt idx="594">
                    <c:v>593</c:v>
                  </c:pt>
                  <c:pt idx="595">
                    <c:v>594</c:v>
                  </c:pt>
                  <c:pt idx="596">
                    <c:v>595</c:v>
                  </c:pt>
                  <c:pt idx="597">
                    <c:v>596</c:v>
                  </c:pt>
                  <c:pt idx="598">
                    <c:v>597</c:v>
                  </c:pt>
                  <c:pt idx="599">
                    <c:v>598</c:v>
                  </c:pt>
                  <c:pt idx="600">
                    <c:v>599</c:v>
                  </c:pt>
                  <c:pt idx="601">
                    <c:v>   </c:v>
                  </c:pt>
                  <c:pt idx="602">
                    <c:v>   </c:v>
                  </c:pt>
                  <c:pt idx="603">
                    <c:v>602</c:v>
                  </c:pt>
                  <c:pt idx="604">
                    <c:v>603</c:v>
                  </c:pt>
                  <c:pt idx="605">
                    <c:v>604</c:v>
                  </c:pt>
                  <c:pt idx="606">
                    <c:v>605</c:v>
                  </c:pt>
                  <c:pt idx="607">
                    <c:v>606</c:v>
                  </c:pt>
                  <c:pt idx="608">
                    <c:v>607</c:v>
                  </c:pt>
                  <c:pt idx="609">
                    <c:v>608</c:v>
                  </c:pt>
                  <c:pt idx="610">
                    <c:v>609</c:v>
                  </c:pt>
                  <c:pt idx="611">
                    <c:v>610</c:v>
                  </c:pt>
                  <c:pt idx="612">
                    <c:v>611</c:v>
                  </c:pt>
                  <c:pt idx="613">
                    <c:v>612</c:v>
                  </c:pt>
                  <c:pt idx="614">
                    <c:v>613</c:v>
                  </c:pt>
                  <c:pt idx="615">
                    <c:v>614</c:v>
                  </c:pt>
                  <c:pt idx="616">
                    <c:v>615</c:v>
                  </c:pt>
                  <c:pt idx="617">
                    <c:v>616</c:v>
                  </c:pt>
                  <c:pt idx="618">
                    <c:v>617</c:v>
                  </c:pt>
                  <c:pt idx="619">
                    <c:v>618</c:v>
                  </c:pt>
                  <c:pt idx="620">
                    <c:v>619</c:v>
                  </c:pt>
                  <c:pt idx="621">
                    <c:v>620</c:v>
                  </c:pt>
                  <c:pt idx="622">
                    <c:v>621</c:v>
                  </c:pt>
                  <c:pt idx="623">
                    <c:v>622</c:v>
                  </c:pt>
                  <c:pt idx="624">
                    <c:v>623</c:v>
                  </c:pt>
                  <c:pt idx="625">
                    <c:v>624</c:v>
                  </c:pt>
                  <c:pt idx="626">
                    <c:v>625</c:v>
                  </c:pt>
                  <c:pt idx="627">
                    <c:v>626</c:v>
                  </c:pt>
                  <c:pt idx="628">
                    <c:v>627</c:v>
                  </c:pt>
                  <c:pt idx="629">
                    <c:v>628</c:v>
                  </c:pt>
                  <c:pt idx="630">
                    <c:v>629</c:v>
                  </c:pt>
                  <c:pt idx="631">
                    <c:v>630</c:v>
                  </c:pt>
                  <c:pt idx="632">
                    <c:v>631</c:v>
                  </c:pt>
                  <c:pt idx="633">
                    <c:v>632</c:v>
                  </c:pt>
                  <c:pt idx="634">
                    <c:v>633</c:v>
                  </c:pt>
                  <c:pt idx="635">
                    <c:v>634</c:v>
                  </c:pt>
                  <c:pt idx="636">
                    <c:v>635</c:v>
                  </c:pt>
                  <c:pt idx="637">
                    <c:v>636</c:v>
                  </c:pt>
                  <c:pt idx="638">
                    <c:v>637</c:v>
                  </c:pt>
                  <c:pt idx="639">
                    <c:v>638</c:v>
                  </c:pt>
                  <c:pt idx="640">
                    <c:v>639</c:v>
                  </c:pt>
                  <c:pt idx="641">
                    <c:v>   </c:v>
                  </c:pt>
                  <c:pt idx="642">
                    <c:v>   </c:v>
                  </c:pt>
                  <c:pt idx="643">
                    <c:v>642</c:v>
                  </c:pt>
                  <c:pt idx="644">
                    <c:v>   </c:v>
                  </c:pt>
                  <c:pt idx="645">
                    <c:v>644</c:v>
                  </c:pt>
                  <c:pt idx="646">
                    <c:v>   </c:v>
                  </c:pt>
                  <c:pt idx="647">
                    <c:v>646</c:v>
                  </c:pt>
                  <c:pt idx="648">
                    <c:v>   </c:v>
                  </c:pt>
                  <c:pt idx="649">
                    <c:v>648</c:v>
                  </c:pt>
                  <c:pt idx="650">
                    <c:v>   </c:v>
                  </c:pt>
                  <c:pt idx="651">
                    <c:v>650</c:v>
                  </c:pt>
                  <c:pt idx="652">
                    <c:v>651</c:v>
                  </c:pt>
                  <c:pt idx="653">
                    <c:v>652</c:v>
                  </c:pt>
                  <c:pt idx="654">
                    <c:v>653</c:v>
                  </c:pt>
                  <c:pt idx="655">
                    <c:v>654</c:v>
                  </c:pt>
                  <c:pt idx="656">
                    <c:v>   </c:v>
                  </c:pt>
                  <c:pt idx="657">
                    <c:v>656</c:v>
                  </c:pt>
                  <c:pt idx="658">
                    <c:v>   </c:v>
                  </c:pt>
                  <c:pt idx="659">
                    <c:v>658</c:v>
                  </c:pt>
                  <c:pt idx="660">
                    <c:v>   </c:v>
                  </c:pt>
                  <c:pt idx="661">
                    <c:v>660</c:v>
                  </c:pt>
                  <c:pt idx="662">
                    <c:v>661</c:v>
                  </c:pt>
                  <c:pt idx="663">
                    <c:v>662</c:v>
                  </c:pt>
                  <c:pt idx="664">
                    <c:v>663</c:v>
                  </c:pt>
                  <c:pt idx="665">
                    <c:v>   </c:v>
                  </c:pt>
                  <c:pt idx="666">
                    <c:v>665</c:v>
                  </c:pt>
                  <c:pt idx="667">
                    <c:v>666</c:v>
                  </c:pt>
                  <c:pt idx="668">
                    <c:v>667</c:v>
                  </c:pt>
                  <c:pt idx="669">
                    <c:v>668</c:v>
                  </c:pt>
                  <c:pt idx="670">
                    <c:v>669</c:v>
                  </c:pt>
                  <c:pt idx="671">
                    <c:v>   </c:v>
                  </c:pt>
                  <c:pt idx="672">
                    <c:v>671</c:v>
                  </c:pt>
                  <c:pt idx="673">
                    <c:v>   </c:v>
                  </c:pt>
                  <c:pt idx="674">
                    <c:v>673</c:v>
                  </c:pt>
                  <c:pt idx="675">
                    <c:v>674</c:v>
                  </c:pt>
                  <c:pt idx="676">
                    <c:v>675</c:v>
                  </c:pt>
                  <c:pt idx="677">
                    <c:v>676</c:v>
                  </c:pt>
                  <c:pt idx="678">
                    <c:v>677</c:v>
                  </c:pt>
                  <c:pt idx="679">
                    <c:v>678</c:v>
                  </c:pt>
                  <c:pt idx="680">
                    <c:v>679</c:v>
                  </c:pt>
                  <c:pt idx="681">
                    <c:v>680</c:v>
                  </c:pt>
                  <c:pt idx="682">
                    <c:v>681</c:v>
                  </c:pt>
                  <c:pt idx="683">
                    <c:v>682</c:v>
                  </c:pt>
                  <c:pt idx="684">
                    <c:v>683</c:v>
                  </c:pt>
                  <c:pt idx="685">
                    <c:v>684</c:v>
                  </c:pt>
                  <c:pt idx="686">
                    <c:v>685</c:v>
                  </c:pt>
                  <c:pt idx="687">
                    <c:v>686</c:v>
                  </c:pt>
                  <c:pt idx="688">
                    <c:v>687</c:v>
                  </c:pt>
                  <c:pt idx="689">
                    <c:v>688</c:v>
                  </c:pt>
                  <c:pt idx="690">
                    <c:v>689</c:v>
                  </c:pt>
                  <c:pt idx="691">
                    <c:v>690</c:v>
                  </c:pt>
                  <c:pt idx="692">
                    <c:v>691</c:v>
                  </c:pt>
                  <c:pt idx="693">
                    <c:v>692</c:v>
                  </c:pt>
                  <c:pt idx="694">
                    <c:v>693</c:v>
                  </c:pt>
                  <c:pt idx="695">
                    <c:v>694</c:v>
                  </c:pt>
                  <c:pt idx="696">
                    <c:v>695</c:v>
                  </c:pt>
                  <c:pt idx="697">
                    <c:v>696</c:v>
                  </c:pt>
                  <c:pt idx="698">
                    <c:v>697</c:v>
                  </c:pt>
                  <c:pt idx="699">
                    <c:v>698</c:v>
                  </c:pt>
                  <c:pt idx="700">
                    <c:v>699</c:v>
                  </c:pt>
                  <c:pt idx="701">
                    <c:v>700</c:v>
                  </c:pt>
                  <c:pt idx="702">
                    <c:v>701</c:v>
                  </c:pt>
                  <c:pt idx="703">
                    <c:v>801 Oświata i wychowanie - Razem                                    </c:v>
                  </c:pt>
                  <c:pt idx="704">
                    <c:v>803</c:v>
                  </c:pt>
                  <c:pt idx="705">
                    <c:v>704</c:v>
                  </c:pt>
                  <c:pt idx="706">
                    <c:v>705</c:v>
                  </c:pt>
                  <c:pt idx="707">
                    <c:v>803 Szkolnictwo wyższe- Razem</c:v>
                  </c:pt>
                  <c:pt idx="708">
                    <c:v>851</c:v>
                  </c:pt>
                  <c:pt idx="709">
                    <c:v>708</c:v>
                  </c:pt>
                  <c:pt idx="710">
                    <c:v>709</c:v>
                  </c:pt>
                  <c:pt idx="711">
                    <c:v>710</c:v>
                  </c:pt>
                  <c:pt idx="712">
                    <c:v>711</c:v>
                  </c:pt>
                  <c:pt idx="713">
                    <c:v>712</c:v>
                  </c:pt>
                  <c:pt idx="714">
                    <c:v>713</c:v>
                  </c:pt>
                  <c:pt idx="715">
                    <c:v>714</c:v>
                  </c:pt>
                  <c:pt idx="716">
                    <c:v>715</c:v>
                  </c:pt>
                  <c:pt idx="717">
                    <c:v>716</c:v>
                  </c:pt>
                  <c:pt idx="718">
                    <c:v>717</c:v>
                  </c:pt>
                  <c:pt idx="719">
                    <c:v>718</c:v>
                  </c:pt>
                  <c:pt idx="720">
                    <c:v>   </c:v>
                  </c:pt>
                  <c:pt idx="721">
                    <c:v>   </c:v>
                  </c:pt>
                  <c:pt idx="722">
                    <c:v>   </c:v>
                  </c:pt>
                  <c:pt idx="723">
                    <c:v>   </c:v>
                  </c:pt>
                  <c:pt idx="724">
                    <c:v>   </c:v>
                  </c:pt>
                  <c:pt idx="725">
                    <c:v>   </c:v>
                  </c:pt>
                  <c:pt idx="726">
                    <c:v>725</c:v>
                  </c:pt>
                  <c:pt idx="727">
                    <c:v>726</c:v>
                  </c:pt>
                  <c:pt idx="728">
                    <c:v>727</c:v>
                  </c:pt>
                  <c:pt idx="729">
                    <c:v>728</c:v>
                  </c:pt>
                  <c:pt idx="730">
                    <c:v>729</c:v>
                  </c:pt>
                  <c:pt idx="731">
                    <c:v>730</c:v>
                  </c:pt>
                  <c:pt idx="732">
                    <c:v>731</c:v>
                  </c:pt>
                  <c:pt idx="733">
                    <c:v>732</c:v>
                  </c:pt>
                  <c:pt idx="734">
                    <c:v>733</c:v>
                  </c:pt>
                  <c:pt idx="735">
                    <c:v>851 Ochrona zdrowia - Razem                                         </c:v>
                  </c:pt>
                  <c:pt idx="736">
                    <c:v>852</c:v>
                  </c:pt>
                  <c:pt idx="737">
                    <c:v>736</c:v>
                  </c:pt>
                  <c:pt idx="738">
                    <c:v>737</c:v>
                  </c:pt>
                  <c:pt idx="739">
                    <c:v>738</c:v>
                  </c:pt>
                  <c:pt idx="740">
                    <c:v>739</c:v>
                  </c:pt>
                  <c:pt idx="741">
                    <c:v>740</c:v>
                  </c:pt>
                  <c:pt idx="742">
                    <c:v>741</c:v>
                  </c:pt>
                  <c:pt idx="743">
                    <c:v>742</c:v>
                  </c:pt>
                  <c:pt idx="744">
                    <c:v>743</c:v>
                  </c:pt>
                  <c:pt idx="745">
                    <c:v>744</c:v>
                  </c:pt>
                  <c:pt idx="746">
                    <c:v>745</c:v>
                  </c:pt>
                  <c:pt idx="747">
                    <c:v>746</c:v>
                  </c:pt>
                  <c:pt idx="748">
                    <c:v>747</c:v>
                  </c:pt>
                  <c:pt idx="749">
                    <c:v>748</c:v>
                  </c:pt>
                  <c:pt idx="750">
                    <c:v>749</c:v>
                  </c:pt>
                  <c:pt idx="751">
                    <c:v>750</c:v>
                  </c:pt>
                  <c:pt idx="752">
                    <c:v>751</c:v>
                  </c:pt>
                  <c:pt idx="753">
                    <c:v>752</c:v>
                  </c:pt>
                  <c:pt idx="754">
                    <c:v>753</c:v>
                  </c:pt>
                  <c:pt idx="755">
                    <c:v>754</c:v>
                  </c:pt>
                  <c:pt idx="756">
                    <c:v>755</c:v>
                  </c:pt>
                  <c:pt idx="757">
                    <c:v>756</c:v>
                  </c:pt>
                  <c:pt idx="758">
                    <c:v>757</c:v>
                  </c:pt>
                  <c:pt idx="759">
                    <c:v>758</c:v>
                  </c:pt>
                  <c:pt idx="760">
                    <c:v>759</c:v>
                  </c:pt>
                  <c:pt idx="761">
                    <c:v>760</c:v>
                  </c:pt>
                  <c:pt idx="762">
                    <c:v>761</c:v>
                  </c:pt>
                  <c:pt idx="763">
                    <c:v>762</c:v>
                  </c:pt>
                  <c:pt idx="764">
                    <c:v>763</c:v>
                  </c:pt>
                  <c:pt idx="765">
                    <c:v>764</c:v>
                  </c:pt>
                  <c:pt idx="766">
                    <c:v>765</c:v>
                  </c:pt>
                  <c:pt idx="767">
                    <c:v>   </c:v>
                  </c:pt>
                  <c:pt idx="768">
                    <c:v>   </c:v>
                  </c:pt>
                  <c:pt idx="769">
                    <c:v>   </c:v>
                  </c:pt>
                  <c:pt idx="770">
                    <c:v>   </c:v>
                  </c:pt>
                  <c:pt idx="771">
                    <c:v>   </c:v>
                  </c:pt>
                  <c:pt idx="772">
                    <c:v>   </c:v>
                  </c:pt>
                  <c:pt idx="773">
                    <c:v>772</c:v>
                  </c:pt>
                  <c:pt idx="774">
                    <c:v>773</c:v>
                  </c:pt>
                  <c:pt idx="775">
                    <c:v>774</c:v>
                  </c:pt>
                  <c:pt idx="776">
                    <c:v>   </c:v>
                  </c:pt>
                  <c:pt idx="777">
                    <c:v>776</c:v>
                  </c:pt>
                  <c:pt idx="778">
                    <c:v>777</c:v>
                  </c:pt>
                  <c:pt idx="779">
                    <c:v>   </c:v>
                  </c:pt>
                  <c:pt idx="780">
                    <c:v>   </c:v>
                  </c:pt>
                  <c:pt idx="781">
                    <c:v>780</c:v>
                  </c:pt>
                  <c:pt idx="782">
                    <c:v>   </c:v>
                  </c:pt>
                  <c:pt idx="783">
                    <c:v>   </c:v>
                  </c:pt>
                  <c:pt idx="784">
                    <c:v>   </c:v>
                  </c:pt>
                  <c:pt idx="785">
                    <c:v>   </c:v>
                  </c:pt>
                  <c:pt idx="786">
                    <c:v>   </c:v>
                  </c:pt>
                  <c:pt idx="787">
                    <c:v>786</c:v>
                  </c:pt>
                  <c:pt idx="788">
                    <c:v>787</c:v>
                  </c:pt>
                  <c:pt idx="789">
                    <c:v>788</c:v>
                  </c:pt>
                  <c:pt idx="790">
                    <c:v>   </c:v>
                  </c:pt>
                  <c:pt idx="791">
                    <c:v>   </c:v>
                  </c:pt>
                  <c:pt idx="792">
                    <c:v>   </c:v>
                  </c:pt>
                  <c:pt idx="793">
                    <c:v>   </c:v>
                  </c:pt>
                  <c:pt idx="794">
                    <c:v>793</c:v>
                  </c:pt>
                  <c:pt idx="795">
                    <c:v>794</c:v>
                  </c:pt>
                  <c:pt idx="796">
                    <c:v>795</c:v>
                  </c:pt>
                  <c:pt idx="797">
                    <c:v>796</c:v>
                  </c:pt>
                  <c:pt idx="798">
                    <c:v>   </c:v>
                  </c:pt>
                  <c:pt idx="799">
                    <c:v>   </c:v>
                  </c:pt>
                  <c:pt idx="800">
                    <c:v>799</c:v>
                  </c:pt>
                  <c:pt idx="801">
                    <c:v>800</c:v>
                  </c:pt>
                  <c:pt idx="802">
                    <c:v>801</c:v>
                  </c:pt>
                  <c:pt idx="803">
                    <c:v>802</c:v>
                  </c:pt>
                  <c:pt idx="804">
                    <c:v>803</c:v>
                  </c:pt>
                  <c:pt idx="805">
                    <c:v>804</c:v>
                  </c:pt>
                  <c:pt idx="806">
                    <c:v>   </c:v>
                  </c:pt>
                  <c:pt idx="807">
                    <c:v>   </c:v>
                  </c:pt>
                  <c:pt idx="808">
                    <c:v>   </c:v>
                  </c:pt>
                  <c:pt idx="809">
                    <c:v>808</c:v>
                  </c:pt>
                  <c:pt idx="810">
                    <c:v>   </c:v>
                  </c:pt>
                  <c:pt idx="811">
                    <c:v>   </c:v>
                  </c:pt>
                  <c:pt idx="812">
                    <c:v>811</c:v>
                  </c:pt>
                  <c:pt idx="813">
                    <c:v>812</c:v>
                  </c:pt>
                  <c:pt idx="814">
                    <c:v>   </c:v>
                  </c:pt>
                  <c:pt idx="815">
                    <c:v>814</c:v>
                  </c:pt>
                  <c:pt idx="816">
                    <c:v>815</c:v>
                  </c:pt>
                  <c:pt idx="817">
                    <c:v>816</c:v>
                  </c:pt>
                  <c:pt idx="818">
                    <c:v>817</c:v>
                  </c:pt>
                  <c:pt idx="819">
                    <c:v>818</c:v>
                  </c:pt>
                  <c:pt idx="820">
                    <c:v>819</c:v>
                  </c:pt>
                  <c:pt idx="821">
                    <c:v>820</c:v>
                  </c:pt>
                  <c:pt idx="822">
                    <c:v>821</c:v>
                  </c:pt>
                  <c:pt idx="823">
                    <c:v>822</c:v>
                  </c:pt>
                  <c:pt idx="824">
                    <c:v>823</c:v>
                  </c:pt>
                  <c:pt idx="825">
                    <c:v>824</c:v>
                  </c:pt>
                  <c:pt idx="826">
                    <c:v>825</c:v>
                  </c:pt>
                  <c:pt idx="827">
                    <c:v>826</c:v>
                  </c:pt>
                  <c:pt idx="828">
                    <c:v>827</c:v>
                  </c:pt>
                  <c:pt idx="829">
                    <c:v>828</c:v>
                  </c:pt>
                  <c:pt idx="830">
                    <c:v>829</c:v>
                  </c:pt>
                  <c:pt idx="831">
                    <c:v>830</c:v>
                  </c:pt>
                  <c:pt idx="832">
                    <c:v>831</c:v>
                  </c:pt>
                  <c:pt idx="833">
                    <c:v>832</c:v>
                  </c:pt>
                  <c:pt idx="834">
                    <c:v>833</c:v>
                  </c:pt>
                  <c:pt idx="835">
                    <c:v>834</c:v>
                  </c:pt>
                  <c:pt idx="836">
                    <c:v>835</c:v>
                  </c:pt>
                  <c:pt idx="837">
                    <c:v>836</c:v>
                  </c:pt>
                  <c:pt idx="838">
                    <c:v>852 Pomoc społeczna - Razem</c:v>
                  </c:pt>
                  <c:pt idx="839">
                    <c:v>854</c:v>
                  </c:pt>
                  <c:pt idx="840">
                    <c:v>   </c:v>
                  </c:pt>
                  <c:pt idx="841">
                    <c:v>840</c:v>
                  </c:pt>
                  <c:pt idx="842">
                    <c:v>841</c:v>
                  </c:pt>
                  <c:pt idx="843">
                    <c:v>842</c:v>
                  </c:pt>
                  <c:pt idx="844">
                    <c:v>   </c:v>
                  </c:pt>
                  <c:pt idx="845">
                    <c:v>844</c:v>
                  </c:pt>
                  <c:pt idx="846">
                    <c:v>845</c:v>
                  </c:pt>
                  <c:pt idx="847">
                    <c:v>846</c:v>
                  </c:pt>
                  <c:pt idx="848">
                    <c:v>847</c:v>
                  </c:pt>
                  <c:pt idx="849">
                    <c:v>848</c:v>
                  </c:pt>
                  <c:pt idx="850">
                    <c:v>849</c:v>
                  </c:pt>
                  <c:pt idx="851">
                    <c:v>850</c:v>
                  </c:pt>
                  <c:pt idx="852">
                    <c:v>   </c:v>
                  </c:pt>
                  <c:pt idx="853">
                    <c:v>852</c:v>
                  </c:pt>
                  <c:pt idx="854">
                    <c:v>853</c:v>
                  </c:pt>
                  <c:pt idx="855">
                    <c:v>854</c:v>
                  </c:pt>
                  <c:pt idx="856">
                    <c:v>   </c:v>
                  </c:pt>
                  <c:pt idx="857">
                    <c:v>856</c:v>
                  </c:pt>
                  <c:pt idx="858">
                    <c:v>857</c:v>
                  </c:pt>
                  <c:pt idx="859">
                    <c:v>858</c:v>
                  </c:pt>
                  <c:pt idx="860">
                    <c:v>   </c:v>
                  </c:pt>
                  <c:pt idx="861">
                    <c:v>860</c:v>
                  </c:pt>
                  <c:pt idx="862">
                    <c:v>861</c:v>
                  </c:pt>
                  <c:pt idx="863">
                    <c:v>862</c:v>
                  </c:pt>
                  <c:pt idx="864">
                    <c:v>   </c:v>
                  </c:pt>
                  <c:pt idx="865">
                    <c:v>864</c:v>
                  </c:pt>
                  <c:pt idx="866">
                    <c:v>865</c:v>
                  </c:pt>
                  <c:pt idx="867">
                    <c:v>866</c:v>
                  </c:pt>
                  <c:pt idx="868">
                    <c:v>867</c:v>
                  </c:pt>
                  <c:pt idx="869">
                    <c:v>868</c:v>
                  </c:pt>
                  <c:pt idx="870">
                    <c:v>869</c:v>
                  </c:pt>
                  <c:pt idx="871">
                    <c:v>870</c:v>
                  </c:pt>
                  <c:pt idx="872">
                    <c:v>871</c:v>
                  </c:pt>
                  <c:pt idx="873">
                    <c:v>872</c:v>
                  </c:pt>
                  <c:pt idx="874">
                    <c:v>873</c:v>
                  </c:pt>
                  <c:pt idx="875">
                    <c:v>874</c:v>
                  </c:pt>
                  <c:pt idx="876">
                    <c:v>875</c:v>
                  </c:pt>
                  <c:pt idx="877">
                    <c:v>876</c:v>
                  </c:pt>
                  <c:pt idx="878">
                    <c:v>877</c:v>
                  </c:pt>
                  <c:pt idx="879">
                    <c:v>878</c:v>
                  </c:pt>
                  <c:pt idx="880">
                    <c:v>879</c:v>
                  </c:pt>
                  <c:pt idx="881">
                    <c:v>880</c:v>
                  </c:pt>
                  <c:pt idx="882">
                    <c:v>881</c:v>
                  </c:pt>
                  <c:pt idx="883">
                    <c:v>882</c:v>
                  </c:pt>
                  <c:pt idx="884">
                    <c:v>883</c:v>
                  </c:pt>
                  <c:pt idx="885">
                    <c:v>884</c:v>
                  </c:pt>
                  <c:pt idx="886">
                    <c:v>885</c:v>
                  </c:pt>
                  <c:pt idx="887">
                    <c:v>886</c:v>
                  </c:pt>
                  <c:pt idx="888">
                    <c:v>887</c:v>
                  </c:pt>
                  <c:pt idx="889">
                    <c:v>888</c:v>
                  </c:pt>
                  <c:pt idx="890">
                    <c:v>889</c:v>
                  </c:pt>
                  <c:pt idx="891">
                    <c:v>890</c:v>
                  </c:pt>
                  <c:pt idx="892">
                    <c:v>   </c:v>
                  </c:pt>
                  <c:pt idx="893">
                    <c:v>892</c:v>
                  </c:pt>
                  <c:pt idx="894">
                    <c:v>893</c:v>
                  </c:pt>
                  <c:pt idx="895">
                    <c:v>894</c:v>
                  </c:pt>
                  <c:pt idx="896">
                    <c:v>895</c:v>
                  </c:pt>
                  <c:pt idx="897">
                    <c:v>896</c:v>
                  </c:pt>
                  <c:pt idx="898">
                    <c:v>897</c:v>
                  </c:pt>
                  <c:pt idx="899">
                    <c:v>898</c:v>
                  </c:pt>
                  <c:pt idx="900">
                    <c:v>899</c:v>
                  </c:pt>
                  <c:pt idx="901">
                    <c:v>900</c:v>
                  </c:pt>
                  <c:pt idx="902">
                    <c:v>901</c:v>
                  </c:pt>
                  <c:pt idx="903">
                    <c:v>902</c:v>
                  </c:pt>
                  <c:pt idx="904">
                    <c:v>903</c:v>
                  </c:pt>
                  <c:pt idx="905">
                    <c:v>854 Edukacyjna opieka wychowawcza - Razem                          </c:v>
                  </c:pt>
                  <c:pt idx="906">
                    <c:v>900</c:v>
                  </c:pt>
                  <c:pt idx="907">
                    <c:v>   </c:v>
                  </c:pt>
                  <c:pt idx="908">
                    <c:v>907</c:v>
                  </c:pt>
                  <c:pt idx="909">
                    <c:v>908</c:v>
                  </c:pt>
                  <c:pt idx="910">
                    <c:v>909</c:v>
                  </c:pt>
                  <c:pt idx="911">
                    <c:v>910</c:v>
                  </c:pt>
                  <c:pt idx="912">
                    <c:v>911</c:v>
                  </c:pt>
                  <c:pt idx="913">
                    <c:v>912</c:v>
                  </c:pt>
                  <c:pt idx="914">
                    <c:v>   </c:v>
                  </c:pt>
                  <c:pt idx="915">
                    <c:v>   </c:v>
                  </c:pt>
                  <c:pt idx="916">
                    <c:v>   </c:v>
                  </c:pt>
                  <c:pt idx="917">
                    <c:v>916</c:v>
                  </c:pt>
                  <c:pt idx="918">
                    <c:v>917</c:v>
                  </c:pt>
                  <c:pt idx="919">
                    <c:v>918</c:v>
                  </c:pt>
                  <c:pt idx="920">
                    <c:v>919</c:v>
                  </c:pt>
                  <c:pt idx="921">
                    <c:v>920</c:v>
                  </c:pt>
                  <c:pt idx="922">
                    <c:v>921</c:v>
                  </c:pt>
                  <c:pt idx="923">
                    <c:v>922</c:v>
                  </c:pt>
                  <c:pt idx="924">
                    <c:v>923</c:v>
                  </c:pt>
                  <c:pt idx="925">
                    <c:v>   </c:v>
                  </c:pt>
                  <c:pt idx="926">
                    <c:v>925</c:v>
                  </c:pt>
                  <c:pt idx="927">
                    <c:v>926</c:v>
                  </c:pt>
                  <c:pt idx="928">
                    <c:v>   </c:v>
                  </c:pt>
                  <c:pt idx="929">
                    <c:v>   </c:v>
                  </c:pt>
                  <c:pt idx="930">
                    <c:v>929</c:v>
                  </c:pt>
                  <c:pt idx="931">
                    <c:v>930</c:v>
                  </c:pt>
                  <c:pt idx="932">
                    <c:v>   </c:v>
                  </c:pt>
                  <c:pt idx="933">
                    <c:v>   </c:v>
                  </c:pt>
                  <c:pt idx="934">
                    <c:v>   </c:v>
                  </c:pt>
                  <c:pt idx="935">
                    <c:v>   </c:v>
                  </c:pt>
                  <c:pt idx="936">
                    <c:v>   </c:v>
                  </c:pt>
                  <c:pt idx="937">
                    <c:v>   </c:v>
                  </c:pt>
                  <c:pt idx="938">
                    <c:v>937</c:v>
                  </c:pt>
                  <c:pt idx="939">
                    <c:v>938</c:v>
                  </c:pt>
                  <c:pt idx="940">
                    <c:v>939</c:v>
                  </c:pt>
                  <c:pt idx="941">
                    <c:v>940</c:v>
                  </c:pt>
                  <c:pt idx="942">
                    <c:v>941</c:v>
                  </c:pt>
                  <c:pt idx="943">
                    <c:v>942</c:v>
                  </c:pt>
                  <c:pt idx="944">
                    <c:v>943</c:v>
                  </c:pt>
                  <c:pt idx="945">
                    <c:v>944</c:v>
                  </c:pt>
                  <c:pt idx="946">
                    <c:v>945</c:v>
                  </c:pt>
                  <c:pt idx="947">
                    <c:v>946</c:v>
                  </c:pt>
                  <c:pt idx="948">
                    <c:v>947</c:v>
                  </c:pt>
                  <c:pt idx="949">
                    <c:v>948</c:v>
                  </c:pt>
                  <c:pt idx="950">
                    <c:v>949</c:v>
                  </c:pt>
                  <c:pt idx="951">
                    <c:v>900 Gospodarka komunalna i ochrona środowiska - Razem               </c:v>
                  </c:pt>
                  <c:pt idx="952">
                    <c:v>921</c:v>
                  </c:pt>
                  <c:pt idx="953">
                    <c:v>952</c:v>
                  </c:pt>
                  <c:pt idx="954">
                    <c:v>953</c:v>
                  </c:pt>
                  <c:pt idx="955">
                    <c:v>954</c:v>
                  </c:pt>
                  <c:pt idx="956">
                    <c:v>955</c:v>
                  </c:pt>
                  <c:pt idx="957">
                    <c:v>956</c:v>
                  </c:pt>
                  <c:pt idx="958">
                    <c:v>957</c:v>
                  </c:pt>
                  <c:pt idx="959">
                    <c:v>958</c:v>
                  </c:pt>
                  <c:pt idx="960">
                    <c:v>959</c:v>
                  </c:pt>
                  <c:pt idx="961">
                    <c:v>960</c:v>
                  </c:pt>
                  <c:pt idx="962">
                    <c:v>961</c:v>
                  </c:pt>
                  <c:pt idx="963">
                    <c:v>962</c:v>
                  </c:pt>
                  <c:pt idx="964">
                    <c:v>963</c:v>
                  </c:pt>
                  <c:pt idx="965">
                    <c:v>964</c:v>
                  </c:pt>
                  <c:pt idx="966">
                    <c:v>965</c:v>
                  </c:pt>
                  <c:pt idx="967">
                    <c:v>966</c:v>
                  </c:pt>
                  <c:pt idx="968">
                    <c:v>   </c:v>
                  </c:pt>
                  <c:pt idx="969">
                    <c:v>   </c:v>
                  </c:pt>
                  <c:pt idx="970">
                    <c:v>   </c:v>
                  </c:pt>
                  <c:pt idx="971">
                    <c:v>970</c:v>
                  </c:pt>
                  <c:pt idx="972">
                    <c:v>971</c:v>
                  </c:pt>
                  <c:pt idx="973">
                    <c:v>972</c:v>
                  </c:pt>
                  <c:pt idx="974">
                    <c:v>   </c:v>
                  </c:pt>
                  <c:pt idx="975">
                    <c:v>974</c:v>
                  </c:pt>
                  <c:pt idx="976">
                    <c:v>975</c:v>
                  </c:pt>
                  <c:pt idx="977">
                    <c:v>976</c:v>
                  </c:pt>
                  <c:pt idx="978">
                    <c:v>977</c:v>
                  </c:pt>
                  <c:pt idx="979">
                    <c:v>978</c:v>
                  </c:pt>
                  <c:pt idx="980">
                    <c:v>   </c:v>
                  </c:pt>
                  <c:pt idx="981">
                    <c:v>980</c:v>
                  </c:pt>
                  <c:pt idx="982">
                    <c:v>   </c:v>
                  </c:pt>
                  <c:pt idx="983">
                    <c:v>982</c:v>
                  </c:pt>
                  <c:pt idx="984">
                    <c:v>983</c:v>
                  </c:pt>
                  <c:pt idx="985">
                    <c:v>984</c:v>
                  </c:pt>
                  <c:pt idx="986">
                    <c:v>   </c:v>
                  </c:pt>
                  <c:pt idx="987">
                    <c:v>986</c:v>
                  </c:pt>
                  <c:pt idx="988">
                    <c:v>987</c:v>
                  </c:pt>
                  <c:pt idx="989">
                    <c:v>   </c:v>
                  </c:pt>
                  <c:pt idx="990">
                    <c:v>989</c:v>
                  </c:pt>
                  <c:pt idx="991">
                    <c:v>990</c:v>
                  </c:pt>
                  <c:pt idx="992">
                    <c:v>991</c:v>
                  </c:pt>
                  <c:pt idx="993">
                    <c:v>992</c:v>
                  </c:pt>
                  <c:pt idx="994">
                    <c:v>   </c:v>
                  </c:pt>
                  <c:pt idx="995">
                    <c:v>994</c:v>
                  </c:pt>
                  <c:pt idx="996">
                    <c:v>995</c:v>
                  </c:pt>
                  <c:pt idx="997">
                    <c:v>996</c:v>
                  </c:pt>
                  <c:pt idx="998">
                    <c:v>997</c:v>
                  </c:pt>
                  <c:pt idx="999">
                    <c:v>998</c:v>
                  </c:pt>
                  <c:pt idx="1000">
                    <c:v>999</c:v>
                  </c:pt>
                  <c:pt idx="1001">
                    <c:v>1000</c:v>
                  </c:pt>
                  <c:pt idx="1002">
                    <c:v>1001</c:v>
                  </c:pt>
                  <c:pt idx="1003">
                    <c:v>1002</c:v>
                  </c:pt>
                  <c:pt idx="1004">
                    <c:v>1003</c:v>
                  </c:pt>
                  <c:pt idx="1005">
                    <c:v>1004</c:v>
                  </c:pt>
                  <c:pt idx="1006">
                    <c:v>1005</c:v>
                  </c:pt>
                  <c:pt idx="1007">
                    <c:v>1006</c:v>
                  </c:pt>
                  <c:pt idx="1008">
                    <c:v>1007</c:v>
                  </c:pt>
                  <c:pt idx="1009">
                    <c:v>   </c:v>
                  </c:pt>
                  <c:pt idx="1010">
                    <c:v>1009</c:v>
                  </c:pt>
                  <c:pt idx="1011">
                    <c:v>1010</c:v>
                  </c:pt>
                  <c:pt idx="1012">
                    <c:v>   </c:v>
                  </c:pt>
                  <c:pt idx="1013">
                    <c:v>   </c:v>
                  </c:pt>
                  <c:pt idx="1014">
                    <c:v>   </c:v>
                  </c:pt>
                  <c:pt idx="1015">
                    <c:v>1014</c:v>
                  </c:pt>
                  <c:pt idx="1016">
                    <c:v>   </c:v>
                  </c:pt>
                  <c:pt idx="1017">
                    <c:v>1016</c:v>
                  </c:pt>
                  <c:pt idx="1018">
                    <c:v>1017</c:v>
                  </c:pt>
                  <c:pt idx="1019">
                    <c:v>   </c:v>
                  </c:pt>
                  <c:pt idx="1020">
                    <c:v>   </c:v>
                  </c:pt>
                  <c:pt idx="1021">
                    <c:v>1020</c:v>
                  </c:pt>
                  <c:pt idx="1022">
                    <c:v>1021</c:v>
                  </c:pt>
                  <c:pt idx="1023">
                    <c:v>   </c:v>
                  </c:pt>
                  <c:pt idx="1024">
                    <c:v>   </c:v>
                  </c:pt>
                  <c:pt idx="1025">
                    <c:v>921 Kultura i ochrona dziedzictwa narodowego - Razem               </c:v>
                  </c:pt>
                  <c:pt idx="1026">
                    <c:v>926</c:v>
                  </c:pt>
                  <c:pt idx="1027">
                    <c:v>1026</c:v>
                  </c:pt>
                  <c:pt idx="1028">
                    <c:v>1027</c:v>
                  </c:pt>
                  <c:pt idx="1029">
                    <c:v>1028</c:v>
                  </c:pt>
                  <c:pt idx="1030">
                    <c:v>1029</c:v>
                  </c:pt>
                  <c:pt idx="1031">
                    <c:v>1030</c:v>
                  </c:pt>
                  <c:pt idx="1032">
                    <c:v>1031</c:v>
                  </c:pt>
                  <c:pt idx="1033">
                    <c:v>1032</c:v>
                  </c:pt>
                  <c:pt idx="1034">
                    <c:v>1033</c:v>
                  </c:pt>
                  <c:pt idx="1035">
                    <c:v>1034</c:v>
                  </c:pt>
                  <c:pt idx="1036">
                    <c:v>1035</c:v>
                  </c:pt>
                  <c:pt idx="1037">
                    <c:v>1036</c:v>
                  </c:pt>
                  <c:pt idx="1038">
                    <c:v>1037</c:v>
                  </c:pt>
                  <c:pt idx="1039">
                    <c:v>1038</c:v>
                  </c:pt>
                  <c:pt idx="1040">
                    <c:v>1039</c:v>
                  </c:pt>
                  <c:pt idx="1041">
                    <c:v>1040</c:v>
                  </c:pt>
                  <c:pt idx="1042">
                    <c:v>   </c:v>
                  </c:pt>
                  <c:pt idx="1043">
                    <c:v>   </c:v>
                  </c:pt>
                  <c:pt idx="1044">
                    <c:v>1043</c:v>
                  </c:pt>
                  <c:pt idx="1045">
                    <c:v>1044</c:v>
                  </c:pt>
                  <c:pt idx="1046">
                    <c:v>1045</c:v>
                  </c:pt>
                  <c:pt idx="1047">
                    <c:v>1046</c:v>
                  </c:pt>
                  <c:pt idx="1048">
                    <c:v>1047</c:v>
                  </c:pt>
                  <c:pt idx="1049">
                    <c:v>1048</c:v>
                  </c:pt>
                  <c:pt idx="1050">
                    <c:v>1049</c:v>
                  </c:pt>
                  <c:pt idx="1051">
                    <c:v>1050</c:v>
                  </c:pt>
                  <c:pt idx="1052">
                    <c:v>1051</c:v>
                  </c:pt>
                  <c:pt idx="1053">
                    <c:v>   </c:v>
                  </c:pt>
                  <c:pt idx="1054">
                    <c:v>   </c:v>
                  </c:pt>
                  <c:pt idx="1055">
                    <c:v>1054</c:v>
                  </c:pt>
                  <c:pt idx="1056">
                    <c:v>1055</c:v>
                  </c:pt>
                  <c:pt idx="1057">
                    <c:v>1056</c:v>
                  </c:pt>
                  <c:pt idx="1058">
                    <c:v>1057</c:v>
                  </c:pt>
                  <c:pt idx="1059">
                    <c:v>1058</c:v>
                  </c:pt>
                  <c:pt idx="1060">
                    <c:v>1059</c:v>
                  </c:pt>
                  <c:pt idx="1061">
                    <c:v>1060</c:v>
                  </c:pt>
                  <c:pt idx="1062">
                    <c:v>1061</c:v>
                  </c:pt>
                  <c:pt idx="1063">
                    <c:v>1062</c:v>
                  </c:pt>
                  <c:pt idx="1064">
                    <c:v>1063</c:v>
                  </c:pt>
                  <c:pt idx="1065">
                    <c:v>1064</c:v>
                  </c:pt>
                  <c:pt idx="1066">
                    <c:v>1065</c:v>
                  </c:pt>
                  <c:pt idx="1067">
                    <c:v>1066</c:v>
                  </c:pt>
                  <c:pt idx="1068">
                    <c:v>   </c:v>
                  </c:pt>
                  <c:pt idx="1069">
                    <c:v>   </c:v>
                  </c:pt>
                  <c:pt idx="1070">
                    <c:v>1069</c:v>
                  </c:pt>
                  <c:pt idx="1071">
                    <c:v>1070</c:v>
                  </c:pt>
                  <c:pt idx="1072">
                    <c:v>1071</c:v>
                  </c:pt>
                  <c:pt idx="1073">
                    <c:v>1072</c:v>
                  </c:pt>
                  <c:pt idx="1074">
                    <c:v>1073</c:v>
                  </c:pt>
                  <c:pt idx="1075">
                    <c:v>1074</c:v>
                  </c:pt>
                  <c:pt idx="1076">
                    <c:v>926 Kultura fizyczna i sport - Razem                                </c:v>
                  </c:pt>
                  <c:pt idx="1077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11">
                    <c:v>11</c:v>
                  </c:pt>
                  <c:pt idx="18">
                    <c:v>18</c:v>
                  </c:pt>
                  <c:pt idx="30">
                    <c:v>30</c:v>
                  </c:pt>
                  <c:pt idx="31">
                    <c:v>31</c:v>
                  </c:pt>
                  <c:pt idx="35">
                    <c:v>35</c:v>
                  </c:pt>
                  <c:pt idx="36">
                    <c:v>36</c:v>
                  </c:pt>
                  <c:pt idx="42">
                    <c:v>42</c:v>
                  </c:pt>
                  <c:pt idx="45">
                    <c:v>45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80">
                    <c:v>80</c:v>
                  </c:pt>
                  <c:pt idx="81">
                    <c:v>81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9">
                    <c:v>89</c:v>
                  </c:pt>
                  <c:pt idx="90">
                    <c:v>90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102">
                    <c:v>102</c:v>
                  </c:pt>
                  <c:pt idx="103">
                    <c:v>103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30">
                    <c:v>130</c:v>
                  </c:pt>
                  <c:pt idx="131">
                    <c:v>131</c:v>
                  </c:pt>
                  <c:pt idx="134">
                    <c:v>134</c:v>
                  </c:pt>
                  <c:pt idx="135">
                    <c:v>135</c:v>
                  </c:pt>
                  <c:pt idx="138">
                    <c:v>138</c:v>
                  </c:pt>
                  <c:pt idx="141">
                    <c:v>141</c:v>
                  </c:pt>
                  <c:pt idx="142">
                    <c:v>142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51">
                    <c:v>151</c:v>
                  </c:pt>
                  <c:pt idx="152">
                    <c:v>152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63">
                    <c:v>163</c:v>
                  </c:pt>
                  <c:pt idx="164">
                    <c:v>164</c:v>
                  </c:pt>
                  <c:pt idx="174">
                    <c:v>174</c:v>
                  </c:pt>
                  <c:pt idx="175">
                    <c:v>175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7">
                    <c:v>207</c:v>
                  </c:pt>
                  <c:pt idx="208">
                    <c:v>208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0">
                    <c:v>220</c:v>
                  </c:pt>
                  <c:pt idx="222">
                    <c:v>222</c:v>
                  </c:pt>
                  <c:pt idx="223">
                    <c:v>223</c:v>
                  </c:pt>
                  <c:pt idx="237">
                    <c:v>237</c:v>
                  </c:pt>
                  <c:pt idx="238">
                    <c:v>238</c:v>
                  </c:pt>
                  <c:pt idx="241">
                    <c:v>241</c:v>
                  </c:pt>
                  <c:pt idx="278">
                    <c:v>278</c:v>
                  </c:pt>
                  <c:pt idx="279">
                    <c:v>279</c:v>
                  </c:pt>
                  <c:pt idx="294">
                    <c:v>294</c:v>
                  </c:pt>
                  <c:pt idx="295">
                    <c:v>295</c:v>
                  </c:pt>
                  <c:pt idx="298">
                    <c:v>298</c:v>
                  </c:pt>
                  <c:pt idx="299">
                    <c:v>299</c:v>
                  </c:pt>
                  <c:pt idx="300">
                    <c:v>300</c:v>
                  </c:pt>
                  <c:pt idx="301">
                    <c:v>301</c:v>
                  </c:pt>
                  <c:pt idx="302">
                    <c:v>302</c:v>
                  </c:pt>
                  <c:pt idx="304">
                    <c:v>304</c:v>
                  </c:pt>
                  <c:pt idx="306">
                    <c:v>305</c:v>
                  </c:pt>
                  <c:pt idx="307">
                    <c:v>306</c:v>
                  </c:pt>
                  <c:pt idx="308">
                    <c:v>307</c:v>
                  </c:pt>
                  <c:pt idx="312">
                    <c:v>311</c:v>
                  </c:pt>
                  <c:pt idx="316">
                    <c:v>315</c:v>
                  </c:pt>
                  <c:pt idx="320">
                    <c:v>319</c:v>
                  </c:pt>
                  <c:pt idx="324">
                    <c:v>323</c:v>
                  </c:pt>
                  <c:pt idx="328">
                    <c:v>327</c:v>
                  </c:pt>
                  <c:pt idx="336">
                    <c:v>335</c:v>
                  </c:pt>
                  <c:pt idx="344">
                    <c:v>343</c:v>
                  </c:pt>
                  <c:pt idx="348">
                    <c:v>347</c:v>
                  </c:pt>
                  <c:pt idx="352">
                    <c:v>351</c:v>
                  </c:pt>
                  <c:pt idx="362">
                    <c:v>361</c:v>
                  </c:pt>
                  <c:pt idx="377">
                    <c:v>376</c:v>
                  </c:pt>
                  <c:pt idx="383">
                    <c:v>382</c:v>
                  </c:pt>
                  <c:pt idx="395">
                    <c:v>394</c:v>
                  </c:pt>
                  <c:pt idx="459">
                    <c:v>458</c:v>
                  </c:pt>
                  <c:pt idx="462">
                    <c:v>461</c:v>
                  </c:pt>
                  <c:pt idx="465">
                    <c:v>464</c:v>
                  </c:pt>
                  <c:pt idx="468">
                    <c:v>467</c:v>
                  </c:pt>
                  <c:pt idx="471">
                    <c:v>470</c:v>
                  </c:pt>
                  <c:pt idx="479">
                    <c:v>478</c:v>
                  </c:pt>
                  <c:pt idx="485">
                    <c:v>484</c:v>
                  </c:pt>
                  <c:pt idx="531">
                    <c:v>530</c:v>
                  </c:pt>
                  <c:pt idx="532">
                    <c:v>531</c:v>
                  </c:pt>
                  <c:pt idx="536">
                    <c:v>535</c:v>
                  </c:pt>
                  <c:pt idx="540">
                    <c:v>539</c:v>
                  </c:pt>
                  <c:pt idx="544">
                    <c:v>543</c:v>
                  </c:pt>
                  <c:pt idx="548">
                    <c:v>547</c:v>
                  </c:pt>
                  <c:pt idx="560">
                    <c:v>559</c:v>
                  </c:pt>
                  <c:pt idx="564">
                    <c:v>563</c:v>
                  </c:pt>
                  <c:pt idx="568">
                    <c:v>567</c:v>
                  </c:pt>
                  <c:pt idx="577">
                    <c:v>576</c:v>
                  </c:pt>
                  <c:pt idx="584">
                    <c:v>583</c:v>
                  </c:pt>
                  <c:pt idx="590">
                    <c:v>589</c:v>
                  </c:pt>
                  <c:pt idx="601">
                    <c:v>600</c:v>
                  </c:pt>
                  <c:pt idx="602">
                    <c:v>601</c:v>
                  </c:pt>
                  <c:pt idx="641">
                    <c:v>640</c:v>
                  </c:pt>
                  <c:pt idx="642">
                    <c:v>641</c:v>
                  </c:pt>
                  <c:pt idx="644">
                    <c:v>643</c:v>
                  </c:pt>
                  <c:pt idx="646">
                    <c:v>645</c:v>
                  </c:pt>
                  <c:pt idx="648">
                    <c:v>647</c:v>
                  </c:pt>
                  <c:pt idx="650">
                    <c:v>649</c:v>
                  </c:pt>
                  <c:pt idx="656">
                    <c:v>655</c:v>
                  </c:pt>
                  <c:pt idx="658">
                    <c:v>657</c:v>
                  </c:pt>
                  <c:pt idx="660">
                    <c:v>659</c:v>
                  </c:pt>
                  <c:pt idx="665">
                    <c:v>664</c:v>
                  </c:pt>
                  <c:pt idx="671">
                    <c:v>670</c:v>
                  </c:pt>
                  <c:pt idx="673">
                    <c:v>672</c:v>
                  </c:pt>
                  <c:pt idx="703">
                    <c:v>702</c:v>
                  </c:pt>
                  <c:pt idx="704">
                    <c:v>703</c:v>
                  </c:pt>
                  <c:pt idx="707">
                    <c:v>706</c:v>
                  </c:pt>
                  <c:pt idx="708">
                    <c:v>707</c:v>
                  </c:pt>
                  <c:pt idx="720">
                    <c:v>719</c:v>
                  </c:pt>
                  <c:pt idx="721">
                    <c:v>720</c:v>
                  </c:pt>
                  <c:pt idx="722">
                    <c:v>721</c:v>
                  </c:pt>
                  <c:pt idx="723">
                    <c:v>722</c:v>
                  </c:pt>
                  <c:pt idx="724">
                    <c:v>723</c:v>
                  </c:pt>
                  <c:pt idx="725">
                    <c:v>724</c:v>
                  </c:pt>
                  <c:pt idx="735">
                    <c:v>734</c:v>
                  </c:pt>
                  <c:pt idx="736">
                    <c:v>735</c:v>
                  </c:pt>
                  <c:pt idx="767">
                    <c:v>766</c:v>
                  </c:pt>
                  <c:pt idx="768">
                    <c:v>767</c:v>
                  </c:pt>
                  <c:pt idx="769">
                    <c:v>768</c:v>
                  </c:pt>
                  <c:pt idx="770">
                    <c:v>769</c:v>
                  </c:pt>
                  <c:pt idx="771">
                    <c:v>770</c:v>
                  </c:pt>
                  <c:pt idx="772">
                    <c:v>771</c:v>
                  </c:pt>
                  <c:pt idx="776">
                    <c:v>775</c:v>
                  </c:pt>
                  <c:pt idx="779">
                    <c:v>778</c:v>
                  </c:pt>
                  <c:pt idx="780">
                    <c:v>779</c:v>
                  </c:pt>
                  <c:pt idx="782">
                    <c:v>781</c:v>
                  </c:pt>
                  <c:pt idx="783">
                    <c:v>782</c:v>
                  </c:pt>
                  <c:pt idx="784">
                    <c:v>783</c:v>
                  </c:pt>
                  <c:pt idx="785">
                    <c:v>784</c:v>
                  </c:pt>
                  <c:pt idx="786">
                    <c:v>785</c:v>
                  </c:pt>
                  <c:pt idx="790">
                    <c:v>789</c:v>
                  </c:pt>
                  <c:pt idx="791">
                    <c:v>790</c:v>
                  </c:pt>
                  <c:pt idx="792">
                    <c:v>791</c:v>
                  </c:pt>
                  <c:pt idx="793">
                    <c:v>792</c:v>
                  </c:pt>
                  <c:pt idx="798">
                    <c:v>797</c:v>
                  </c:pt>
                  <c:pt idx="799">
                    <c:v>798</c:v>
                  </c:pt>
                  <c:pt idx="806">
                    <c:v>805</c:v>
                  </c:pt>
                  <c:pt idx="807">
                    <c:v>806</c:v>
                  </c:pt>
                  <c:pt idx="808">
                    <c:v>807</c:v>
                  </c:pt>
                  <c:pt idx="810">
                    <c:v>809</c:v>
                  </c:pt>
                  <c:pt idx="811">
                    <c:v>810</c:v>
                  </c:pt>
                  <c:pt idx="814">
                    <c:v>813</c:v>
                  </c:pt>
                  <c:pt idx="838">
                    <c:v>837</c:v>
                  </c:pt>
                  <c:pt idx="839">
                    <c:v>838</c:v>
                  </c:pt>
                  <c:pt idx="840">
                    <c:v>839</c:v>
                  </c:pt>
                  <c:pt idx="844">
                    <c:v>843</c:v>
                  </c:pt>
                  <c:pt idx="852">
                    <c:v>851</c:v>
                  </c:pt>
                  <c:pt idx="856">
                    <c:v>855</c:v>
                  </c:pt>
                  <c:pt idx="860">
                    <c:v>859</c:v>
                  </c:pt>
                  <c:pt idx="864">
                    <c:v>863</c:v>
                  </c:pt>
                  <c:pt idx="892">
                    <c:v>891</c:v>
                  </c:pt>
                  <c:pt idx="905">
                    <c:v>904</c:v>
                  </c:pt>
                  <c:pt idx="906">
                    <c:v>905</c:v>
                  </c:pt>
                  <c:pt idx="907">
                    <c:v>906</c:v>
                  </c:pt>
                  <c:pt idx="914">
                    <c:v>913</c:v>
                  </c:pt>
                  <c:pt idx="915">
                    <c:v>914</c:v>
                  </c:pt>
                  <c:pt idx="916">
                    <c:v>915</c:v>
                  </c:pt>
                  <c:pt idx="925">
                    <c:v>924</c:v>
                  </c:pt>
                  <c:pt idx="928">
                    <c:v>927</c:v>
                  </c:pt>
                  <c:pt idx="929">
                    <c:v>928</c:v>
                  </c:pt>
                  <c:pt idx="932">
                    <c:v>931</c:v>
                  </c:pt>
                  <c:pt idx="933">
                    <c:v>932</c:v>
                  </c:pt>
                  <c:pt idx="934">
                    <c:v>933</c:v>
                  </c:pt>
                  <c:pt idx="935">
                    <c:v>934</c:v>
                  </c:pt>
                  <c:pt idx="936">
                    <c:v>935</c:v>
                  </c:pt>
                  <c:pt idx="937">
                    <c:v>936</c:v>
                  </c:pt>
                  <c:pt idx="951">
                    <c:v>950</c:v>
                  </c:pt>
                  <c:pt idx="952">
                    <c:v>951</c:v>
                  </c:pt>
                  <c:pt idx="968">
                    <c:v>967</c:v>
                  </c:pt>
                  <c:pt idx="969">
                    <c:v>968</c:v>
                  </c:pt>
                  <c:pt idx="970">
                    <c:v>969</c:v>
                  </c:pt>
                  <c:pt idx="974">
                    <c:v>973</c:v>
                  </c:pt>
                  <c:pt idx="980">
                    <c:v>979</c:v>
                  </c:pt>
                  <c:pt idx="982">
                    <c:v>981</c:v>
                  </c:pt>
                  <c:pt idx="986">
                    <c:v>985</c:v>
                  </c:pt>
                  <c:pt idx="989">
                    <c:v>988</c:v>
                  </c:pt>
                  <c:pt idx="994">
                    <c:v>993</c:v>
                  </c:pt>
                  <c:pt idx="1009">
                    <c:v>1008</c:v>
                  </c:pt>
                  <c:pt idx="1012">
                    <c:v>1011</c:v>
                  </c:pt>
                  <c:pt idx="1013">
                    <c:v>1012</c:v>
                  </c:pt>
                  <c:pt idx="1014">
                    <c:v>1013</c:v>
                  </c:pt>
                  <c:pt idx="1016">
                    <c:v>1015</c:v>
                  </c:pt>
                  <c:pt idx="1019">
                    <c:v>1018</c:v>
                  </c:pt>
                  <c:pt idx="1020">
                    <c:v>1019</c:v>
                  </c:pt>
                  <c:pt idx="1023">
                    <c:v>1022</c:v>
                  </c:pt>
                  <c:pt idx="1024">
                    <c:v>1023</c:v>
                  </c:pt>
                  <c:pt idx="1025">
                    <c:v>1024</c:v>
                  </c:pt>
                  <c:pt idx="1026">
                    <c:v>1025</c:v>
                  </c:pt>
                  <c:pt idx="1042">
                    <c:v>1041</c:v>
                  </c:pt>
                  <c:pt idx="1043">
                    <c:v>1042</c:v>
                  </c:pt>
                  <c:pt idx="1053">
                    <c:v>1052</c:v>
                  </c:pt>
                  <c:pt idx="1054">
                    <c:v>1053</c:v>
                  </c:pt>
                  <c:pt idx="1068">
                    <c:v>1067</c:v>
                  </c:pt>
                  <c:pt idx="1069">
                    <c:v>1068</c:v>
                  </c:pt>
                  <c:pt idx="1076">
                    <c:v>1075</c:v>
                  </c:pt>
                </c:lvl>
              </c:multiLvlStrCache>
            </c:multiLvlStrRef>
          </c:cat>
          <c:val>
            <c:numRef>
              <c:f>szczegół!$H$6:$H$1083</c:f>
            </c:numRef>
          </c:val>
        </c:ser>
        <c:ser>
          <c:idx val="3"/>
          <c:order val="6"/>
          <c:tx>
            <c:strRef>
              <c:f>szczegół!#REF!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szczegół!$A$6:$B$1083</c:f>
              <c:multiLvlStrCache>
                <c:ptCount val="1078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   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   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010 Rolnictwo i łowiectwo  - Razem                                 </c:v>
                  </c:pt>
                  <c:pt idx="36">
                    <c:v>600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   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   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   </c:v>
                  </c:pt>
                  <c:pt idx="70">
                    <c:v>   </c:v>
                  </c:pt>
                  <c:pt idx="71">
                    <c:v>   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600 Transport i łączność - Razem                                 </c:v>
                  </c:pt>
                  <c:pt idx="81">
                    <c:v>700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   </c:v>
                  </c:pt>
                  <c:pt idx="85">
                    <c:v>   </c:v>
                  </c:pt>
                  <c:pt idx="86">
                    <c:v>   </c:v>
                  </c:pt>
                  <c:pt idx="87">
                    <c:v>   </c:v>
                  </c:pt>
                  <c:pt idx="88">
                    <c:v>88</c:v>
                  </c:pt>
                  <c:pt idx="89">
                    <c:v>   </c:v>
                  </c:pt>
                  <c:pt idx="90">
                    <c:v>   </c:v>
                  </c:pt>
                  <c:pt idx="91">
                    <c:v>91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   </c:v>
                  </c:pt>
                  <c:pt idx="95">
                    <c:v>   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   </c:v>
                  </c:pt>
                  <c:pt idx="103">
                    <c:v>   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700 Gospodarka mieszkaniowa - Razem                                </c:v>
                  </c:pt>
                  <c:pt idx="107">
                    <c:v>710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710 Działalność usługowa - Razem                                    </c:v>
                  </c:pt>
                  <c:pt idx="113">
                    <c:v>750</c:v>
                  </c:pt>
                  <c:pt idx="114">
                    <c:v>   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   </c:v>
                  </c:pt>
                  <c:pt idx="121">
                    <c:v>   </c:v>
                  </c:pt>
                  <c:pt idx="122">
                    <c:v>   </c:v>
                  </c:pt>
                  <c:pt idx="123">
                    <c:v>   </c:v>
                  </c:pt>
                  <c:pt idx="124">
                    <c:v>   </c:v>
                  </c:pt>
                  <c:pt idx="125">
                    <c:v>   </c:v>
                  </c:pt>
                  <c:pt idx="126">
                    <c:v>   </c:v>
                  </c:pt>
                  <c:pt idx="127">
                    <c:v>   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   </c:v>
                  </c:pt>
                  <c:pt idx="131">
                    <c:v>   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   </c:v>
                  </c:pt>
                  <c:pt idx="135">
                    <c:v>   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   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   </c:v>
                  </c:pt>
                  <c:pt idx="142">
                    <c:v>   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   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   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   </c:v>
                  </c:pt>
                  <c:pt idx="164">
                    <c:v>   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   </c:v>
                  </c:pt>
                  <c:pt idx="175">
                    <c:v>   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   </c:v>
                  </c:pt>
                  <c:pt idx="179">
                    <c:v>   </c:v>
                  </c:pt>
                  <c:pt idx="180">
                    <c:v>   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   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750 Administracja publiczna - Razem                                 </c:v>
                  </c:pt>
                  <c:pt idx="200">
                    <c:v>751</c:v>
                  </c:pt>
                  <c:pt idx="201">
                    <c:v>   </c:v>
                  </c:pt>
                  <c:pt idx="202">
                    <c:v>   </c:v>
                  </c:pt>
                  <c:pt idx="203">
                    <c:v>   </c:v>
                  </c:pt>
                  <c:pt idx="204">
                    <c:v>   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751 Urzędy naczelnych organów władzy państwowej, kontroli i ochrony prawa oraz sądownictwa - Razem</c:v>
                  </c:pt>
                  <c:pt idx="208">
                    <c:v>754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213</c:v>
                  </c:pt>
                  <c:pt idx="214">
                    <c:v>   </c:v>
                  </c:pt>
                  <c:pt idx="215">
                    <c:v>   </c:v>
                  </c:pt>
                  <c:pt idx="216">
                    <c:v>   </c:v>
                  </c:pt>
                  <c:pt idx="217">
                    <c:v>   </c:v>
                  </c:pt>
                  <c:pt idx="218">
                    <c:v>   </c:v>
                  </c:pt>
                  <c:pt idx="219">
                    <c:v>   </c:v>
                  </c:pt>
                  <c:pt idx="220">
                    <c:v>   </c:v>
                  </c:pt>
                  <c:pt idx="221">
                    <c:v>221</c:v>
                  </c:pt>
                  <c:pt idx="222">
                    <c:v>   </c:v>
                  </c:pt>
                  <c:pt idx="223">
                    <c:v>   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236</c:v>
                  </c:pt>
                  <c:pt idx="237">
                    <c:v>   </c:v>
                  </c:pt>
                  <c:pt idx="238">
                    <c:v>   </c:v>
                  </c:pt>
                  <c:pt idx="239">
                    <c:v>239</c:v>
                  </c:pt>
                  <c:pt idx="240">
                    <c:v>240</c:v>
                  </c:pt>
                  <c:pt idx="241">
                    <c:v>   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247</c:v>
                  </c:pt>
                  <c:pt idx="248">
                    <c:v>248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263</c:v>
                  </c:pt>
                  <c:pt idx="264">
                    <c:v>264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2">
                    <c:v>272</c:v>
                  </c:pt>
                  <c:pt idx="273">
                    <c:v>273</c:v>
                  </c:pt>
                  <c:pt idx="274">
                    <c:v>274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78">
                    <c:v>754 Bezpieczeństwo publiczne i ochrona przeciwpożarowa - Razem      </c:v>
                  </c:pt>
                  <c:pt idx="279">
                    <c:v>756</c:v>
                  </c:pt>
                  <c:pt idx="280">
                    <c:v>280</c:v>
                  </c:pt>
                  <c:pt idx="281">
                    <c:v>281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285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289</c:v>
                  </c:pt>
                  <c:pt idx="290">
                    <c:v>290</c:v>
                  </c:pt>
                  <c:pt idx="291">
                    <c:v>291</c:v>
                  </c:pt>
                  <c:pt idx="292">
                    <c:v>292</c:v>
                  </c:pt>
                  <c:pt idx="293">
                    <c:v>293</c:v>
                  </c:pt>
                  <c:pt idx="294">
                    <c:v>756 Dochody od osób prawnych,od osób fizycznych i od innych jednostek nieposiadających osobowości prawnej oraz wydatki związane z ich poborem - Razem      </c:v>
                  </c:pt>
                  <c:pt idx="295">
                    <c:v>757</c:v>
                  </c:pt>
                  <c:pt idx="296">
                    <c:v>296</c:v>
                  </c:pt>
                  <c:pt idx="297">
                    <c:v>297</c:v>
                  </c:pt>
                  <c:pt idx="298">
                    <c:v>757 Obsługa długu publicznego - Razem</c:v>
                  </c:pt>
                  <c:pt idx="299">
                    <c:v>758</c:v>
                  </c:pt>
                  <c:pt idx="300">
                    <c:v>   </c:v>
                  </c:pt>
                  <c:pt idx="301">
                    <c:v>   </c:v>
                  </c:pt>
                  <c:pt idx="302">
                    <c:v>   </c:v>
                  </c:pt>
                  <c:pt idx="303">
                    <c:v>303</c:v>
                  </c:pt>
                  <c:pt idx="304">
                    <c:v>   </c:v>
                  </c:pt>
                  <c:pt idx="305">
                    <c:v>304a</c:v>
                  </c:pt>
                  <c:pt idx="306">
                    <c:v>758 Różne rozliczenia - Razem                                       </c:v>
                  </c:pt>
                  <c:pt idx="307">
                    <c:v>801</c:v>
                  </c:pt>
                  <c:pt idx="308">
                    <c:v>   </c:v>
                  </c:pt>
                  <c:pt idx="309">
                    <c:v>308</c:v>
                  </c:pt>
                  <c:pt idx="310">
                    <c:v>309</c:v>
                  </c:pt>
                  <c:pt idx="311">
                    <c:v>310</c:v>
                  </c:pt>
                  <c:pt idx="312">
                    <c:v>   </c:v>
                  </c:pt>
                  <c:pt idx="313">
                    <c:v>312</c:v>
                  </c:pt>
                  <c:pt idx="314">
                    <c:v>313</c:v>
                  </c:pt>
                  <c:pt idx="315">
                    <c:v>314</c:v>
                  </c:pt>
                  <c:pt idx="316">
                    <c:v>   </c:v>
                  </c:pt>
                  <c:pt idx="317">
                    <c:v>316</c:v>
                  </c:pt>
                  <c:pt idx="318">
                    <c:v>317</c:v>
                  </c:pt>
                  <c:pt idx="319">
                    <c:v>318</c:v>
                  </c:pt>
                  <c:pt idx="320">
                    <c:v>   </c:v>
                  </c:pt>
                  <c:pt idx="321">
                    <c:v>320</c:v>
                  </c:pt>
                  <c:pt idx="322">
                    <c:v>321</c:v>
                  </c:pt>
                  <c:pt idx="323">
                    <c:v>322</c:v>
                  </c:pt>
                  <c:pt idx="324">
                    <c:v>   </c:v>
                  </c:pt>
                  <c:pt idx="325">
                    <c:v>324</c:v>
                  </c:pt>
                  <c:pt idx="326">
                    <c:v>325</c:v>
                  </c:pt>
                  <c:pt idx="327">
                    <c:v>326</c:v>
                  </c:pt>
                  <c:pt idx="328">
                    <c:v>   </c:v>
                  </c:pt>
                  <c:pt idx="329">
                    <c:v>328</c:v>
                  </c:pt>
                  <c:pt idx="330">
                    <c:v>329</c:v>
                  </c:pt>
                  <c:pt idx="331">
                    <c:v>330</c:v>
                  </c:pt>
                  <c:pt idx="332">
                    <c:v>331</c:v>
                  </c:pt>
                  <c:pt idx="333">
                    <c:v>332</c:v>
                  </c:pt>
                  <c:pt idx="334">
                    <c:v>333</c:v>
                  </c:pt>
                  <c:pt idx="335">
                    <c:v>334</c:v>
                  </c:pt>
                  <c:pt idx="336">
                    <c:v>   </c:v>
                  </c:pt>
                  <c:pt idx="337">
                    <c:v>336</c:v>
                  </c:pt>
                  <c:pt idx="338">
                    <c:v>337</c:v>
                  </c:pt>
                  <c:pt idx="339">
                    <c:v>338</c:v>
                  </c:pt>
                  <c:pt idx="340">
                    <c:v>339</c:v>
                  </c:pt>
                  <c:pt idx="341">
                    <c:v>340</c:v>
                  </c:pt>
                  <c:pt idx="342">
                    <c:v>341</c:v>
                  </c:pt>
                  <c:pt idx="343">
                    <c:v>342</c:v>
                  </c:pt>
                  <c:pt idx="344">
                    <c:v>   </c:v>
                  </c:pt>
                  <c:pt idx="345">
                    <c:v>344</c:v>
                  </c:pt>
                  <c:pt idx="346">
                    <c:v>345</c:v>
                  </c:pt>
                  <c:pt idx="347">
                    <c:v>346</c:v>
                  </c:pt>
                  <c:pt idx="348">
                    <c:v>   </c:v>
                  </c:pt>
                  <c:pt idx="349">
                    <c:v>348</c:v>
                  </c:pt>
                  <c:pt idx="350">
                    <c:v>349</c:v>
                  </c:pt>
                  <c:pt idx="351">
                    <c:v>350</c:v>
                  </c:pt>
                  <c:pt idx="352">
                    <c:v>   </c:v>
                  </c:pt>
                  <c:pt idx="353">
                    <c:v>352</c:v>
                  </c:pt>
                  <c:pt idx="354">
                    <c:v>353</c:v>
                  </c:pt>
                  <c:pt idx="355">
                    <c:v>354</c:v>
                  </c:pt>
                  <c:pt idx="356">
                    <c:v>355</c:v>
                  </c:pt>
                  <c:pt idx="357">
                    <c:v>356</c:v>
                  </c:pt>
                  <c:pt idx="358">
                    <c:v>357</c:v>
                  </c:pt>
                  <c:pt idx="359">
                    <c:v>358</c:v>
                  </c:pt>
                  <c:pt idx="360">
                    <c:v>359</c:v>
                  </c:pt>
                  <c:pt idx="361">
                    <c:v>360</c:v>
                  </c:pt>
                  <c:pt idx="362">
                    <c:v>   </c:v>
                  </c:pt>
                  <c:pt idx="363">
                    <c:v>362</c:v>
                  </c:pt>
                  <c:pt idx="364">
                    <c:v>363</c:v>
                  </c:pt>
                  <c:pt idx="365">
                    <c:v>364</c:v>
                  </c:pt>
                  <c:pt idx="366">
                    <c:v>365</c:v>
                  </c:pt>
                  <c:pt idx="367">
                    <c:v>366</c:v>
                  </c:pt>
                  <c:pt idx="368">
                    <c:v>367</c:v>
                  </c:pt>
                  <c:pt idx="369">
                    <c:v>368</c:v>
                  </c:pt>
                  <c:pt idx="370">
                    <c:v>369</c:v>
                  </c:pt>
                  <c:pt idx="371">
                    <c:v>370</c:v>
                  </c:pt>
                  <c:pt idx="372">
                    <c:v>371</c:v>
                  </c:pt>
                  <c:pt idx="373">
                    <c:v>372</c:v>
                  </c:pt>
                  <c:pt idx="374">
                    <c:v>373</c:v>
                  </c:pt>
                  <c:pt idx="375">
                    <c:v>374</c:v>
                  </c:pt>
                  <c:pt idx="376">
                    <c:v>375</c:v>
                  </c:pt>
                  <c:pt idx="377">
                    <c:v>   </c:v>
                  </c:pt>
                  <c:pt idx="378">
                    <c:v>377</c:v>
                  </c:pt>
                  <c:pt idx="379">
                    <c:v>378</c:v>
                  </c:pt>
                  <c:pt idx="380">
                    <c:v>379</c:v>
                  </c:pt>
                  <c:pt idx="381">
                    <c:v>380</c:v>
                  </c:pt>
                  <c:pt idx="382">
                    <c:v>381</c:v>
                  </c:pt>
                  <c:pt idx="383">
                    <c:v>   </c:v>
                  </c:pt>
                  <c:pt idx="384">
                    <c:v>383</c:v>
                  </c:pt>
                  <c:pt idx="385">
                    <c:v>384</c:v>
                  </c:pt>
                  <c:pt idx="386">
                    <c:v>385</c:v>
                  </c:pt>
                  <c:pt idx="387">
                    <c:v>386</c:v>
                  </c:pt>
                  <c:pt idx="388">
                    <c:v>387</c:v>
                  </c:pt>
                  <c:pt idx="389">
                    <c:v>388</c:v>
                  </c:pt>
                  <c:pt idx="390">
                    <c:v>389</c:v>
                  </c:pt>
                  <c:pt idx="391">
                    <c:v>390</c:v>
                  </c:pt>
                  <c:pt idx="392">
                    <c:v>391</c:v>
                  </c:pt>
                  <c:pt idx="393">
                    <c:v>392</c:v>
                  </c:pt>
                  <c:pt idx="394">
                    <c:v>393</c:v>
                  </c:pt>
                  <c:pt idx="395">
                    <c:v>   </c:v>
                  </c:pt>
                  <c:pt idx="396">
                    <c:v>395</c:v>
                  </c:pt>
                  <c:pt idx="397">
                    <c:v>396</c:v>
                  </c:pt>
                  <c:pt idx="398">
                    <c:v>397</c:v>
                  </c:pt>
                  <c:pt idx="399">
                    <c:v>398</c:v>
                  </c:pt>
                  <c:pt idx="400">
                    <c:v>399</c:v>
                  </c:pt>
                  <c:pt idx="401">
                    <c:v>400</c:v>
                  </c:pt>
                  <c:pt idx="402">
                    <c:v>401</c:v>
                  </c:pt>
                  <c:pt idx="403">
                    <c:v>402</c:v>
                  </c:pt>
                  <c:pt idx="404">
                    <c:v>403</c:v>
                  </c:pt>
                  <c:pt idx="405">
                    <c:v>404</c:v>
                  </c:pt>
                  <c:pt idx="406">
                    <c:v>405</c:v>
                  </c:pt>
                  <c:pt idx="407">
                    <c:v>406</c:v>
                  </c:pt>
                  <c:pt idx="408">
                    <c:v>407</c:v>
                  </c:pt>
                  <c:pt idx="409">
                    <c:v>408</c:v>
                  </c:pt>
                  <c:pt idx="410">
                    <c:v>409</c:v>
                  </c:pt>
                  <c:pt idx="411">
                    <c:v>410</c:v>
                  </c:pt>
                  <c:pt idx="412">
                    <c:v>411</c:v>
                  </c:pt>
                  <c:pt idx="413">
                    <c:v>412</c:v>
                  </c:pt>
                  <c:pt idx="414">
                    <c:v>413</c:v>
                  </c:pt>
                  <c:pt idx="415">
                    <c:v>414</c:v>
                  </c:pt>
                  <c:pt idx="416">
                    <c:v>415</c:v>
                  </c:pt>
                  <c:pt idx="417">
                    <c:v>416</c:v>
                  </c:pt>
                  <c:pt idx="418">
                    <c:v>417</c:v>
                  </c:pt>
                  <c:pt idx="419">
                    <c:v>418</c:v>
                  </c:pt>
                  <c:pt idx="420">
                    <c:v>419</c:v>
                  </c:pt>
                  <c:pt idx="421">
                    <c:v>420</c:v>
                  </c:pt>
                  <c:pt idx="422">
                    <c:v>421</c:v>
                  </c:pt>
                  <c:pt idx="423">
                    <c:v>422</c:v>
                  </c:pt>
                  <c:pt idx="424">
                    <c:v>423</c:v>
                  </c:pt>
                  <c:pt idx="425">
                    <c:v>424</c:v>
                  </c:pt>
                  <c:pt idx="426">
                    <c:v>425</c:v>
                  </c:pt>
                  <c:pt idx="427">
                    <c:v>426</c:v>
                  </c:pt>
                  <c:pt idx="428">
                    <c:v>427</c:v>
                  </c:pt>
                  <c:pt idx="429">
                    <c:v>428</c:v>
                  </c:pt>
                  <c:pt idx="430">
                    <c:v>429</c:v>
                  </c:pt>
                  <c:pt idx="431">
                    <c:v>430</c:v>
                  </c:pt>
                  <c:pt idx="432">
                    <c:v>431</c:v>
                  </c:pt>
                  <c:pt idx="433">
                    <c:v>432</c:v>
                  </c:pt>
                  <c:pt idx="434">
                    <c:v>433</c:v>
                  </c:pt>
                  <c:pt idx="435">
                    <c:v>434</c:v>
                  </c:pt>
                  <c:pt idx="436">
                    <c:v>435</c:v>
                  </c:pt>
                  <c:pt idx="437">
                    <c:v>436</c:v>
                  </c:pt>
                  <c:pt idx="438">
                    <c:v>437</c:v>
                  </c:pt>
                  <c:pt idx="439">
                    <c:v>438</c:v>
                  </c:pt>
                  <c:pt idx="440">
                    <c:v>439</c:v>
                  </c:pt>
                  <c:pt idx="441">
                    <c:v>440</c:v>
                  </c:pt>
                  <c:pt idx="442">
                    <c:v>441</c:v>
                  </c:pt>
                  <c:pt idx="443">
                    <c:v>442</c:v>
                  </c:pt>
                  <c:pt idx="444">
                    <c:v>443</c:v>
                  </c:pt>
                  <c:pt idx="445">
                    <c:v>444</c:v>
                  </c:pt>
                  <c:pt idx="446">
                    <c:v>445</c:v>
                  </c:pt>
                  <c:pt idx="447">
                    <c:v>446</c:v>
                  </c:pt>
                  <c:pt idx="448">
                    <c:v>447</c:v>
                  </c:pt>
                  <c:pt idx="449">
                    <c:v>448</c:v>
                  </c:pt>
                  <c:pt idx="450">
                    <c:v>449</c:v>
                  </c:pt>
                  <c:pt idx="451">
                    <c:v>450</c:v>
                  </c:pt>
                  <c:pt idx="452">
                    <c:v>451</c:v>
                  </c:pt>
                  <c:pt idx="453">
                    <c:v>452</c:v>
                  </c:pt>
                  <c:pt idx="454">
                    <c:v>453</c:v>
                  </c:pt>
                  <c:pt idx="455">
                    <c:v>454</c:v>
                  </c:pt>
                  <c:pt idx="456">
                    <c:v>455</c:v>
                  </c:pt>
                  <c:pt idx="457">
                    <c:v>456</c:v>
                  </c:pt>
                  <c:pt idx="458">
                    <c:v>457</c:v>
                  </c:pt>
                  <c:pt idx="459">
                    <c:v>   </c:v>
                  </c:pt>
                  <c:pt idx="460">
                    <c:v>459</c:v>
                  </c:pt>
                  <c:pt idx="461">
                    <c:v>460</c:v>
                  </c:pt>
                  <c:pt idx="462">
                    <c:v>   </c:v>
                  </c:pt>
                  <c:pt idx="463">
                    <c:v>462</c:v>
                  </c:pt>
                  <c:pt idx="464">
                    <c:v>463</c:v>
                  </c:pt>
                  <c:pt idx="465">
                    <c:v>   </c:v>
                  </c:pt>
                  <c:pt idx="466">
                    <c:v>465</c:v>
                  </c:pt>
                  <c:pt idx="467">
                    <c:v>466</c:v>
                  </c:pt>
                  <c:pt idx="468">
                    <c:v>   </c:v>
                  </c:pt>
                  <c:pt idx="469">
                    <c:v>468</c:v>
                  </c:pt>
                  <c:pt idx="470">
                    <c:v>469</c:v>
                  </c:pt>
                  <c:pt idx="471">
                    <c:v>   </c:v>
                  </c:pt>
                  <c:pt idx="472">
                    <c:v>471</c:v>
                  </c:pt>
                  <c:pt idx="473">
                    <c:v>472</c:v>
                  </c:pt>
                  <c:pt idx="474">
                    <c:v>473</c:v>
                  </c:pt>
                  <c:pt idx="475">
                    <c:v>474</c:v>
                  </c:pt>
                  <c:pt idx="476">
                    <c:v>475</c:v>
                  </c:pt>
                  <c:pt idx="477">
                    <c:v>476</c:v>
                  </c:pt>
                  <c:pt idx="478">
                    <c:v>477</c:v>
                  </c:pt>
                  <c:pt idx="479">
                    <c:v>   </c:v>
                  </c:pt>
                  <c:pt idx="480">
                    <c:v>479</c:v>
                  </c:pt>
                  <c:pt idx="481">
                    <c:v>480</c:v>
                  </c:pt>
                  <c:pt idx="482">
                    <c:v>481</c:v>
                  </c:pt>
                  <c:pt idx="483">
                    <c:v>482</c:v>
                  </c:pt>
                  <c:pt idx="484">
                    <c:v>483</c:v>
                  </c:pt>
                  <c:pt idx="485">
                    <c:v>   </c:v>
                  </c:pt>
                  <c:pt idx="486">
                    <c:v>485</c:v>
                  </c:pt>
                  <c:pt idx="487">
                    <c:v>486</c:v>
                  </c:pt>
                  <c:pt idx="488">
                    <c:v>487</c:v>
                  </c:pt>
                  <c:pt idx="489">
                    <c:v>488</c:v>
                  </c:pt>
                  <c:pt idx="490">
                    <c:v>489</c:v>
                  </c:pt>
                  <c:pt idx="491">
                    <c:v>490</c:v>
                  </c:pt>
                  <c:pt idx="492">
                    <c:v>491</c:v>
                  </c:pt>
                  <c:pt idx="493">
                    <c:v>492</c:v>
                  </c:pt>
                  <c:pt idx="494">
                    <c:v>493</c:v>
                  </c:pt>
                  <c:pt idx="495">
                    <c:v>494</c:v>
                  </c:pt>
                  <c:pt idx="496">
                    <c:v>495</c:v>
                  </c:pt>
                  <c:pt idx="497">
                    <c:v>496</c:v>
                  </c:pt>
                  <c:pt idx="498">
                    <c:v>497</c:v>
                  </c:pt>
                  <c:pt idx="499">
                    <c:v>498</c:v>
                  </c:pt>
                  <c:pt idx="500">
                    <c:v>499</c:v>
                  </c:pt>
                  <c:pt idx="501">
                    <c:v>500</c:v>
                  </c:pt>
                  <c:pt idx="502">
                    <c:v>501</c:v>
                  </c:pt>
                  <c:pt idx="503">
                    <c:v>502</c:v>
                  </c:pt>
                  <c:pt idx="504">
                    <c:v>503</c:v>
                  </c:pt>
                  <c:pt idx="505">
                    <c:v>504</c:v>
                  </c:pt>
                  <c:pt idx="506">
                    <c:v>505</c:v>
                  </c:pt>
                  <c:pt idx="507">
                    <c:v>506</c:v>
                  </c:pt>
                  <c:pt idx="508">
                    <c:v>507</c:v>
                  </c:pt>
                  <c:pt idx="509">
                    <c:v>508</c:v>
                  </c:pt>
                  <c:pt idx="510">
                    <c:v>509</c:v>
                  </c:pt>
                  <c:pt idx="511">
                    <c:v>510</c:v>
                  </c:pt>
                  <c:pt idx="512">
                    <c:v>511</c:v>
                  </c:pt>
                  <c:pt idx="513">
                    <c:v>512</c:v>
                  </c:pt>
                  <c:pt idx="514">
                    <c:v>513</c:v>
                  </c:pt>
                  <c:pt idx="515">
                    <c:v>514</c:v>
                  </c:pt>
                  <c:pt idx="516">
                    <c:v>515</c:v>
                  </c:pt>
                  <c:pt idx="517">
                    <c:v>516</c:v>
                  </c:pt>
                  <c:pt idx="518">
                    <c:v>517</c:v>
                  </c:pt>
                  <c:pt idx="519">
                    <c:v>518</c:v>
                  </c:pt>
                  <c:pt idx="520">
                    <c:v>519</c:v>
                  </c:pt>
                  <c:pt idx="521">
                    <c:v>520</c:v>
                  </c:pt>
                  <c:pt idx="522">
                    <c:v>521</c:v>
                  </c:pt>
                  <c:pt idx="523">
                    <c:v>522</c:v>
                  </c:pt>
                  <c:pt idx="524">
                    <c:v>523</c:v>
                  </c:pt>
                  <c:pt idx="525">
                    <c:v>524</c:v>
                  </c:pt>
                  <c:pt idx="526">
                    <c:v>525</c:v>
                  </c:pt>
                  <c:pt idx="527">
                    <c:v>526</c:v>
                  </c:pt>
                  <c:pt idx="528">
                    <c:v>527</c:v>
                  </c:pt>
                  <c:pt idx="529">
                    <c:v>528</c:v>
                  </c:pt>
                  <c:pt idx="530">
                    <c:v>529</c:v>
                  </c:pt>
                  <c:pt idx="531">
                    <c:v>   </c:v>
                  </c:pt>
                  <c:pt idx="532">
                    <c:v>   </c:v>
                  </c:pt>
                  <c:pt idx="533">
                    <c:v>532</c:v>
                  </c:pt>
                  <c:pt idx="534">
                    <c:v>533</c:v>
                  </c:pt>
                  <c:pt idx="535">
                    <c:v>534</c:v>
                  </c:pt>
                  <c:pt idx="536">
                    <c:v>   </c:v>
                  </c:pt>
                  <c:pt idx="537">
                    <c:v>536</c:v>
                  </c:pt>
                  <c:pt idx="538">
                    <c:v>537</c:v>
                  </c:pt>
                  <c:pt idx="539">
                    <c:v>538</c:v>
                  </c:pt>
                  <c:pt idx="540">
                    <c:v>   </c:v>
                  </c:pt>
                  <c:pt idx="541">
                    <c:v>540</c:v>
                  </c:pt>
                  <c:pt idx="542">
                    <c:v>541</c:v>
                  </c:pt>
                  <c:pt idx="543">
                    <c:v>542</c:v>
                  </c:pt>
                  <c:pt idx="544">
                    <c:v>   </c:v>
                  </c:pt>
                  <c:pt idx="545">
                    <c:v>544</c:v>
                  </c:pt>
                  <c:pt idx="546">
                    <c:v>545</c:v>
                  </c:pt>
                  <c:pt idx="547">
                    <c:v>546</c:v>
                  </c:pt>
                  <c:pt idx="548">
                    <c:v>   </c:v>
                  </c:pt>
                  <c:pt idx="549">
                    <c:v>548</c:v>
                  </c:pt>
                  <c:pt idx="550">
                    <c:v>549</c:v>
                  </c:pt>
                  <c:pt idx="551">
                    <c:v>550</c:v>
                  </c:pt>
                  <c:pt idx="552">
                    <c:v>551</c:v>
                  </c:pt>
                  <c:pt idx="553">
                    <c:v>552</c:v>
                  </c:pt>
                  <c:pt idx="554">
                    <c:v>553</c:v>
                  </c:pt>
                  <c:pt idx="555">
                    <c:v>554</c:v>
                  </c:pt>
                  <c:pt idx="556">
                    <c:v>555</c:v>
                  </c:pt>
                  <c:pt idx="557">
                    <c:v>556</c:v>
                  </c:pt>
                  <c:pt idx="558">
                    <c:v>557</c:v>
                  </c:pt>
                  <c:pt idx="559">
                    <c:v>558</c:v>
                  </c:pt>
                  <c:pt idx="560">
                    <c:v>   </c:v>
                  </c:pt>
                  <c:pt idx="561">
                    <c:v>560</c:v>
                  </c:pt>
                  <c:pt idx="562">
                    <c:v>561</c:v>
                  </c:pt>
                  <c:pt idx="563">
                    <c:v>562</c:v>
                  </c:pt>
                  <c:pt idx="564">
                    <c:v>   </c:v>
                  </c:pt>
                  <c:pt idx="565">
                    <c:v>564</c:v>
                  </c:pt>
                  <c:pt idx="566">
                    <c:v>565</c:v>
                  </c:pt>
                  <c:pt idx="567">
                    <c:v>566</c:v>
                  </c:pt>
                  <c:pt idx="568">
                    <c:v>   </c:v>
                  </c:pt>
                  <c:pt idx="569">
                    <c:v>568</c:v>
                  </c:pt>
                  <c:pt idx="570">
                    <c:v>569</c:v>
                  </c:pt>
                  <c:pt idx="571">
                    <c:v>570</c:v>
                  </c:pt>
                  <c:pt idx="572">
                    <c:v>571</c:v>
                  </c:pt>
                  <c:pt idx="573">
                    <c:v>572</c:v>
                  </c:pt>
                  <c:pt idx="574">
                    <c:v>573</c:v>
                  </c:pt>
                  <c:pt idx="575">
                    <c:v>574</c:v>
                  </c:pt>
                  <c:pt idx="576">
                    <c:v>575</c:v>
                  </c:pt>
                  <c:pt idx="577">
                    <c:v>   </c:v>
                  </c:pt>
                  <c:pt idx="578">
                    <c:v>577</c:v>
                  </c:pt>
                  <c:pt idx="579">
                    <c:v>578</c:v>
                  </c:pt>
                  <c:pt idx="580">
                    <c:v>579</c:v>
                  </c:pt>
                  <c:pt idx="581">
                    <c:v>580</c:v>
                  </c:pt>
                  <c:pt idx="582">
                    <c:v>581</c:v>
                  </c:pt>
                  <c:pt idx="583">
                    <c:v>582</c:v>
                  </c:pt>
                  <c:pt idx="584">
                    <c:v>   </c:v>
                  </c:pt>
                  <c:pt idx="585">
                    <c:v>584</c:v>
                  </c:pt>
                  <c:pt idx="586">
                    <c:v>585</c:v>
                  </c:pt>
                  <c:pt idx="587">
                    <c:v>586</c:v>
                  </c:pt>
                  <c:pt idx="588">
                    <c:v>587</c:v>
                  </c:pt>
                  <c:pt idx="589">
                    <c:v>588</c:v>
                  </c:pt>
                  <c:pt idx="590">
                    <c:v>   </c:v>
                  </c:pt>
                  <c:pt idx="591">
                    <c:v>590</c:v>
                  </c:pt>
                  <c:pt idx="592">
                    <c:v>591</c:v>
                  </c:pt>
                  <c:pt idx="593">
                    <c:v>592</c:v>
                  </c:pt>
                  <c:pt idx="594">
                    <c:v>593</c:v>
                  </c:pt>
                  <c:pt idx="595">
                    <c:v>594</c:v>
                  </c:pt>
                  <c:pt idx="596">
                    <c:v>595</c:v>
                  </c:pt>
                  <c:pt idx="597">
                    <c:v>596</c:v>
                  </c:pt>
                  <c:pt idx="598">
                    <c:v>597</c:v>
                  </c:pt>
                  <c:pt idx="599">
                    <c:v>598</c:v>
                  </c:pt>
                  <c:pt idx="600">
                    <c:v>599</c:v>
                  </c:pt>
                  <c:pt idx="601">
                    <c:v>   </c:v>
                  </c:pt>
                  <c:pt idx="602">
                    <c:v>   </c:v>
                  </c:pt>
                  <c:pt idx="603">
                    <c:v>602</c:v>
                  </c:pt>
                  <c:pt idx="604">
                    <c:v>603</c:v>
                  </c:pt>
                  <c:pt idx="605">
                    <c:v>604</c:v>
                  </c:pt>
                  <c:pt idx="606">
                    <c:v>605</c:v>
                  </c:pt>
                  <c:pt idx="607">
                    <c:v>606</c:v>
                  </c:pt>
                  <c:pt idx="608">
                    <c:v>607</c:v>
                  </c:pt>
                  <c:pt idx="609">
                    <c:v>608</c:v>
                  </c:pt>
                  <c:pt idx="610">
                    <c:v>609</c:v>
                  </c:pt>
                  <c:pt idx="611">
                    <c:v>610</c:v>
                  </c:pt>
                  <c:pt idx="612">
                    <c:v>611</c:v>
                  </c:pt>
                  <c:pt idx="613">
                    <c:v>612</c:v>
                  </c:pt>
                  <c:pt idx="614">
                    <c:v>613</c:v>
                  </c:pt>
                  <c:pt idx="615">
                    <c:v>614</c:v>
                  </c:pt>
                  <c:pt idx="616">
                    <c:v>615</c:v>
                  </c:pt>
                  <c:pt idx="617">
                    <c:v>616</c:v>
                  </c:pt>
                  <c:pt idx="618">
                    <c:v>617</c:v>
                  </c:pt>
                  <c:pt idx="619">
                    <c:v>618</c:v>
                  </c:pt>
                  <c:pt idx="620">
                    <c:v>619</c:v>
                  </c:pt>
                  <c:pt idx="621">
                    <c:v>620</c:v>
                  </c:pt>
                  <c:pt idx="622">
                    <c:v>621</c:v>
                  </c:pt>
                  <c:pt idx="623">
                    <c:v>622</c:v>
                  </c:pt>
                  <c:pt idx="624">
                    <c:v>623</c:v>
                  </c:pt>
                  <c:pt idx="625">
                    <c:v>624</c:v>
                  </c:pt>
                  <c:pt idx="626">
                    <c:v>625</c:v>
                  </c:pt>
                  <c:pt idx="627">
                    <c:v>626</c:v>
                  </c:pt>
                  <c:pt idx="628">
                    <c:v>627</c:v>
                  </c:pt>
                  <c:pt idx="629">
                    <c:v>628</c:v>
                  </c:pt>
                  <c:pt idx="630">
                    <c:v>629</c:v>
                  </c:pt>
                  <c:pt idx="631">
                    <c:v>630</c:v>
                  </c:pt>
                  <c:pt idx="632">
                    <c:v>631</c:v>
                  </c:pt>
                  <c:pt idx="633">
                    <c:v>632</c:v>
                  </c:pt>
                  <c:pt idx="634">
                    <c:v>633</c:v>
                  </c:pt>
                  <c:pt idx="635">
                    <c:v>634</c:v>
                  </c:pt>
                  <c:pt idx="636">
                    <c:v>635</c:v>
                  </c:pt>
                  <c:pt idx="637">
                    <c:v>636</c:v>
                  </c:pt>
                  <c:pt idx="638">
                    <c:v>637</c:v>
                  </c:pt>
                  <c:pt idx="639">
                    <c:v>638</c:v>
                  </c:pt>
                  <c:pt idx="640">
                    <c:v>639</c:v>
                  </c:pt>
                  <c:pt idx="641">
                    <c:v>   </c:v>
                  </c:pt>
                  <c:pt idx="642">
                    <c:v>   </c:v>
                  </c:pt>
                  <c:pt idx="643">
                    <c:v>642</c:v>
                  </c:pt>
                  <c:pt idx="644">
                    <c:v>   </c:v>
                  </c:pt>
                  <c:pt idx="645">
                    <c:v>644</c:v>
                  </c:pt>
                  <c:pt idx="646">
                    <c:v>   </c:v>
                  </c:pt>
                  <c:pt idx="647">
                    <c:v>646</c:v>
                  </c:pt>
                  <c:pt idx="648">
                    <c:v>   </c:v>
                  </c:pt>
                  <c:pt idx="649">
                    <c:v>648</c:v>
                  </c:pt>
                  <c:pt idx="650">
                    <c:v>   </c:v>
                  </c:pt>
                  <c:pt idx="651">
                    <c:v>650</c:v>
                  </c:pt>
                  <c:pt idx="652">
                    <c:v>651</c:v>
                  </c:pt>
                  <c:pt idx="653">
                    <c:v>652</c:v>
                  </c:pt>
                  <c:pt idx="654">
                    <c:v>653</c:v>
                  </c:pt>
                  <c:pt idx="655">
                    <c:v>654</c:v>
                  </c:pt>
                  <c:pt idx="656">
                    <c:v>   </c:v>
                  </c:pt>
                  <c:pt idx="657">
                    <c:v>656</c:v>
                  </c:pt>
                  <c:pt idx="658">
                    <c:v>   </c:v>
                  </c:pt>
                  <c:pt idx="659">
                    <c:v>658</c:v>
                  </c:pt>
                  <c:pt idx="660">
                    <c:v>   </c:v>
                  </c:pt>
                  <c:pt idx="661">
                    <c:v>660</c:v>
                  </c:pt>
                  <c:pt idx="662">
                    <c:v>661</c:v>
                  </c:pt>
                  <c:pt idx="663">
                    <c:v>662</c:v>
                  </c:pt>
                  <c:pt idx="664">
                    <c:v>663</c:v>
                  </c:pt>
                  <c:pt idx="665">
                    <c:v>   </c:v>
                  </c:pt>
                  <c:pt idx="666">
                    <c:v>665</c:v>
                  </c:pt>
                  <c:pt idx="667">
                    <c:v>666</c:v>
                  </c:pt>
                  <c:pt idx="668">
                    <c:v>667</c:v>
                  </c:pt>
                  <c:pt idx="669">
                    <c:v>668</c:v>
                  </c:pt>
                  <c:pt idx="670">
                    <c:v>669</c:v>
                  </c:pt>
                  <c:pt idx="671">
                    <c:v>   </c:v>
                  </c:pt>
                  <c:pt idx="672">
                    <c:v>671</c:v>
                  </c:pt>
                  <c:pt idx="673">
                    <c:v>   </c:v>
                  </c:pt>
                  <c:pt idx="674">
                    <c:v>673</c:v>
                  </c:pt>
                  <c:pt idx="675">
                    <c:v>674</c:v>
                  </c:pt>
                  <c:pt idx="676">
                    <c:v>675</c:v>
                  </c:pt>
                  <c:pt idx="677">
                    <c:v>676</c:v>
                  </c:pt>
                  <c:pt idx="678">
                    <c:v>677</c:v>
                  </c:pt>
                  <c:pt idx="679">
                    <c:v>678</c:v>
                  </c:pt>
                  <c:pt idx="680">
                    <c:v>679</c:v>
                  </c:pt>
                  <c:pt idx="681">
                    <c:v>680</c:v>
                  </c:pt>
                  <c:pt idx="682">
                    <c:v>681</c:v>
                  </c:pt>
                  <c:pt idx="683">
                    <c:v>682</c:v>
                  </c:pt>
                  <c:pt idx="684">
                    <c:v>683</c:v>
                  </c:pt>
                  <c:pt idx="685">
                    <c:v>684</c:v>
                  </c:pt>
                  <c:pt idx="686">
                    <c:v>685</c:v>
                  </c:pt>
                  <c:pt idx="687">
                    <c:v>686</c:v>
                  </c:pt>
                  <c:pt idx="688">
                    <c:v>687</c:v>
                  </c:pt>
                  <c:pt idx="689">
                    <c:v>688</c:v>
                  </c:pt>
                  <c:pt idx="690">
                    <c:v>689</c:v>
                  </c:pt>
                  <c:pt idx="691">
                    <c:v>690</c:v>
                  </c:pt>
                  <c:pt idx="692">
                    <c:v>691</c:v>
                  </c:pt>
                  <c:pt idx="693">
                    <c:v>692</c:v>
                  </c:pt>
                  <c:pt idx="694">
                    <c:v>693</c:v>
                  </c:pt>
                  <c:pt idx="695">
                    <c:v>694</c:v>
                  </c:pt>
                  <c:pt idx="696">
                    <c:v>695</c:v>
                  </c:pt>
                  <c:pt idx="697">
                    <c:v>696</c:v>
                  </c:pt>
                  <c:pt idx="698">
                    <c:v>697</c:v>
                  </c:pt>
                  <c:pt idx="699">
                    <c:v>698</c:v>
                  </c:pt>
                  <c:pt idx="700">
                    <c:v>699</c:v>
                  </c:pt>
                  <c:pt idx="701">
                    <c:v>700</c:v>
                  </c:pt>
                  <c:pt idx="702">
                    <c:v>701</c:v>
                  </c:pt>
                  <c:pt idx="703">
                    <c:v>801 Oświata i wychowanie - Razem                                    </c:v>
                  </c:pt>
                  <c:pt idx="704">
                    <c:v>803</c:v>
                  </c:pt>
                  <c:pt idx="705">
                    <c:v>704</c:v>
                  </c:pt>
                  <c:pt idx="706">
                    <c:v>705</c:v>
                  </c:pt>
                  <c:pt idx="707">
                    <c:v>803 Szkolnictwo wyższe- Razem</c:v>
                  </c:pt>
                  <c:pt idx="708">
                    <c:v>851</c:v>
                  </c:pt>
                  <c:pt idx="709">
                    <c:v>708</c:v>
                  </c:pt>
                  <c:pt idx="710">
                    <c:v>709</c:v>
                  </c:pt>
                  <c:pt idx="711">
                    <c:v>710</c:v>
                  </c:pt>
                  <c:pt idx="712">
                    <c:v>711</c:v>
                  </c:pt>
                  <c:pt idx="713">
                    <c:v>712</c:v>
                  </c:pt>
                  <c:pt idx="714">
                    <c:v>713</c:v>
                  </c:pt>
                  <c:pt idx="715">
                    <c:v>714</c:v>
                  </c:pt>
                  <c:pt idx="716">
                    <c:v>715</c:v>
                  </c:pt>
                  <c:pt idx="717">
                    <c:v>716</c:v>
                  </c:pt>
                  <c:pt idx="718">
                    <c:v>717</c:v>
                  </c:pt>
                  <c:pt idx="719">
                    <c:v>718</c:v>
                  </c:pt>
                  <c:pt idx="720">
                    <c:v>   </c:v>
                  </c:pt>
                  <c:pt idx="721">
                    <c:v>   </c:v>
                  </c:pt>
                  <c:pt idx="722">
                    <c:v>   </c:v>
                  </c:pt>
                  <c:pt idx="723">
                    <c:v>   </c:v>
                  </c:pt>
                  <c:pt idx="724">
                    <c:v>   </c:v>
                  </c:pt>
                  <c:pt idx="725">
                    <c:v>   </c:v>
                  </c:pt>
                  <c:pt idx="726">
                    <c:v>725</c:v>
                  </c:pt>
                  <c:pt idx="727">
                    <c:v>726</c:v>
                  </c:pt>
                  <c:pt idx="728">
                    <c:v>727</c:v>
                  </c:pt>
                  <c:pt idx="729">
                    <c:v>728</c:v>
                  </c:pt>
                  <c:pt idx="730">
                    <c:v>729</c:v>
                  </c:pt>
                  <c:pt idx="731">
                    <c:v>730</c:v>
                  </c:pt>
                  <c:pt idx="732">
                    <c:v>731</c:v>
                  </c:pt>
                  <c:pt idx="733">
                    <c:v>732</c:v>
                  </c:pt>
                  <c:pt idx="734">
                    <c:v>733</c:v>
                  </c:pt>
                  <c:pt idx="735">
                    <c:v>851 Ochrona zdrowia - Razem                                         </c:v>
                  </c:pt>
                  <c:pt idx="736">
                    <c:v>852</c:v>
                  </c:pt>
                  <c:pt idx="737">
                    <c:v>736</c:v>
                  </c:pt>
                  <c:pt idx="738">
                    <c:v>737</c:v>
                  </c:pt>
                  <c:pt idx="739">
                    <c:v>738</c:v>
                  </c:pt>
                  <c:pt idx="740">
                    <c:v>739</c:v>
                  </c:pt>
                  <c:pt idx="741">
                    <c:v>740</c:v>
                  </c:pt>
                  <c:pt idx="742">
                    <c:v>741</c:v>
                  </c:pt>
                  <c:pt idx="743">
                    <c:v>742</c:v>
                  </c:pt>
                  <c:pt idx="744">
                    <c:v>743</c:v>
                  </c:pt>
                  <c:pt idx="745">
                    <c:v>744</c:v>
                  </c:pt>
                  <c:pt idx="746">
                    <c:v>745</c:v>
                  </c:pt>
                  <c:pt idx="747">
                    <c:v>746</c:v>
                  </c:pt>
                  <c:pt idx="748">
                    <c:v>747</c:v>
                  </c:pt>
                  <c:pt idx="749">
                    <c:v>748</c:v>
                  </c:pt>
                  <c:pt idx="750">
                    <c:v>749</c:v>
                  </c:pt>
                  <c:pt idx="751">
                    <c:v>750</c:v>
                  </c:pt>
                  <c:pt idx="752">
                    <c:v>751</c:v>
                  </c:pt>
                  <c:pt idx="753">
                    <c:v>752</c:v>
                  </c:pt>
                  <c:pt idx="754">
                    <c:v>753</c:v>
                  </c:pt>
                  <c:pt idx="755">
                    <c:v>754</c:v>
                  </c:pt>
                  <c:pt idx="756">
                    <c:v>755</c:v>
                  </c:pt>
                  <c:pt idx="757">
                    <c:v>756</c:v>
                  </c:pt>
                  <c:pt idx="758">
                    <c:v>757</c:v>
                  </c:pt>
                  <c:pt idx="759">
                    <c:v>758</c:v>
                  </c:pt>
                  <c:pt idx="760">
                    <c:v>759</c:v>
                  </c:pt>
                  <c:pt idx="761">
                    <c:v>760</c:v>
                  </c:pt>
                  <c:pt idx="762">
                    <c:v>761</c:v>
                  </c:pt>
                  <c:pt idx="763">
                    <c:v>762</c:v>
                  </c:pt>
                  <c:pt idx="764">
                    <c:v>763</c:v>
                  </c:pt>
                  <c:pt idx="765">
                    <c:v>764</c:v>
                  </c:pt>
                  <c:pt idx="766">
                    <c:v>765</c:v>
                  </c:pt>
                  <c:pt idx="767">
                    <c:v>   </c:v>
                  </c:pt>
                  <c:pt idx="768">
                    <c:v>   </c:v>
                  </c:pt>
                  <c:pt idx="769">
                    <c:v>   </c:v>
                  </c:pt>
                  <c:pt idx="770">
                    <c:v>   </c:v>
                  </c:pt>
                  <c:pt idx="771">
                    <c:v>   </c:v>
                  </c:pt>
                  <c:pt idx="772">
                    <c:v>   </c:v>
                  </c:pt>
                  <c:pt idx="773">
                    <c:v>772</c:v>
                  </c:pt>
                  <c:pt idx="774">
                    <c:v>773</c:v>
                  </c:pt>
                  <c:pt idx="775">
                    <c:v>774</c:v>
                  </c:pt>
                  <c:pt idx="776">
                    <c:v>   </c:v>
                  </c:pt>
                  <c:pt idx="777">
                    <c:v>776</c:v>
                  </c:pt>
                  <c:pt idx="778">
                    <c:v>777</c:v>
                  </c:pt>
                  <c:pt idx="779">
                    <c:v>   </c:v>
                  </c:pt>
                  <c:pt idx="780">
                    <c:v>   </c:v>
                  </c:pt>
                  <c:pt idx="781">
                    <c:v>780</c:v>
                  </c:pt>
                  <c:pt idx="782">
                    <c:v>   </c:v>
                  </c:pt>
                  <c:pt idx="783">
                    <c:v>   </c:v>
                  </c:pt>
                  <c:pt idx="784">
                    <c:v>   </c:v>
                  </c:pt>
                  <c:pt idx="785">
                    <c:v>   </c:v>
                  </c:pt>
                  <c:pt idx="786">
                    <c:v>   </c:v>
                  </c:pt>
                  <c:pt idx="787">
                    <c:v>786</c:v>
                  </c:pt>
                  <c:pt idx="788">
                    <c:v>787</c:v>
                  </c:pt>
                  <c:pt idx="789">
                    <c:v>788</c:v>
                  </c:pt>
                  <c:pt idx="790">
                    <c:v>   </c:v>
                  </c:pt>
                  <c:pt idx="791">
                    <c:v>   </c:v>
                  </c:pt>
                  <c:pt idx="792">
                    <c:v>   </c:v>
                  </c:pt>
                  <c:pt idx="793">
                    <c:v>   </c:v>
                  </c:pt>
                  <c:pt idx="794">
                    <c:v>793</c:v>
                  </c:pt>
                  <c:pt idx="795">
                    <c:v>794</c:v>
                  </c:pt>
                  <c:pt idx="796">
                    <c:v>795</c:v>
                  </c:pt>
                  <c:pt idx="797">
                    <c:v>796</c:v>
                  </c:pt>
                  <c:pt idx="798">
                    <c:v>   </c:v>
                  </c:pt>
                  <c:pt idx="799">
                    <c:v>   </c:v>
                  </c:pt>
                  <c:pt idx="800">
                    <c:v>799</c:v>
                  </c:pt>
                  <c:pt idx="801">
                    <c:v>800</c:v>
                  </c:pt>
                  <c:pt idx="802">
                    <c:v>801</c:v>
                  </c:pt>
                  <c:pt idx="803">
                    <c:v>802</c:v>
                  </c:pt>
                  <c:pt idx="804">
                    <c:v>803</c:v>
                  </c:pt>
                  <c:pt idx="805">
                    <c:v>804</c:v>
                  </c:pt>
                  <c:pt idx="806">
                    <c:v>   </c:v>
                  </c:pt>
                  <c:pt idx="807">
                    <c:v>   </c:v>
                  </c:pt>
                  <c:pt idx="808">
                    <c:v>   </c:v>
                  </c:pt>
                  <c:pt idx="809">
                    <c:v>808</c:v>
                  </c:pt>
                  <c:pt idx="810">
                    <c:v>   </c:v>
                  </c:pt>
                  <c:pt idx="811">
                    <c:v>   </c:v>
                  </c:pt>
                  <c:pt idx="812">
                    <c:v>811</c:v>
                  </c:pt>
                  <c:pt idx="813">
                    <c:v>812</c:v>
                  </c:pt>
                  <c:pt idx="814">
                    <c:v>   </c:v>
                  </c:pt>
                  <c:pt idx="815">
                    <c:v>814</c:v>
                  </c:pt>
                  <c:pt idx="816">
                    <c:v>815</c:v>
                  </c:pt>
                  <c:pt idx="817">
                    <c:v>816</c:v>
                  </c:pt>
                  <c:pt idx="818">
                    <c:v>817</c:v>
                  </c:pt>
                  <c:pt idx="819">
                    <c:v>818</c:v>
                  </c:pt>
                  <c:pt idx="820">
                    <c:v>819</c:v>
                  </c:pt>
                  <c:pt idx="821">
                    <c:v>820</c:v>
                  </c:pt>
                  <c:pt idx="822">
                    <c:v>821</c:v>
                  </c:pt>
                  <c:pt idx="823">
                    <c:v>822</c:v>
                  </c:pt>
                  <c:pt idx="824">
                    <c:v>823</c:v>
                  </c:pt>
                  <c:pt idx="825">
                    <c:v>824</c:v>
                  </c:pt>
                  <c:pt idx="826">
                    <c:v>825</c:v>
                  </c:pt>
                  <c:pt idx="827">
                    <c:v>826</c:v>
                  </c:pt>
                  <c:pt idx="828">
                    <c:v>827</c:v>
                  </c:pt>
                  <c:pt idx="829">
                    <c:v>828</c:v>
                  </c:pt>
                  <c:pt idx="830">
                    <c:v>829</c:v>
                  </c:pt>
                  <c:pt idx="831">
                    <c:v>830</c:v>
                  </c:pt>
                  <c:pt idx="832">
                    <c:v>831</c:v>
                  </c:pt>
                  <c:pt idx="833">
                    <c:v>832</c:v>
                  </c:pt>
                  <c:pt idx="834">
                    <c:v>833</c:v>
                  </c:pt>
                  <c:pt idx="835">
                    <c:v>834</c:v>
                  </c:pt>
                  <c:pt idx="836">
                    <c:v>835</c:v>
                  </c:pt>
                  <c:pt idx="837">
                    <c:v>836</c:v>
                  </c:pt>
                  <c:pt idx="838">
                    <c:v>852 Pomoc społeczna - Razem</c:v>
                  </c:pt>
                  <c:pt idx="839">
                    <c:v>854</c:v>
                  </c:pt>
                  <c:pt idx="840">
                    <c:v>   </c:v>
                  </c:pt>
                  <c:pt idx="841">
                    <c:v>840</c:v>
                  </c:pt>
                  <c:pt idx="842">
                    <c:v>841</c:v>
                  </c:pt>
                  <c:pt idx="843">
                    <c:v>842</c:v>
                  </c:pt>
                  <c:pt idx="844">
                    <c:v>   </c:v>
                  </c:pt>
                  <c:pt idx="845">
                    <c:v>844</c:v>
                  </c:pt>
                  <c:pt idx="846">
                    <c:v>845</c:v>
                  </c:pt>
                  <c:pt idx="847">
                    <c:v>846</c:v>
                  </c:pt>
                  <c:pt idx="848">
                    <c:v>847</c:v>
                  </c:pt>
                  <c:pt idx="849">
                    <c:v>848</c:v>
                  </c:pt>
                  <c:pt idx="850">
                    <c:v>849</c:v>
                  </c:pt>
                  <c:pt idx="851">
                    <c:v>850</c:v>
                  </c:pt>
                  <c:pt idx="852">
                    <c:v>   </c:v>
                  </c:pt>
                  <c:pt idx="853">
                    <c:v>852</c:v>
                  </c:pt>
                  <c:pt idx="854">
                    <c:v>853</c:v>
                  </c:pt>
                  <c:pt idx="855">
                    <c:v>854</c:v>
                  </c:pt>
                  <c:pt idx="856">
                    <c:v>   </c:v>
                  </c:pt>
                  <c:pt idx="857">
                    <c:v>856</c:v>
                  </c:pt>
                  <c:pt idx="858">
                    <c:v>857</c:v>
                  </c:pt>
                  <c:pt idx="859">
                    <c:v>858</c:v>
                  </c:pt>
                  <c:pt idx="860">
                    <c:v>   </c:v>
                  </c:pt>
                  <c:pt idx="861">
                    <c:v>860</c:v>
                  </c:pt>
                  <c:pt idx="862">
                    <c:v>861</c:v>
                  </c:pt>
                  <c:pt idx="863">
                    <c:v>862</c:v>
                  </c:pt>
                  <c:pt idx="864">
                    <c:v>   </c:v>
                  </c:pt>
                  <c:pt idx="865">
                    <c:v>864</c:v>
                  </c:pt>
                  <c:pt idx="866">
                    <c:v>865</c:v>
                  </c:pt>
                  <c:pt idx="867">
                    <c:v>866</c:v>
                  </c:pt>
                  <c:pt idx="868">
                    <c:v>867</c:v>
                  </c:pt>
                  <c:pt idx="869">
                    <c:v>868</c:v>
                  </c:pt>
                  <c:pt idx="870">
                    <c:v>869</c:v>
                  </c:pt>
                  <c:pt idx="871">
                    <c:v>870</c:v>
                  </c:pt>
                  <c:pt idx="872">
                    <c:v>871</c:v>
                  </c:pt>
                  <c:pt idx="873">
                    <c:v>872</c:v>
                  </c:pt>
                  <c:pt idx="874">
                    <c:v>873</c:v>
                  </c:pt>
                  <c:pt idx="875">
                    <c:v>874</c:v>
                  </c:pt>
                  <c:pt idx="876">
                    <c:v>875</c:v>
                  </c:pt>
                  <c:pt idx="877">
                    <c:v>876</c:v>
                  </c:pt>
                  <c:pt idx="878">
                    <c:v>877</c:v>
                  </c:pt>
                  <c:pt idx="879">
                    <c:v>878</c:v>
                  </c:pt>
                  <c:pt idx="880">
                    <c:v>879</c:v>
                  </c:pt>
                  <c:pt idx="881">
                    <c:v>880</c:v>
                  </c:pt>
                  <c:pt idx="882">
                    <c:v>881</c:v>
                  </c:pt>
                  <c:pt idx="883">
                    <c:v>882</c:v>
                  </c:pt>
                  <c:pt idx="884">
                    <c:v>883</c:v>
                  </c:pt>
                  <c:pt idx="885">
                    <c:v>884</c:v>
                  </c:pt>
                  <c:pt idx="886">
                    <c:v>885</c:v>
                  </c:pt>
                  <c:pt idx="887">
                    <c:v>886</c:v>
                  </c:pt>
                  <c:pt idx="888">
                    <c:v>887</c:v>
                  </c:pt>
                  <c:pt idx="889">
                    <c:v>888</c:v>
                  </c:pt>
                  <c:pt idx="890">
                    <c:v>889</c:v>
                  </c:pt>
                  <c:pt idx="891">
                    <c:v>890</c:v>
                  </c:pt>
                  <c:pt idx="892">
                    <c:v>   </c:v>
                  </c:pt>
                  <c:pt idx="893">
                    <c:v>892</c:v>
                  </c:pt>
                  <c:pt idx="894">
                    <c:v>893</c:v>
                  </c:pt>
                  <c:pt idx="895">
                    <c:v>894</c:v>
                  </c:pt>
                  <c:pt idx="896">
                    <c:v>895</c:v>
                  </c:pt>
                  <c:pt idx="897">
                    <c:v>896</c:v>
                  </c:pt>
                  <c:pt idx="898">
                    <c:v>897</c:v>
                  </c:pt>
                  <c:pt idx="899">
                    <c:v>898</c:v>
                  </c:pt>
                  <c:pt idx="900">
                    <c:v>899</c:v>
                  </c:pt>
                  <c:pt idx="901">
                    <c:v>900</c:v>
                  </c:pt>
                  <c:pt idx="902">
                    <c:v>901</c:v>
                  </c:pt>
                  <c:pt idx="903">
                    <c:v>902</c:v>
                  </c:pt>
                  <c:pt idx="904">
                    <c:v>903</c:v>
                  </c:pt>
                  <c:pt idx="905">
                    <c:v>854 Edukacyjna opieka wychowawcza - Razem                          </c:v>
                  </c:pt>
                  <c:pt idx="906">
                    <c:v>900</c:v>
                  </c:pt>
                  <c:pt idx="907">
                    <c:v>   </c:v>
                  </c:pt>
                  <c:pt idx="908">
                    <c:v>907</c:v>
                  </c:pt>
                  <c:pt idx="909">
                    <c:v>908</c:v>
                  </c:pt>
                  <c:pt idx="910">
                    <c:v>909</c:v>
                  </c:pt>
                  <c:pt idx="911">
                    <c:v>910</c:v>
                  </c:pt>
                  <c:pt idx="912">
                    <c:v>911</c:v>
                  </c:pt>
                  <c:pt idx="913">
                    <c:v>912</c:v>
                  </c:pt>
                  <c:pt idx="914">
                    <c:v>   </c:v>
                  </c:pt>
                  <c:pt idx="915">
                    <c:v>   </c:v>
                  </c:pt>
                  <c:pt idx="916">
                    <c:v>   </c:v>
                  </c:pt>
                  <c:pt idx="917">
                    <c:v>916</c:v>
                  </c:pt>
                  <c:pt idx="918">
                    <c:v>917</c:v>
                  </c:pt>
                  <c:pt idx="919">
                    <c:v>918</c:v>
                  </c:pt>
                  <c:pt idx="920">
                    <c:v>919</c:v>
                  </c:pt>
                  <c:pt idx="921">
                    <c:v>920</c:v>
                  </c:pt>
                  <c:pt idx="922">
                    <c:v>921</c:v>
                  </c:pt>
                  <c:pt idx="923">
                    <c:v>922</c:v>
                  </c:pt>
                  <c:pt idx="924">
                    <c:v>923</c:v>
                  </c:pt>
                  <c:pt idx="925">
                    <c:v>   </c:v>
                  </c:pt>
                  <c:pt idx="926">
                    <c:v>925</c:v>
                  </c:pt>
                  <c:pt idx="927">
                    <c:v>926</c:v>
                  </c:pt>
                  <c:pt idx="928">
                    <c:v>   </c:v>
                  </c:pt>
                  <c:pt idx="929">
                    <c:v>   </c:v>
                  </c:pt>
                  <c:pt idx="930">
                    <c:v>929</c:v>
                  </c:pt>
                  <c:pt idx="931">
                    <c:v>930</c:v>
                  </c:pt>
                  <c:pt idx="932">
                    <c:v>   </c:v>
                  </c:pt>
                  <c:pt idx="933">
                    <c:v>   </c:v>
                  </c:pt>
                  <c:pt idx="934">
                    <c:v>   </c:v>
                  </c:pt>
                  <c:pt idx="935">
                    <c:v>   </c:v>
                  </c:pt>
                  <c:pt idx="936">
                    <c:v>   </c:v>
                  </c:pt>
                  <c:pt idx="937">
                    <c:v>   </c:v>
                  </c:pt>
                  <c:pt idx="938">
                    <c:v>937</c:v>
                  </c:pt>
                  <c:pt idx="939">
                    <c:v>938</c:v>
                  </c:pt>
                  <c:pt idx="940">
                    <c:v>939</c:v>
                  </c:pt>
                  <c:pt idx="941">
                    <c:v>940</c:v>
                  </c:pt>
                  <c:pt idx="942">
                    <c:v>941</c:v>
                  </c:pt>
                  <c:pt idx="943">
                    <c:v>942</c:v>
                  </c:pt>
                  <c:pt idx="944">
                    <c:v>943</c:v>
                  </c:pt>
                  <c:pt idx="945">
                    <c:v>944</c:v>
                  </c:pt>
                  <c:pt idx="946">
                    <c:v>945</c:v>
                  </c:pt>
                  <c:pt idx="947">
                    <c:v>946</c:v>
                  </c:pt>
                  <c:pt idx="948">
                    <c:v>947</c:v>
                  </c:pt>
                  <c:pt idx="949">
                    <c:v>948</c:v>
                  </c:pt>
                  <c:pt idx="950">
                    <c:v>949</c:v>
                  </c:pt>
                  <c:pt idx="951">
                    <c:v>900 Gospodarka komunalna i ochrona środowiska - Razem               </c:v>
                  </c:pt>
                  <c:pt idx="952">
                    <c:v>921</c:v>
                  </c:pt>
                  <c:pt idx="953">
                    <c:v>952</c:v>
                  </c:pt>
                  <c:pt idx="954">
                    <c:v>953</c:v>
                  </c:pt>
                  <c:pt idx="955">
                    <c:v>954</c:v>
                  </c:pt>
                  <c:pt idx="956">
                    <c:v>955</c:v>
                  </c:pt>
                  <c:pt idx="957">
                    <c:v>956</c:v>
                  </c:pt>
                  <c:pt idx="958">
                    <c:v>957</c:v>
                  </c:pt>
                  <c:pt idx="959">
                    <c:v>958</c:v>
                  </c:pt>
                  <c:pt idx="960">
                    <c:v>959</c:v>
                  </c:pt>
                  <c:pt idx="961">
                    <c:v>960</c:v>
                  </c:pt>
                  <c:pt idx="962">
                    <c:v>961</c:v>
                  </c:pt>
                  <c:pt idx="963">
                    <c:v>962</c:v>
                  </c:pt>
                  <c:pt idx="964">
                    <c:v>963</c:v>
                  </c:pt>
                  <c:pt idx="965">
                    <c:v>964</c:v>
                  </c:pt>
                  <c:pt idx="966">
                    <c:v>965</c:v>
                  </c:pt>
                  <c:pt idx="967">
                    <c:v>966</c:v>
                  </c:pt>
                  <c:pt idx="968">
                    <c:v>   </c:v>
                  </c:pt>
                  <c:pt idx="969">
                    <c:v>   </c:v>
                  </c:pt>
                  <c:pt idx="970">
                    <c:v>   </c:v>
                  </c:pt>
                  <c:pt idx="971">
                    <c:v>970</c:v>
                  </c:pt>
                  <c:pt idx="972">
                    <c:v>971</c:v>
                  </c:pt>
                  <c:pt idx="973">
                    <c:v>972</c:v>
                  </c:pt>
                  <c:pt idx="974">
                    <c:v>   </c:v>
                  </c:pt>
                  <c:pt idx="975">
                    <c:v>974</c:v>
                  </c:pt>
                  <c:pt idx="976">
                    <c:v>975</c:v>
                  </c:pt>
                  <c:pt idx="977">
                    <c:v>976</c:v>
                  </c:pt>
                  <c:pt idx="978">
                    <c:v>977</c:v>
                  </c:pt>
                  <c:pt idx="979">
                    <c:v>978</c:v>
                  </c:pt>
                  <c:pt idx="980">
                    <c:v>   </c:v>
                  </c:pt>
                  <c:pt idx="981">
                    <c:v>980</c:v>
                  </c:pt>
                  <c:pt idx="982">
                    <c:v>   </c:v>
                  </c:pt>
                  <c:pt idx="983">
                    <c:v>982</c:v>
                  </c:pt>
                  <c:pt idx="984">
                    <c:v>983</c:v>
                  </c:pt>
                  <c:pt idx="985">
                    <c:v>984</c:v>
                  </c:pt>
                  <c:pt idx="986">
                    <c:v>   </c:v>
                  </c:pt>
                  <c:pt idx="987">
                    <c:v>986</c:v>
                  </c:pt>
                  <c:pt idx="988">
                    <c:v>987</c:v>
                  </c:pt>
                  <c:pt idx="989">
                    <c:v>   </c:v>
                  </c:pt>
                  <c:pt idx="990">
                    <c:v>989</c:v>
                  </c:pt>
                  <c:pt idx="991">
                    <c:v>990</c:v>
                  </c:pt>
                  <c:pt idx="992">
                    <c:v>991</c:v>
                  </c:pt>
                  <c:pt idx="993">
                    <c:v>992</c:v>
                  </c:pt>
                  <c:pt idx="994">
                    <c:v>   </c:v>
                  </c:pt>
                  <c:pt idx="995">
                    <c:v>994</c:v>
                  </c:pt>
                  <c:pt idx="996">
                    <c:v>995</c:v>
                  </c:pt>
                  <c:pt idx="997">
                    <c:v>996</c:v>
                  </c:pt>
                  <c:pt idx="998">
                    <c:v>997</c:v>
                  </c:pt>
                  <c:pt idx="999">
                    <c:v>998</c:v>
                  </c:pt>
                  <c:pt idx="1000">
                    <c:v>999</c:v>
                  </c:pt>
                  <c:pt idx="1001">
                    <c:v>1000</c:v>
                  </c:pt>
                  <c:pt idx="1002">
                    <c:v>1001</c:v>
                  </c:pt>
                  <c:pt idx="1003">
                    <c:v>1002</c:v>
                  </c:pt>
                  <c:pt idx="1004">
                    <c:v>1003</c:v>
                  </c:pt>
                  <c:pt idx="1005">
                    <c:v>1004</c:v>
                  </c:pt>
                  <c:pt idx="1006">
                    <c:v>1005</c:v>
                  </c:pt>
                  <c:pt idx="1007">
                    <c:v>1006</c:v>
                  </c:pt>
                  <c:pt idx="1008">
                    <c:v>1007</c:v>
                  </c:pt>
                  <c:pt idx="1009">
                    <c:v>   </c:v>
                  </c:pt>
                  <c:pt idx="1010">
                    <c:v>1009</c:v>
                  </c:pt>
                  <c:pt idx="1011">
                    <c:v>1010</c:v>
                  </c:pt>
                  <c:pt idx="1012">
                    <c:v>   </c:v>
                  </c:pt>
                  <c:pt idx="1013">
                    <c:v>   </c:v>
                  </c:pt>
                  <c:pt idx="1014">
                    <c:v>   </c:v>
                  </c:pt>
                  <c:pt idx="1015">
                    <c:v>1014</c:v>
                  </c:pt>
                  <c:pt idx="1016">
                    <c:v>   </c:v>
                  </c:pt>
                  <c:pt idx="1017">
                    <c:v>1016</c:v>
                  </c:pt>
                  <c:pt idx="1018">
                    <c:v>1017</c:v>
                  </c:pt>
                  <c:pt idx="1019">
                    <c:v>   </c:v>
                  </c:pt>
                  <c:pt idx="1020">
                    <c:v>   </c:v>
                  </c:pt>
                  <c:pt idx="1021">
                    <c:v>1020</c:v>
                  </c:pt>
                  <c:pt idx="1022">
                    <c:v>1021</c:v>
                  </c:pt>
                  <c:pt idx="1023">
                    <c:v>   </c:v>
                  </c:pt>
                  <c:pt idx="1024">
                    <c:v>   </c:v>
                  </c:pt>
                  <c:pt idx="1025">
                    <c:v>921 Kultura i ochrona dziedzictwa narodowego - Razem               </c:v>
                  </c:pt>
                  <c:pt idx="1026">
                    <c:v>926</c:v>
                  </c:pt>
                  <c:pt idx="1027">
                    <c:v>1026</c:v>
                  </c:pt>
                  <c:pt idx="1028">
                    <c:v>1027</c:v>
                  </c:pt>
                  <c:pt idx="1029">
                    <c:v>1028</c:v>
                  </c:pt>
                  <c:pt idx="1030">
                    <c:v>1029</c:v>
                  </c:pt>
                  <c:pt idx="1031">
                    <c:v>1030</c:v>
                  </c:pt>
                  <c:pt idx="1032">
                    <c:v>1031</c:v>
                  </c:pt>
                  <c:pt idx="1033">
                    <c:v>1032</c:v>
                  </c:pt>
                  <c:pt idx="1034">
                    <c:v>1033</c:v>
                  </c:pt>
                  <c:pt idx="1035">
                    <c:v>1034</c:v>
                  </c:pt>
                  <c:pt idx="1036">
                    <c:v>1035</c:v>
                  </c:pt>
                  <c:pt idx="1037">
                    <c:v>1036</c:v>
                  </c:pt>
                  <c:pt idx="1038">
                    <c:v>1037</c:v>
                  </c:pt>
                  <c:pt idx="1039">
                    <c:v>1038</c:v>
                  </c:pt>
                  <c:pt idx="1040">
                    <c:v>1039</c:v>
                  </c:pt>
                  <c:pt idx="1041">
                    <c:v>1040</c:v>
                  </c:pt>
                  <c:pt idx="1042">
                    <c:v>   </c:v>
                  </c:pt>
                  <c:pt idx="1043">
                    <c:v>   </c:v>
                  </c:pt>
                  <c:pt idx="1044">
                    <c:v>1043</c:v>
                  </c:pt>
                  <c:pt idx="1045">
                    <c:v>1044</c:v>
                  </c:pt>
                  <c:pt idx="1046">
                    <c:v>1045</c:v>
                  </c:pt>
                  <c:pt idx="1047">
                    <c:v>1046</c:v>
                  </c:pt>
                  <c:pt idx="1048">
                    <c:v>1047</c:v>
                  </c:pt>
                  <c:pt idx="1049">
                    <c:v>1048</c:v>
                  </c:pt>
                  <c:pt idx="1050">
                    <c:v>1049</c:v>
                  </c:pt>
                  <c:pt idx="1051">
                    <c:v>1050</c:v>
                  </c:pt>
                  <c:pt idx="1052">
                    <c:v>1051</c:v>
                  </c:pt>
                  <c:pt idx="1053">
                    <c:v>   </c:v>
                  </c:pt>
                  <c:pt idx="1054">
                    <c:v>   </c:v>
                  </c:pt>
                  <c:pt idx="1055">
                    <c:v>1054</c:v>
                  </c:pt>
                  <c:pt idx="1056">
                    <c:v>1055</c:v>
                  </c:pt>
                  <c:pt idx="1057">
                    <c:v>1056</c:v>
                  </c:pt>
                  <c:pt idx="1058">
                    <c:v>1057</c:v>
                  </c:pt>
                  <c:pt idx="1059">
                    <c:v>1058</c:v>
                  </c:pt>
                  <c:pt idx="1060">
                    <c:v>1059</c:v>
                  </c:pt>
                  <c:pt idx="1061">
                    <c:v>1060</c:v>
                  </c:pt>
                  <c:pt idx="1062">
                    <c:v>1061</c:v>
                  </c:pt>
                  <c:pt idx="1063">
                    <c:v>1062</c:v>
                  </c:pt>
                  <c:pt idx="1064">
                    <c:v>1063</c:v>
                  </c:pt>
                  <c:pt idx="1065">
                    <c:v>1064</c:v>
                  </c:pt>
                  <c:pt idx="1066">
                    <c:v>1065</c:v>
                  </c:pt>
                  <c:pt idx="1067">
                    <c:v>1066</c:v>
                  </c:pt>
                  <c:pt idx="1068">
                    <c:v>   </c:v>
                  </c:pt>
                  <c:pt idx="1069">
                    <c:v>   </c:v>
                  </c:pt>
                  <c:pt idx="1070">
                    <c:v>1069</c:v>
                  </c:pt>
                  <c:pt idx="1071">
                    <c:v>1070</c:v>
                  </c:pt>
                  <c:pt idx="1072">
                    <c:v>1071</c:v>
                  </c:pt>
                  <c:pt idx="1073">
                    <c:v>1072</c:v>
                  </c:pt>
                  <c:pt idx="1074">
                    <c:v>1073</c:v>
                  </c:pt>
                  <c:pt idx="1075">
                    <c:v>1074</c:v>
                  </c:pt>
                  <c:pt idx="1076">
                    <c:v>926 Kultura fizyczna i sport - Razem                                </c:v>
                  </c:pt>
                  <c:pt idx="1077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11">
                    <c:v>11</c:v>
                  </c:pt>
                  <c:pt idx="18">
                    <c:v>18</c:v>
                  </c:pt>
                  <c:pt idx="30">
                    <c:v>30</c:v>
                  </c:pt>
                  <c:pt idx="31">
                    <c:v>31</c:v>
                  </c:pt>
                  <c:pt idx="35">
                    <c:v>35</c:v>
                  </c:pt>
                  <c:pt idx="36">
                    <c:v>36</c:v>
                  </c:pt>
                  <c:pt idx="42">
                    <c:v>42</c:v>
                  </c:pt>
                  <c:pt idx="45">
                    <c:v>45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80">
                    <c:v>80</c:v>
                  </c:pt>
                  <c:pt idx="81">
                    <c:v>81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9">
                    <c:v>89</c:v>
                  </c:pt>
                  <c:pt idx="90">
                    <c:v>90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102">
                    <c:v>102</c:v>
                  </c:pt>
                  <c:pt idx="103">
                    <c:v>103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30">
                    <c:v>130</c:v>
                  </c:pt>
                  <c:pt idx="131">
                    <c:v>131</c:v>
                  </c:pt>
                  <c:pt idx="134">
                    <c:v>134</c:v>
                  </c:pt>
                  <c:pt idx="135">
                    <c:v>135</c:v>
                  </c:pt>
                  <c:pt idx="138">
                    <c:v>138</c:v>
                  </c:pt>
                  <c:pt idx="141">
                    <c:v>141</c:v>
                  </c:pt>
                  <c:pt idx="142">
                    <c:v>142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51">
                    <c:v>151</c:v>
                  </c:pt>
                  <c:pt idx="152">
                    <c:v>152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63">
                    <c:v>163</c:v>
                  </c:pt>
                  <c:pt idx="164">
                    <c:v>164</c:v>
                  </c:pt>
                  <c:pt idx="174">
                    <c:v>174</c:v>
                  </c:pt>
                  <c:pt idx="175">
                    <c:v>175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7">
                    <c:v>207</c:v>
                  </c:pt>
                  <c:pt idx="208">
                    <c:v>208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0">
                    <c:v>220</c:v>
                  </c:pt>
                  <c:pt idx="222">
                    <c:v>222</c:v>
                  </c:pt>
                  <c:pt idx="223">
                    <c:v>223</c:v>
                  </c:pt>
                  <c:pt idx="237">
                    <c:v>237</c:v>
                  </c:pt>
                  <c:pt idx="238">
                    <c:v>238</c:v>
                  </c:pt>
                  <c:pt idx="241">
                    <c:v>241</c:v>
                  </c:pt>
                  <c:pt idx="278">
                    <c:v>278</c:v>
                  </c:pt>
                  <c:pt idx="279">
                    <c:v>279</c:v>
                  </c:pt>
                  <c:pt idx="294">
                    <c:v>294</c:v>
                  </c:pt>
                  <c:pt idx="295">
                    <c:v>295</c:v>
                  </c:pt>
                  <c:pt idx="298">
                    <c:v>298</c:v>
                  </c:pt>
                  <c:pt idx="299">
                    <c:v>299</c:v>
                  </c:pt>
                  <c:pt idx="300">
                    <c:v>300</c:v>
                  </c:pt>
                  <c:pt idx="301">
                    <c:v>301</c:v>
                  </c:pt>
                  <c:pt idx="302">
                    <c:v>302</c:v>
                  </c:pt>
                  <c:pt idx="304">
                    <c:v>304</c:v>
                  </c:pt>
                  <c:pt idx="306">
                    <c:v>305</c:v>
                  </c:pt>
                  <c:pt idx="307">
                    <c:v>306</c:v>
                  </c:pt>
                  <c:pt idx="308">
                    <c:v>307</c:v>
                  </c:pt>
                  <c:pt idx="312">
                    <c:v>311</c:v>
                  </c:pt>
                  <c:pt idx="316">
                    <c:v>315</c:v>
                  </c:pt>
                  <c:pt idx="320">
                    <c:v>319</c:v>
                  </c:pt>
                  <c:pt idx="324">
                    <c:v>323</c:v>
                  </c:pt>
                  <c:pt idx="328">
                    <c:v>327</c:v>
                  </c:pt>
                  <c:pt idx="336">
                    <c:v>335</c:v>
                  </c:pt>
                  <c:pt idx="344">
                    <c:v>343</c:v>
                  </c:pt>
                  <c:pt idx="348">
                    <c:v>347</c:v>
                  </c:pt>
                  <c:pt idx="352">
                    <c:v>351</c:v>
                  </c:pt>
                  <c:pt idx="362">
                    <c:v>361</c:v>
                  </c:pt>
                  <c:pt idx="377">
                    <c:v>376</c:v>
                  </c:pt>
                  <c:pt idx="383">
                    <c:v>382</c:v>
                  </c:pt>
                  <c:pt idx="395">
                    <c:v>394</c:v>
                  </c:pt>
                  <c:pt idx="459">
                    <c:v>458</c:v>
                  </c:pt>
                  <c:pt idx="462">
                    <c:v>461</c:v>
                  </c:pt>
                  <c:pt idx="465">
                    <c:v>464</c:v>
                  </c:pt>
                  <c:pt idx="468">
                    <c:v>467</c:v>
                  </c:pt>
                  <c:pt idx="471">
                    <c:v>470</c:v>
                  </c:pt>
                  <c:pt idx="479">
                    <c:v>478</c:v>
                  </c:pt>
                  <c:pt idx="485">
                    <c:v>484</c:v>
                  </c:pt>
                  <c:pt idx="531">
                    <c:v>530</c:v>
                  </c:pt>
                  <c:pt idx="532">
                    <c:v>531</c:v>
                  </c:pt>
                  <c:pt idx="536">
                    <c:v>535</c:v>
                  </c:pt>
                  <c:pt idx="540">
                    <c:v>539</c:v>
                  </c:pt>
                  <c:pt idx="544">
                    <c:v>543</c:v>
                  </c:pt>
                  <c:pt idx="548">
                    <c:v>547</c:v>
                  </c:pt>
                  <c:pt idx="560">
                    <c:v>559</c:v>
                  </c:pt>
                  <c:pt idx="564">
                    <c:v>563</c:v>
                  </c:pt>
                  <c:pt idx="568">
                    <c:v>567</c:v>
                  </c:pt>
                  <c:pt idx="577">
                    <c:v>576</c:v>
                  </c:pt>
                  <c:pt idx="584">
                    <c:v>583</c:v>
                  </c:pt>
                  <c:pt idx="590">
                    <c:v>589</c:v>
                  </c:pt>
                  <c:pt idx="601">
                    <c:v>600</c:v>
                  </c:pt>
                  <c:pt idx="602">
                    <c:v>601</c:v>
                  </c:pt>
                  <c:pt idx="641">
                    <c:v>640</c:v>
                  </c:pt>
                  <c:pt idx="642">
                    <c:v>641</c:v>
                  </c:pt>
                  <c:pt idx="644">
                    <c:v>643</c:v>
                  </c:pt>
                  <c:pt idx="646">
                    <c:v>645</c:v>
                  </c:pt>
                  <c:pt idx="648">
                    <c:v>647</c:v>
                  </c:pt>
                  <c:pt idx="650">
                    <c:v>649</c:v>
                  </c:pt>
                  <c:pt idx="656">
                    <c:v>655</c:v>
                  </c:pt>
                  <c:pt idx="658">
                    <c:v>657</c:v>
                  </c:pt>
                  <c:pt idx="660">
                    <c:v>659</c:v>
                  </c:pt>
                  <c:pt idx="665">
                    <c:v>664</c:v>
                  </c:pt>
                  <c:pt idx="671">
                    <c:v>670</c:v>
                  </c:pt>
                  <c:pt idx="673">
                    <c:v>672</c:v>
                  </c:pt>
                  <c:pt idx="703">
                    <c:v>702</c:v>
                  </c:pt>
                  <c:pt idx="704">
                    <c:v>703</c:v>
                  </c:pt>
                  <c:pt idx="707">
                    <c:v>706</c:v>
                  </c:pt>
                  <c:pt idx="708">
                    <c:v>707</c:v>
                  </c:pt>
                  <c:pt idx="720">
                    <c:v>719</c:v>
                  </c:pt>
                  <c:pt idx="721">
                    <c:v>720</c:v>
                  </c:pt>
                  <c:pt idx="722">
                    <c:v>721</c:v>
                  </c:pt>
                  <c:pt idx="723">
                    <c:v>722</c:v>
                  </c:pt>
                  <c:pt idx="724">
                    <c:v>723</c:v>
                  </c:pt>
                  <c:pt idx="725">
                    <c:v>724</c:v>
                  </c:pt>
                  <c:pt idx="735">
                    <c:v>734</c:v>
                  </c:pt>
                  <c:pt idx="736">
                    <c:v>735</c:v>
                  </c:pt>
                  <c:pt idx="767">
                    <c:v>766</c:v>
                  </c:pt>
                  <c:pt idx="768">
                    <c:v>767</c:v>
                  </c:pt>
                  <c:pt idx="769">
                    <c:v>768</c:v>
                  </c:pt>
                  <c:pt idx="770">
                    <c:v>769</c:v>
                  </c:pt>
                  <c:pt idx="771">
                    <c:v>770</c:v>
                  </c:pt>
                  <c:pt idx="772">
                    <c:v>771</c:v>
                  </c:pt>
                  <c:pt idx="776">
                    <c:v>775</c:v>
                  </c:pt>
                  <c:pt idx="779">
                    <c:v>778</c:v>
                  </c:pt>
                  <c:pt idx="780">
                    <c:v>779</c:v>
                  </c:pt>
                  <c:pt idx="782">
                    <c:v>781</c:v>
                  </c:pt>
                  <c:pt idx="783">
                    <c:v>782</c:v>
                  </c:pt>
                  <c:pt idx="784">
                    <c:v>783</c:v>
                  </c:pt>
                  <c:pt idx="785">
                    <c:v>784</c:v>
                  </c:pt>
                  <c:pt idx="786">
                    <c:v>785</c:v>
                  </c:pt>
                  <c:pt idx="790">
                    <c:v>789</c:v>
                  </c:pt>
                  <c:pt idx="791">
                    <c:v>790</c:v>
                  </c:pt>
                  <c:pt idx="792">
                    <c:v>791</c:v>
                  </c:pt>
                  <c:pt idx="793">
                    <c:v>792</c:v>
                  </c:pt>
                  <c:pt idx="798">
                    <c:v>797</c:v>
                  </c:pt>
                  <c:pt idx="799">
                    <c:v>798</c:v>
                  </c:pt>
                  <c:pt idx="806">
                    <c:v>805</c:v>
                  </c:pt>
                  <c:pt idx="807">
                    <c:v>806</c:v>
                  </c:pt>
                  <c:pt idx="808">
                    <c:v>807</c:v>
                  </c:pt>
                  <c:pt idx="810">
                    <c:v>809</c:v>
                  </c:pt>
                  <c:pt idx="811">
                    <c:v>810</c:v>
                  </c:pt>
                  <c:pt idx="814">
                    <c:v>813</c:v>
                  </c:pt>
                  <c:pt idx="838">
                    <c:v>837</c:v>
                  </c:pt>
                  <c:pt idx="839">
                    <c:v>838</c:v>
                  </c:pt>
                  <c:pt idx="840">
                    <c:v>839</c:v>
                  </c:pt>
                  <c:pt idx="844">
                    <c:v>843</c:v>
                  </c:pt>
                  <c:pt idx="852">
                    <c:v>851</c:v>
                  </c:pt>
                  <c:pt idx="856">
                    <c:v>855</c:v>
                  </c:pt>
                  <c:pt idx="860">
                    <c:v>859</c:v>
                  </c:pt>
                  <c:pt idx="864">
                    <c:v>863</c:v>
                  </c:pt>
                  <c:pt idx="892">
                    <c:v>891</c:v>
                  </c:pt>
                  <c:pt idx="905">
                    <c:v>904</c:v>
                  </c:pt>
                  <c:pt idx="906">
                    <c:v>905</c:v>
                  </c:pt>
                  <c:pt idx="907">
                    <c:v>906</c:v>
                  </c:pt>
                  <c:pt idx="914">
                    <c:v>913</c:v>
                  </c:pt>
                  <c:pt idx="915">
                    <c:v>914</c:v>
                  </c:pt>
                  <c:pt idx="916">
                    <c:v>915</c:v>
                  </c:pt>
                  <c:pt idx="925">
                    <c:v>924</c:v>
                  </c:pt>
                  <c:pt idx="928">
                    <c:v>927</c:v>
                  </c:pt>
                  <c:pt idx="929">
                    <c:v>928</c:v>
                  </c:pt>
                  <c:pt idx="932">
                    <c:v>931</c:v>
                  </c:pt>
                  <c:pt idx="933">
                    <c:v>932</c:v>
                  </c:pt>
                  <c:pt idx="934">
                    <c:v>933</c:v>
                  </c:pt>
                  <c:pt idx="935">
                    <c:v>934</c:v>
                  </c:pt>
                  <c:pt idx="936">
                    <c:v>935</c:v>
                  </c:pt>
                  <c:pt idx="937">
                    <c:v>936</c:v>
                  </c:pt>
                  <c:pt idx="951">
                    <c:v>950</c:v>
                  </c:pt>
                  <c:pt idx="952">
                    <c:v>951</c:v>
                  </c:pt>
                  <c:pt idx="968">
                    <c:v>967</c:v>
                  </c:pt>
                  <c:pt idx="969">
                    <c:v>968</c:v>
                  </c:pt>
                  <c:pt idx="970">
                    <c:v>969</c:v>
                  </c:pt>
                  <c:pt idx="974">
                    <c:v>973</c:v>
                  </c:pt>
                  <c:pt idx="980">
                    <c:v>979</c:v>
                  </c:pt>
                  <c:pt idx="982">
                    <c:v>981</c:v>
                  </c:pt>
                  <c:pt idx="986">
                    <c:v>985</c:v>
                  </c:pt>
                  <c:pt idx="989">
                    <c:v>988</c:v>
                  </c:pt>
                  <c:pt idx="994">
                    <c:v>993</c:v>
                  </c:pt>
                  <c:pt idx="1009">
                    <c:v>1008</c:v>
                  </c:pt>
                  <c:pt idx="1012">
                    <c:v>1011</c:v>
                  </c:pt>
                  <c:pt idx="1013">
                    <c:v>1012</c:v>
                  </c:pt>
                  <c:pt idx="1014">
                    <c:v>1013</c:v>
                  </c:pt>
                  <c:pt idx="1016">
                    <c:v>1015</c:v>
                  </c:pt>
                  <c:pt idx="1019">
                    <c:v>1018</c:v>
                  </c:pt>
                  <c:pt idx="1020">
                    <c:v>1019</c:v>
                  </c:pt>
                  <c:pt idx="1023">
                    <c:v>1022</c:v>
                  </c:pt>
                  <c:pt idx="1024">
                    <c:v>1023</c:v>
                  </c:pt>
                  <c:pt idx="1025">
                    <c:v>1024</c:v>
                  </c:pt>
                  <c:pt idx="1026">
                    <c:v>1025</c:v>
                  </c:pt>
                  <c:pt idx="1042">
                    <c:v>1041</c:v>
                  </c:pt>
                  <c:pt idx="1043">
                    <c:v>1042</c:v>
                  </c:pt>
                  <c:pt idx="1053">
                    <c:v>1052</c:v>
                  </c:pt>
                  <c:pt idx="1054">
                    <c:v>1053</c:v>
                  </c:pt>
                  <c:pt idx="1068">
                    <c:v>1067</c:v>
                  </c:pt>
                  <c:pt idx="1069">
                    <c:v>1068</c:v>
                  </c:pt>
                  <c:pt idx="1076">
                    <c:v>1075</c:v>
                  </c:pt>
                </c:lvl>
              </c:multiLvlStrCache>
            </c:multiLvlStrRef>
          </c:cat>
          <c:val>
            <c:numRef>
              <c:f>szczegół!#REF!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9"/>
          <c:order val="7"/>
          <c:tx>
            <c:strRef>
              <c:f>szczegół!$I$5</c:f>
              <c:strCache>
                <c:ptCount val="1"/>
                <c:pt idx="0">
                  <c:v>Autopoprawki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szczegół!$A$6:$B$1083</c:f>
              <c:multiLvlStrCache>
                <c:ptCount val="1078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   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   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010 Rolnictwo i łowiectwo  - Razem                                 </c:v>
                  </c:pt>
                  <c:pt idx="36">
                    <c:v>600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   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   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   </c:v>
                  </c:pt>
                  <c:pt idx="70">
                    <c:v>   </c:v>
                  </c:pt>
                  <c:pt idx="71">
                    <c:v>   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600 Transport i łączność - Razem                                 </c:v>
                  </c:pt>
                  <c:pt idx="81">
                    <c:v>700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   </c:v>
                  </c:pt>
                  <c:pt idx="85">
                    <c:v>   </c:v>
                  </c:pt>
                  <c:pt idx="86">
                    <c:v>   </c:v>
                  </c:pt>
                  <c:pt idx="87">
                    <c:v>   </c:v>
                  </c:pt>
                  <c:pt idx="88">
                    <c:v>88</c:v>
                  </c:pt>
                  <c:pt idx="89">
                    <c:v>   </c:v>
                  </c:pt>
                  <c:pt idx="90">
                    <c:v>   </c:v>
                  </c:pt>
                  <c:pt idx="91">
                    <c:v>91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   </c:v>
                  </c:pt>
                  <c:pt idx="95">
                    <c:v>   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   </c:v>
                  </c:pt>
                  <c:pt idx="103">
                    <c:v>   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700 Gospodarka mieszkaniowa - Razem                                </c:v>
                  </c:pt>
                  <c:pt idx="107">
                    <c:v>710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710 Działalność usługowa - Razem                                    </c:v>
                  </c:pt>
                  <c:pt idx="113">
                    <c:v>750</c:v>
                  </c:pt>
                  <c:pt idx="114">
                    <c:v>   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   </c:v>
                  </c:pt>
                  <c:pt idx="121">
                    <c:v>   </c:v>
                  </c:pt>
                  <c:pt idx="122">
                    <c:v>   </c:v>
                  </c:pt>
                  <c:pt idx="123">
                    <c:v>   </c:v>
                  </c:pt>
                  <c:pt idx="124">
                    <c:v>   </c:v>
                  </c:pt>
                  <c:pt idx="125">
                    <c:v>   </c:v>
                  </c:pt>
                  <c:pt idx="126">
                    <c:v>   </c:v>
                  </c:pt>
                  <c:pt idx="127">
                    <c:v>   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   </c:v>
                  </c:pt>
                  <c:pt idx="131">
                    <c:v>   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   </c:v>
                  </c:pt>
                  <c:pt idx="135">
                    <c:v>   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   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   </c:v>
                  </c:pt>
                  <c:pt idx="142">
                    <c:v>   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   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   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   </c:v>
                  </c:pt>
                  <c:pt idx="164">
                    <c:v>   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   </c:v>
                  </c:pt>
                  <c:pt idx="175">
                    <c:v>   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   </c:v>
                  </c:pt>
                  <c:pt idx="179">
                    <c:v>   </c:v>
                  </c:pt>
                  <c:pt idx="180">
                    <c:v>   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   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750 Administracja publiczna - Razem                                 </c:v>
                  </c:pt>
                  <c:pt idx="200">
                    <c:v>751</c:v>
                  </c:pt>
                  <c:pt idx="201">
                    <c:v>   </c:v>
                  </c:pt>
                  <c:pt idx="202">
                    <c:v>   </c:v>
                  </c:pt>
                  <c:pt idx="203">
                    <c:v>   </c:v>
                  </c:pt>
                  <c:pt idx="204">
                    <c:v>   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751 Urzędy naczelnych organów władzy państwowej, kontroli i ochrony prawa oraz sądownictwa - Razem</c:v>
                  </c:pt>
                  <c:pt idx="208">
                    <c:v>754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213</c:v>
                  </c:pt>
                  <c:pt idx="214">
                    <c:v>   </c:v>
                  </c:pt>
                  <c:pt idx="215">
                    <c:v>   </c:v>
                  </c:pt>
                  <c:pt idx="216">
                    <c:v>   </c:v>
                  </c:pt>
                  <c:pt idx="217">
                    <c:v>   </c:v>
                  </c:pt>
                  <c:pt idx="218">
                    <c:v>   </c:v>
                  </c:pt>
                  <c:pt idx="219">
                    <c:v>   </c:v>
                  </c:pt>
                  <c:pt idx="220">
                    <c:v>   </c:v>
                  </c:pt>
                  <c:pt idx="221">
                    <c:v>221</c:v>
                  </c:pt>
                  <c:pt idx="222">
                    <c:v>   </c:v>
                  </c:pt>
                  <c:pt idx="223">
                    <c:v>   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236</c:v>
                  </c:pt>
                  <c:pt idx="237">
                    <c:v>   </c:v>
                  </c:pt>
                  <c:pt idx="238">
                    <c:v>   </c:v>
                  </c:pt>
                  <c:pt idx="239">
                    <c:v>239</c:v>
                  </c:pt>
                  <c:pt idx="240">
                    <c:v>240</c:v>
                  </c:pt>
                  <c:pt idx="241">
                    <c:v>   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247</c:v>
                  </c:pt>
                  <c:pt idx="248">
                    <c:v>248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263</c:v>
                  </c:pt>
                  <c:pt idx="264">
                    <c:v>264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2">
                    <c:v>272</c:v>
                  </c:pt>
                  <c:pt idx="273">
                    <c:v>273</c:v>
                  </c:pt>
                  <c:pt idx="274">
                    <c:v>274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78">
                    <c:v>754 Bezpieczeństwo publiczne i ochrona przeciwpożarowa - Razem      </c:v>
                  </c:pt>
                  <c:pt idx="279">
                    <c:v>756</c:v>
                  </c:pt>
                  <c:pt idx="280">
                    <c:v>280</c:v>
                  </c:pt>
                  <c:pt idx="281">
                    <c:v>281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285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289</c:v>
                  </c:pt>
                  <c:pt idx="290">
                    <c:v>290</c:v>
                  </c:pt>
                  <c:pt idx="291">
                    <c:v>291</c:v>
                  </c:pt>
                  <c:pt idx="292">
                    <c:v>292</c:v>
                  </c:pt>
                  <c:pt idx="293">
                    <c:v>293</c:v>
                  </c:pt>
                  <c:pt idx="294">
                    <c:v>756 Dochody od osób prawnych,od osób fizycznych i od innych jednostek nieposiadających osobowości prawnej oraz wydatki związane z ich poborem - Razem      </c:v>
                  </c:pt>
                  <c:pt idx="295">
                    <c:v>757</c:v>
                  </c:pt>
                  <c:pt idx="296">
                    <c:v>296</c:v>
                  </c:pt>
                  <c:pt idx="297">
                    <c:v>297</c:v>
                  </c:pt>
                  <c:pt idx="298">
                    <c:v>757 Obsługa długu publicznego - Razem</c:v>
                  </c:pt>
                  <c:pt idx="299">
                    <c:v>758</c:v>
                  </c:pt>
                  <c:pt idx="300">
                    <c:v>   </c:v>
                  </c:pt>
                  <c:pt idx="301">
                    <c:v>   </c:v>
                  </c:pt>
                  <c:pt idx="302">
                    <c:v>   </c:v>
                  </c:pt>
                  <c:pt idx="303">
                    <c:v>303</c:v>
                  </c:pt>
                  <c:pt idx="304">
                    <c:v>   </c:v>
                  </c:pt>
                  <c:pt idx="305">
                    <c:v>304a</c:v>
                  </c:pt>
                  <c:pt idx="306">
                    <c:v>758 Różne rozliczenia - Razem                                       </c:v>
                  </c:pt>
                  <c:pt idx="307">
                    <c:v>801</c:v>
                  </c:pt>
                  <c:pt idx="308">
                    <c:v>   </c:v>
                  </c:pt>
                  <c:pt idx="309">
                    <c:v>308</c:v>
                  </c:pt>
                  <c:pt idx="310">
                    <c:v>309</c:v>
                  </c:pt>
                  <c:pt idx="311">
                    <c:v>310</c:v>
                  </c:pt>
                  <c:pt idx="312">
                    <c:v>   </c:v>
                  </c:pt>
                  <c:pt idx="313">
                    <c:v>312</c:v>
                  </c:pt>
                  <c:pt idx="314">
                    <c:v>313</c:v>
                  </c:pt>
                  <c:pt idx="315">
                    <c:v>314</c:v>
                  </c:pt>
                  <c:pt idx="316">
                    <c:v>   </c:v>
                  </c:pt>
                  <c:pt idx="317">
                    <c:v>316</c:v>
                  </c:pt>
                  <c:pt idx="318">
                    <c:v>317</c:v>
                  </c:pt>
                  <c:pt idx="319">
                    <c:v>318</c:v>
                  </c:pt>
                  <c:pt idx="320">
                    <c:v>   </c:v>
                  </c:pt>
                  <c:pt idx="321">
                    <c:v>320</c:v>
                  </c:pt>
                  <c:pt idx="322">
                    <c:v>321</c:v>
                  </c:pt>
                  <c:pt idx="323">
                    <c:v>322</c:v>
                  </c:pt>
                  <c:pt idx="324">
                    <c:v>   </c:v>
                  </c:pt>
                  <c:pt idx="325">
                    <c:v>324</c:v>
                  </c:pt>
                  <c:pt idx="326">
                    <c:v>325</c:v>
                  </c:pt>
                  <c:pt idx="327">
                    <c:v>326</c:v>
                  </c:pt>
                  <c:pt idx="328">
                    <c:v>   </c:v>
                  </c:pt>
                  <c:pt idx="329">
                    <c:v>328</c:v>
                  </c:pt>
                  <c:pt idx="330">
                    <c:v>329</c:v>
                  </c:pt>
                  <c:pt idx="331">
                    <c:v>330</c:v>
                  </c:pt>
                  <c:pt idx="332">
                    <c:v>331</c:v>
                  </c:pt>
                  <c:pt idx="333">
                    <c:v>332</c:v>
                  </c:pt>
                  <c:pt idx="334">
                    <c:v>333</c:v>
                  </c:pt>
                  <c:pt idx="335">
                    <c:v>334</c:v>
                  </c:pt>
                  <c:pt idx="336">
                    <c:v>   </c:v>
                  </c:pt>
                  <c:pt idx="337">
                    <c:v>336</c:v>
                  </c:pt>
                  <c:pt idx="338">
                    <c:v>337</c:v>
                  </c:pt>
                  <c:pt idx="339">
                    <c:v>338</c:v>
                  </c:pt>
                  <c:pt idx="340">
                    <c:v>339</c:v>
                  </c:pt>
                  <c:pt idx="341">
                    <c:v>340</c:v>
                  </c:pt>
                  <c:pt idx="342">
                    <c:v>341</c:v>
                  </c:pt>
                  <c:pt idx="343">
                    <c:v>342</c:v>
                  </c:pt>
                  <c:pt idx="344">
                    <c:v>   </c:v>
                  </c:pt>
                  <c:pt idx="345">
                    <c:v>344</c:v>
                  </c:pt>
                  <c:pt idx="346">
                    <c:v>345</c:v>
                  </c:pt>
                  <c:pt idx="347">
                    <c:v>346</c:v>
                  </c:pt>
                  <c:pt idx="348">
                    <c:v>   </c:v>
                  </c:pt>
                  <c:pt idx="349">
                    <c:v>348</c:v>
                  </c:pt>
                  <c:pt idx="350">
                    <c:v>349</c:v>
                  </c:pt>
                  <c:pt idx="351">
                    <c:v>350</c:v>
                  </c:pt>
                  <c:pt idx="352">
                    <c:v>   </c:v>
                  </c:pt>
                  <c:pt idx="353">
                    <c:v>352</c:v>
                  </c:pt>
                  <c:pt idx="354">
                    <c:v>353</c:v>
                  </c:pt>
                  <c:pt idx="355">
                    <c:v>354</c:v>
                  </c:pt>
                  <c:pt idx="356">
                    <c:v>355</c:v>
                  </c:pt>
                  <c:pt idx="357">
                    <c:v>356</c:v>
                  </c:pt>
                  <c:pt idx="358">
                    <c:v>357</c:v>
                  </c:pt>
                  <c:pt idx="359">
                    <c:v>358</c:v>
                  </c:pt>
                  <c:pt idx="360">
                    <c:v>359</c:v>
                  </c:pt>
                  <c:pt idx="361">
                    <c:v>360</c:v>
                  </c:pt>
                  <c:pt idx="362">
                    <c:v>   </c:v>
                  </c:pt>
                  <c:pt idx="363">
                    <c:v>362</c:v>
                  </c:pt>
                  <c:pt idx="364">
                    <c:v>363</c:v>
                  </c:pt>
                  <c:pt idx="365">
                    <c:v>364</c:v>
                  </c:pt>
                  <c:pt idx="366">
                    <c:v>365</c:v>
                  </c:pt>
                  <c:pt idx="367">
                    <c:v>366</c:v>
                  </c:pt>
                  <c:pt idx="368">
                    <c:v>367</c:v>
                  </c:pt>
                  <c:pt idx="369">
                    <c:v>368</c:v>
                  </c:pt>
                  <c:pt idx="370">
                    <c:v>369</c:v>
                  </c:pt>
                  <c:pt idx="371">
                    <c:v>370</c:v>
                  </c:pt>
                  <c:pt idx="372">
                    <c:v>371</c:v>
                  </c:pt>
                  <c:pt idx="373">
                    <c:v>372</c:v>
                  </c:pt>
                  <c:pt idx="374">
                    <c:v>373</c:v>
                  </c:pt>
                  <c:pt idx="375">
                    <c:v>374</c:v>
                  </c:pt>
                  <c:pt idx="376">
                    <c:v>375</c:v>
                  </c:pt>
                  <c:pt idx="377">
                    <c:v>   </c:v>
                  </c:pt>
                  <c:pt idx="378">
                    <c:v>377</c:v>
                  </c:pt>
                  <c:pt idx="379">
                    <c:v>378</c:v>
                  </c:pt>
                  <c:pt idx="380">
                    <c:v>379</c:v>
                  </c:pt>
                  <c:pt idx="381">
                    <c:v>380</c:v>
                  </c:pt>
                  <c:pt idx="382">
                    <c:v>381</c:v>
                  </c:pt>
                  <c:pt idx="383">
                    <c:v>   </c:v>
                  </c:pt>
                  <c:pt idx="384">
                    <c:v>383</c:v>
                  </c:pt>
                  <c:pt idx="385">
                    <c:v>384</c:v>
                  </c:pt>
                  <c:pt idx="386">
                    <c:v>385</c:v>
                  </c:pt>
                  <c:pt idx="387">
                    <c:v>386</c:v>
                  </c:pt>
                  <c:pt idx="388">
                    <c:v>387</c:v>
                  </c:pt>
                  <c:pt idx="389">
                    <c:v>388</c:v>
                  </c:pt>
                  <c:pt idx="390">
                    <c:v>389</c:v>
                  </c:pt>
                  <c:pt idx="391">
                    <c:v>390</c:v>
                  </c:pt>
                  <c:pt idx="392">
                    <c:v>391</c:v>
                  </c:pt>
                  <c:pt idx="393">
                    <c:v>392</c:v>
                  </c:pt>
                  <c:pt idx="394">
                    <c:v>393</c:v>
                  </c:pt>
                  <c:pt idx="395">
                    <c:v>   </c:v>
                  </c:pt>
                  <c:pt idx="396">
                    <c:v>395</c:v>
                  </c:pt>
                  <c:pt idx="397">
                    <c:v>396</c:v>
                  </c:pt>
                  <c:pt idx="398">
                    <c:v>397</c:v>
                  </c:pt>
                  <c:pt idx="399">
                    <c:v>398</c:v>
                  </c:pt>
                  <c:pt idx="400">
                    <c:v>399</c:v>
                  </c:pt>
                  <c:pt idx="401">
                    <c:v>400</c:v>
                  </c:pt>
                  <c:pt idx="402">
                    <c:v>401</c:v>
                  </c:pt>
                  <c:pt idx="403">
                    <c:v>402</c:v>
                  </c:pt>
                  <c:pt idx="404">
                    <c:v>403</c:v>
                  </c:pt>
                  <c:pt idx="405">
                    <c:v>404</c:v>
                  </c:pt>
                  <c:pt idx="406">
                    <c:v>405</c:v>
                  </c:pt>
                  <c:pt idx="407">
                    <c:v>406</c:v>
                  </c:pt>
                  <c:pt idx="408">
                    <c:v>407</c:v>
                  </c:pt>
                  <c:pt idx="409">
                    <c:v>408</c:v>
                  </c:pt>
                  <c:pt idx="410">
                    <c:v>409</c:v>
                  </c:pt>
                  <c:pt idx="411">
                    <c:v>410</c:v>
                  </c:pt>
                  <c:pt idx="412">
                    <c:v>411</c:v>
                  </c:pt>
                  <c:pt idx="413">
                    <c:v>412</c:v>
                  </c:pt>
                  <c:pt idx="414">
                    <c:v>413</c:v>
                  </c:pt>
                  <c:pt idx="415">
                    <c:v>414</c:v>
                  </c:pt>
                  <c:pt idx="416">
                    <c:v>415</c:v>
                  </c:pt>
                  <c:pt idx="417">
                    <c:v>416</c:v>
                  </c:pt>
                  <c:pt idx="418">
                    <c:v>417</c:v>
                  </c:pt>
                  <c:pt idx="419">
                    <c:v>418</c:v>
                  </c:pt>
                  <c:pt idx="420">
                    <c:v>419</c:v>
                  </c:pt>
                  <c:pt idx="421">
                    <c:v>420</c:v>
                  </c:pt>
                  <c:pt idx="422">
                    <c:v>421</c:v>
                  </c:pt>
                  <c:pt idx="423">
                    <c:v>422</c:v>
                  </c:pt>
                  <c:pt idx="424">
                    <c:v>423</c:v>
                  </c:pt>
                  <c:pt idx="425">
                    <c:v>424</c:v>
                  </c:pt>
                  <c:pt idx="426">
                    <c:v>425</c:v>
                  </c:pt>
                  <c:pt idx="427">
                    <c:v>426</c:v>
                  </c:pt>
                  <c:pt idx="428">
                    <c:v>427</c:v>
                  </c:pt>
                  <c:pt idx="429">
                    <c:v>428</c:v>
                  </c:pt>
                  <c:pt idx="430">
                    <c:v>429</c:v>
                  </c:pt>
                  <c:pt idx="431">
                    <c:v>430</c:v>
                  </c:pt>
                  <c:pt idx="432">
                    <c:v>431</c:v>
                  </c:pt>
                  <c:pt idx="433">
                    <c:v>432</c:v>
                  </c:pt>
                  <c:pt idx="434">
                    <c:v>433</c:v>
                  </c:pt>
                  <c:pt idx="435">
                    <c:v>434</c:v>
                  </c:pt>
                  <c:pt idx="436">
                    <c:v>435</c:v>
                  </c:pt>
                  <c:pt idx="437">
                    <c:v>436</c:v>
                  </c:pt>
                  <c:pt idx="438">
                    <c:v>437</c:v>
                  </c:pt>
                  <c:pt idx="439">
                    <c:v>438</c:v>
                  </c:pt>
                  <c:pt idx="440">
                    <c:v>439</c:v>
                  </c:pt>
                  <c:pt idx="441">
                    <c:v>440</c:v>
                  </c:pt>
                  <c:pt idx="442">
                    <c:v>441</c:v>
                  </c:pt>
                  <c:pt idx="443">
                    <c:v>442</c:v>
                  </c:pt>
                  <c:pt idx="444">
                    <c:v>443</c:v>
                  </c:pt>
                  <c:pt idx="445">
                    <c:v>444</c:v>
                  </c:pt>
                  <c:pt idx="446">
                    <c:v>445</c:v>
                  </c:pt>
                  <c:pt idx="447">
                    <c:v>446</c:v>
                  </c:pt>
                  <c:pt idx="448">
                    <c:v>447</c:v>
                  </c:pt>
                  <c:pt idx="449">
                    <c:v>448</c:v>
                  </c:pt>
                  <c:pt idx="450">
                    <c:v>449</c:v>
                  </c:pt>
                  <c:pt idx="451">
                    <c:v>450</c:v>
                  </c:pt>
                  <c:pt idx="452">
                    <c:v>451</c:v>
                  </c:pt>
                  <c:pt idx="453">
                    <c:v>452</c:v>
                  </c:pt>
                  <c:pt idx="454">
                    <c:v>453</c:v>
                  </c:pt>
                  <c:pt idx="455">
                    <c:v>454</c:v>
                  </c:pt>
                  <c:pt idx="456">
                    <c:v>455</c:v>
                  </c:pt>
                  <c:pt idx="457">
                    <c:v>456</c:v>
                  </c:pt>
                  <c:pt idx="458">
                    <c:v>457</c:v>
                  </c:pt>
                  <c:pt idx="459">
                    <c:v>   </c:v>
                  </c:pt>
                  <c:pt idx="460">
                    <c:v>459</c:v>
                  </c:pt>
                  <c:pt idx="461">
                    <c:v>460</c:v>
                  </c:pt>
                  <c:pt idx="462">
                    <c:v>   </c:v>
                  </c:pt>
                  <c:pt idx="463">
                    <c:v>462</c:v>
                  </c:pt>
                  <c:pt idx="464">
                    <c:v>463</c:v>
                  </c:pt>
                  <c:pt idx="465">
                    <c:v>   </c:v>
                  </c:pt>
                  <c:pt idx="466">
                    <c:v>465</c:v>
                  </c:pt>
                  <c:pt idx="467">
                    <c:v>466</c:v>
                  </c:pt>
                  <c:pt idx="468">
                    <c:v>   </c:v>
                  </c:pt>
                  <c:pt idx="469">
                    <c:v>468</c:v>
                  </c:pt>
                  <c:pt idx="470">
                    <c:v>469</c:v>
                  </c:pt>
                  <c:pt idx="471">
                    <c:v>   </c:v>
                  </c:pt>
                  <c:pt idx="472">
                    <c:v>471</c:v>
                  </c:pt>
                  <c:pt idx="473">
                    <c:v>472</c:v>
                  </c:pt>
                  <c:pt idx="474">
                    <c:v>473</c:v>
                  </c:pt>
                  <c:pt idx="475">
                    <c:v>474</c:v>
                  </c:pt>
                  <c:pt idx="476">
                    <c:v>475</c:v>
                  </c:pt>
                  <c:pt idx="477">
                    <c:v>476</c:v>
                  </c:pt>
                  <c:pt idx="478">
                    <c:v>477</c:v>
                  </c:pt>
                  <c:pt idx="479">
                    <c:v>   </c:v>
                  </c:pt>
                  <c:pt idx="480">
                    <c:v>479</c:v>
                  </c:pt>
                  <c:pt idx="481">
                    <c:v>480</c:v>
                  </c:pt>
                  <c:pt idx="482">
                    <c:v>481</c:v>
                  </c:pt>
                  <c:pt idx="483">
                    <c:v>482</c:v>
                  </c:pt>
                  <c:pt idx="484">
                    <c:v>483</c:v>
                  </c:pt>
                  <c:pt idx="485">
                    <c:v>   </c:v>
                  </c:pt>
                  <c:pt idx="486">
                    <c:v>485</c:v>
                  </c:pt>
                  <c:pt idx="487">
                    <c:v>486</c:v>
                  </c:pt>
                  <c:pt idx="488">
                    <c:v>487</c:v>
                  </c:pt>
                  <c:pt idx="489">
                    <c:v>488</c:v>
                  </c:pt>
                  <c:pt idx="490">
                    <c:v>489</c:v>
                  </c:pt>
                  <c:pt idx="491">
                    <c:v>490</c:v>
                  </c:pt>
                  <c:pt idx="492">
                    <c:v>491</c:v>
                  </c:pt>
                  <c:pt idx="493">
                    <c:v>492</c:v>
                  </c:pt>
                  <c:pt idx="494">
                    <c:v>493</c:v>
                  </c:pt>
                  <c:pt idx="495">
                    <c:v>494</c:v>
                  </c:pt>
                  <c:pt idx="496">
                    <c:v>495</c:v>
                  </c:pt>
                  <c:pt idx="497">
                    <c:v>496</c:v>
                  </c:pt>
                  <c:pt idx="498">
                    <c:v>497</c:v>
                  </c:pt>
                  <c:pt idx="499">
                    <c:v>498</c:v>
                  </c:pt>
                  <c:pt idx="500">
                    <c:v>499</c:v>
                  </c:pt>
                  <c:pt idx="501">
                    <c:v>500</c:v>
                  </c:pt>
                  <c:pt idx="502">
                    <c:v>501</c:v>
                  </c:pt>
                  <c:pt idx="503">
                    <c:v>502</c:v>
                  </c:pt>
                  <c:pt idx="504">
                    <c:v>503</c:v>
                  </c:pt>
                  <c:pt idx="505">
                    <c:v>504</c:v>
                  </c:pt>
                  <c:pt idx="506">
                    <c:v>505</c:v>
                  </c:pt>
                  <c:pt idx="507">
                    <c:v>506</c:v>
                  </c:pt>
                  <c:pt idx="508">
                    <c:v>507</c:v>
                  </c:pt>
                  <c:pt idx="509">
                    <c:v>508</c:v>
                  </c:pt>
                  <c:pt idx="510">
                    <c:v>509</c:v>
                  </c:pt>
                  <c:pt idx="511">
                    <c:v>510</c:v>
                  </c:pt>
                  <c:pt idx="512">
                    <c:v>511</c:v>
                  </c:pt>
                  <c:pt idx="513">
                    <c:v>512</c:v>
                  </c:pt>
                  <c:pt idx="514">
                    <c:v>513</c:v>
                  </c:pt>
                  <c:pt idx="515">
                    <c:v>514</c:v>
                  </c:pt>
                  <c:pt idx="516">
                    <c:v>515</c:v>
                  </c:pt>
                  <c:pt idx="517">
                    <c:v>516</c:v>
                  </c:pt>
                  <c:pt idx="518">
                    <c:v>517</c:v>
                  </c:pt>
                  <c:pt idx="519">
                    <c:v>518</c:v>
                  </c:pt>
                  <c:pt idx="520">
                    <c:v>519</c:v>
                  </c:pt>
                  <c:pt idx="521">
                    <c:v>520</c:v>
                  </c:pt>
                  <c:pt idx="522">
                    <c:v>521</c:v>
                  </c:pt>
                  <c:pt idx="523">
                    <c:v>522</c:v>
                  </c:pt>
                  <c:pt idx="524">
                    <c:v>523</c:v>
                  </c:pt>
                  <c:pt idx="525">
                    <c:v>524</c:v>
                  </c:pt>
                  <c:pt idx="526">
                    <c:v>525</c:v>
                  </c:pt>
                  <c:pt idx="527">
                    <c:v>526</c:v>
                  </c:pt>
                  <c:pt idx="528">
                    <c:v>527</c:v>
                  </c:pt>
                  <c:pt idx="529">
                    <c:v>528</c:v>
                  </c:pt>
                  <c:pt idx="530">
                    <c:v>529</c:v>
                  </c:pt>
                  <c:pt idx="531">
                    <c:v>   </c:v>
                  </c:pt>
                  <c:pt idx="532">
                    <c:v>   </c:v>
                  </c:pt>
                  <c:pt idx="533">
                    <c:v>532</c:v>
                  </c:pt>
                  <c:pt idx="534">
                    <c:v>533</c:v>
                  </c:pt>
                  <c:pt idx="535">
                    <c:v>534</c:v>
                  </c:pt>
                  <c:pt idx="536">
                    <c:v>   </c:v>
                  </c:pt>
                  <c:pt idx="537">
                    <c:v>536</c:v>
                  </c:pt>
                  <c:pt idx="538">
                    <c:v>537</c:v>
                  </c:pt>
                  <c:pt idx="539">
                    <c:v>538</c:v>
                  </c:pt>
                  <c:pt idx="540">
                    <c:v>   </c:v>
                  </c:pt>
                  <c:pt idx="541">
                    <c:v>540</c:v>
                  </c:pt>
                  <c:pt idx="542">
                    <c:v>541</c:v>
                  </c:pt>
                  <c:pt idx="543">
                    <c:v>542</c:v>
                  </c:pt>
                  <c:pt idx="544">
                    <c:v>   </c:v>
                  </c:pt>
                  <c:pt idx="545">
                    <c:v>544</c:v>
                  </c:pt>
                  <c:pt idx="546">
                    <c:v>545</c:v>
                  </c:pt>
                  <c:pt idx="547">
                    <c:v>546</c:v>
                  </c:pt>
                  <c:pt idx="548">
                    <c:v>   </c:v>
                  </c:pt>
                  <c:pt idx="549">
                    <c:v>548</c:v>
                  </c:pt>
                  <c:pt idx="550">
                    <c:v>549</c:v>
                  </c:pt>
                  <c:pt idx="551">
                    <c:v>550</c:v>
                  </c:pt>
                  <c:pt idx="552">
                    <c:v>551</c:v>
                  </c:pt>
                  <c:pt idx="553">
                    <c:v>552</c:v>
                  </c:pt>
                  <c:pt idx="554">
                    <c:v>553</c:v>
                  </c:pt>
                  <c:pt idx="555">
                    <c:v>554</c:v>
                  </c:pt>
                  <c:pt idx="556">
                    <c:v>555</c:v>
                  </c:pt>
                  <c:pt idx="557">
                    <c:v>556</c:v>
                  </c:pt>
                  <c:pt idx="558">
                    <c:v>557</c:v>
                  </c:pt>
                  <c:pt idx="559">
                    <c:v>558</c:v>
                  </c:pt>
                  <c:pt idx="560">
                    <c:v>   </c:v>
                  </c:pt>
                  <c:pt idx="561">
                    <c:v>560</c:v>
                  </c:pt>
                  <c:pt idx="562">
                    <c:v>561</c:v>
                  </c:pt>
                  <c:pt idx="563">
                    <c:v>562</c:v>
                  </c:pt>
                  <c:pt idx="564">
                    <c:v>   </c:v>
                  </c:pt>
                  <c:pt idx="565">
                    <c:v>564</c:v>
                  </c:pt>
                  <c:pt idx="566">
                    <c:v>565</c:v>
                  </c:pt>
                  <c:pt idx="567">
                    <c:v>566</c:v>
                  </c:pt>
                  <c:pt idx="568">
                    <c:v>   </c:v>
                  </c:pt>
                  <c:pt idx="569">
                    <c:v>568</c:v>
                  </c:pt>
                  <c:pt idx="570">
                    <c:v>569</c:v>
                  </c:pt>
                  <c:pt idx="571">
                    <c:v>570</c:v>
                  </c:pt>
                  <c:pt idx="572">
                    <c:v>571</c:v>
                  </c:pt>
                  <c:pt idx="573">
                    <c:v>572</c:v>
                  </c:pt>
                  <c:pt idx="574">
                    <c:v>573</c:v>
                  </c:pt>
                  <c:pt idx="575">
                    <c:v>574</c:v>
                  </c:pt>
                  <c:pt idx="576">
                    <c:v>575</c:v>
                  </c:pt>
                  <c:pt idx="577">
                    <c:v>   </c:v>
                  </c:pt>
                  <c:pt idx="578">
                    <c:v>577</c:v>
                  </c:pt>
                  <c:pt idx="579">
                    <c:v>578</c:v>
                  </c:pt>
                  <c:pt idx="580">
                    <c:v>579</c:v>
                  </c:pt>
                  <c:pt idx="581">
                    <c:v>580</c:v>
                  </c:pt>
                  <c:pt idx="582">
                    <c:v>581</c:v>
                  </c:pt>
                  <c:pt idx="583">
                    <c:v>582</c:v>
                  </c:pt>
                  <c:pt idx="584">
                    <c:v>   </c:v>
                  </c:pt>
                  <c:pt idx="585">
                    <c:v>584</c:v>
                  </c:pt>
                  <c:pt idx="586">
                    <c:v>585</c:v>
                  </c:pt>
                  <c:pt idx="587">
                    <c:v>586</c:v>
                  </c:pt>
                  <c:pt idx="588">
                    <c:v>587</c:v>
                  </c:pt>
                  <c:pt idx="589">
                    <c:v>588</c:v>
                  </c:pt>
                  <c:pt idx="590">
                    <c:v>   </c:v>
                  </c:pt>
                  <c:pt idx="591">
                    <c:v>590</c:v>
                  </c:pt>
                  <c:pt idx="592">
                    <c:v>591</c:v>
                  </c:pt>
                  <c:pt idx="593">
                    <c:v>592</c:v>
                  </c:pt>
                  <c:pt idx="594">
                    <c:v>593</c:v>
                  </c:pt>
                  <c:pt idx="595">
                    <c:v>594</c:v>
                  </c:pt>
                  <c:pt idx="596">
                    <c:v>595</c:v>
                  </c:pt>
                  <c:pt idx="597">
                    <c:v>596</c:v>
                  </c:pt>
                  <c:pt idx="598">
                    <c:v>597</c:v>
                  </c:pt>
                  <c:pt idx="599">
                    <c:v>598</c:v>
                  </c:pt>
                  <c:pt idx="600">
                    <c:v>599</c:v>
                  </c:pt>
                  <c:pt idx="601">
                    <c:v>   </c:v>
                  </c:pt>
                  <c:pt idx="602">
                    <c:v>   </c:v>
                  </c:pt>
                  <c:pt idx="603">
                    <c:v>602</c:v>
                  </c:pt>
                  <c:pt idx="604">
                    <c:v>603</c:v>
                  </c:pt>
                  <c:pt idx="605">
                    <c:v>604</c:v>
                  </c:pt>
                  <c:pt idx="606">
                    <c:v>605</c:v>
                  </c:pt>
                  <c:pt idx="607">
                    <c:v>606</c:v>
                  </c:pt>
                  <c:pt idx="608">
                    <c:v>607</c:v>
                  </c:pt>
                  <c:pt idx="609">
                    <c:v>608</c:v>
                  </c:pt>
                  <c:pt idx="610">
                    <c:v>609</c:v>
                  </c:pt>
                  <c:pt idx="611">
                    <c:v>610</c:v>
                  </c:pt>
                  <c:pt idx="612">
                    <c:v>611</c:v>
                  </c:pt>
                  <c:pt idx="613">
                    <c:v>612</c:v>
                  </c:pt>
                  <c:pt idx="614">
                    <c:v>613</c:v>
                  </c:pt>
                  <c:pt idx="615">
                    <c:v>614</c:v>
                  </c:pt>
                  <c:pt idx="616">
                    <c:v>615</c:v>
                  </c:pt>
                  <c:pt idx="617">
                    <c:v>616</c:v>
                  </c:pt>
                  <c:pt idx="618">
                    <c:v>617</c:v>
                  </c:pt>
                  <c:pt idx="619">
                    <c:v>618</c:v>
                  </c:pt>
                  <c:pt idx="620">
                    <c:v>619</c:v>
                  </c:pt>
                  <c:pt idx="621">
                    <c:v>620</c:v>
                  </c:pt>
                  <c:pt idx="622">
                    <c:v>621</c:v>
                  </c:pt>
                  <c:pt idx="623">
                    <c:v>622</c:v>
                  </c:pt>
                  <c:pt idx="624">
                    <c:v>623</c:v>
                  </c:pt>
                  <c:pt idx="625">
                    <c:v>624</c:v>
                  </c:pt>
                  <c:pt idx="626">
                    <c:v>625</c:v>
                  </c:pt>
                  <c:pt idx="627">
                    <c:v>626</c:v>
                  </c:pt>
                  <c:pt idx="628">
                    <c:v>627</c:v>
                  </c:pt>
                  <c:pt idx="629">
                    <c:v>628</c:v>
                  </c:pt>
                  <c:pt idx="630">
                    <c:v>629</c:v>
                  </c:pt>
                  <c:pt idx="631">
                    <c:v>630</c:v>
                  </c:pt>
                  <c:pt idx="632">
                    <c:v>631</c:v>
                  </c:pt>
                  <c:pt idx="633">
                    <c:v>632</c:v>
                  </c:pt>
                  <c:pt idx="634">
                    <c:v>633</c:v>
                  </c:pt>
                  <c:pt idx="635">
                    <c:v>634</c:v>
                  </c:pt>
                  <c:pt idx="636">
                    <c:v>635</c:v>
                  </c:pt>
                  <c:pt idx="637">
                    <c:v>636</c:v>
                  </c:pt>
                  <c:pt idx="638">
                    <c:v>637</c:v>
                  </c:pt>
                  <c:pt idx="639">
                    <c:v>638</c:v>
                  </c:pt>
                  <c:pt idx="640">
                    <c:v>639</c:v>
                  </c:pt>
                  <c:pt idx="641">
                    <c:v>   </c:v>
                  </c:pt>
                  <c:pt idx="642">
                    <c:v>   </c:v>
                  </c:pt>
                  <c:pt idx="643">
                    <c:v>642</c:v>
                  </c:pt>
                  <c:pt idx="644">
                    <c:v>   </c:v>
                  </c:pt>
                  <c:pt idx="645">
                    <c:v>644</c:v>
                  </c:pt>
                  <c:pt idx="646">
                    <c:v>   </c:v>
                  </c:pt>
                  <c:pt idx="647">
                    <c:v>646</c:v>
                  </c:pt>
                  <c:pt idx="648">
                    <c:v>   </c:v>
                  </c:pt>
                  <c:pt idx="649">
                    <c:v>648</c:v>
                  </c:pt>
                  <c:pt idx="650">
                    <c:v>   </c:v>
                  </c:pt>
                  <c:pt idx="651">
                    <c:v>650</c:v>
                  </c:pt>
                  <c:pt idx="652">
                    <c:v>651</c:v>
                  </c:pt>
                  <c:pt idx="653">
                    <c:v>652</c:v>
                  </c:pt>
                  <c:pt idx="654">
                    <c:v>653</c:v>
                  </c:pt>
                  <c:pt idx="655">
                    <c:v>654</c:v>
                  </c:pt>
                  <c:pt idx="656">
                    <c:v>   </c:v>
                  </c:pt>
                  <c:pt idx="657">
                    <c:v>656</c:v>
                  </c:pt>
                  <c:pt idx="658">
                    <c:v>   </c:v>
                  </c:pt>
                  <c:pt idx="659">
                    <c:v>658</c:v>
                  </c:pt>
                  <c:pt idx="660">
                    <c:v>   </c:v>
                  </c:pt>
                  <c:pt idx="661">
                    <c:v>660</c:v>
                  </c:pt>
                  <c:pt idx="662">
                    <c:v>661</c:v>
                  </c:pt>
                  <c:pt idx="663">
                    <c:v>662</c:v>
                  </c:pt>
                  <c:pt idx="664">
                    <c:v>663</c:v>
                  </c:pt>
                  <c:pt idx="665">
                    <c:v>   </c:v>
                  </c:pt>
                  <c:pt idx="666">
                    <c:v>665</c:v>
                  </c:pt>
                  <c:pt idx="667">
                    <c:v>666</c:v>
                  </c:pt>
                  <c:pt idx="668">
                    <c:v>667</c:v>
                  </c:pt>
                  <c:pt idx="669">
                    <c:v>668</c:v>
                  </c:pt>
                  <c:pt idx="670">
                    <c:v>669</c:v>
                  </c:pt>
                  <c:pt idx="671">
                    <c:v>   </c:v>
                  </c:pt>
                  <c:pt idx="672">
                    <c:v>671</c:v>
                  </c:pt>
                  <c:pt idx="673">
                    <c:v>   </c:v>
                  </c:pt>
                  <c:pt idx="674">
                    <c:v>673</c:v>
                  </c:pt>
                  <c:pt idx="675">
                    <c:v>674</c:v>
                  </c:pt>
                  <c:pt idx="676">
                    <c:v>675</c:v>
                  </c:pt>
                  <c:pt idx="677">
                    <c:v>676</c:v>
                  </c:pt>
                  <c:pt idx="678">
                    <c:v>677</c:v>
                  </c:pt>
                  <c:pt idx="679">
                    <c:v>678</c:v>
                  </c:pt>
                  <c:pt idx="680">
                    <c:v>679</c:v>
                  </c:pt>
                  <c:pt idx="681">
                    <c:v>680</c:v>
                  </c:pt>
                  <c:pt idx="682">
                    <c:v>681</c:v>
                  </c:pt>
                  <c:pt idx="683">
                    <c:v>682</c:v>
                  </c:pt>
                  <c:pt idx="684">
                    <c:v>683</c:v>
                  </c:pt>
                  <c:pt idx="685">
                    <c:v>684</c:v>
                  </c:pt>
                  <c:pt idx="686">
                    <c:v>685</c:v>
                  </c:pt>
                  <c:pt idx="687">
                    <c:v>686</c:v>
                  </c:pt>
                  <c:pt idx="688">
                    <c:v>687</c:v>
                  </c:pt>
                  <c:pt idx="689">
                    <c:v>688</c:v>
                  </c:pt>
                  <c:pt idx="690">
                    <c:v>689</c:v>
                  </c:pt>
                  <c:pt idx="691">
                    <c:v>690</c:v>
                  </c:pt>
                  <c:pt idx="692">
                    <c:v>691</c:v>
                  </c:pt>
                  <c:pt idx="693">
                    <c:v>692</c:v>
                  </c:pt>
                  <c:pt idx="694">
                    <c:v>693</c:v>
                  </c:pt>
                  <c:pt idx="695">
                    <c:v>694</c:v>
                  </c:pt>
                  <c:pt idx="696">
                    <c:v>695</c:v>
                  </c:pt>
                  <c:pt idx="697">
                    <c:v>696</c:v>
                  </c:pt>
                  <c:pt idx="698">
                    <c:v>697</c:v>
                  </c:pt>
                  <c:pt idx="699">
                    <c:v>698</c:v>
                  </c:pt>
                  <c:pt idx="700">
                    <c:v>699</c:v>
                  </c:pt>
                  <c:pt idx="701">
                    <c:v>700</c:v>
                  </c:pt>
                  <c:pt idx="702">
                    <c:v>701</c:v>
                  </c:pt>
                  <c:pt idx="703">
                    <c:v>801 Oświata i wychowanie - Razem                                    </c:v>
                  </c:pt>
                  <c:pt idx="704">
                    <c:v>803</c:v>
                  </c:pt>
                  <c:pt idx="705">
                    <c:v>704</c:v>
                  </c:pt>
                  <c:pt idx="706">
                    <c:v>705</c:v>
                  </c:pt>
                  <c:pt idx="707">
                    <c:v>803 Szkolnictwo wyższe- Razem</c:v>
                  </c:pt>
                  <c:pt idx="708">
                    <c:v>851</c:v>
                  </c:pt>
                  <c:pt idx="709">
                    <c:v>708</c:v>
                  </c:pt>
                  <c:pt idx="710">
                    <c:v>709</c:v>
                  </c:pt>
                  <c:pt idx="711">
                    <c:v>710</c:v>
                  </c:pt>
                  <c:pt idx="712">
                    <c:v>711</c:v>
                  </c:pt>
                  <c:pt idx="713">
                    <c:v>712</c:v>
                  </c:pt>
                  <c:pt idx="714">
                    <c:v>713</c:v>
                  </c:pt>
                  <c:pt idx="715">
                    <c:v>714</c:v>
                  </c:pt>
                  <c:pt idx="716">
                    <c:v>715</c:v>
                  </c:pt>
                  <c:pt idx="717">
                    <c:v>716</c:v>
                  </c:pt>
                  <c:pt idx="718">
                    <c:v>717</c:v>
                  </c:pt>
                  <c:pt idx="719">
                    <c:v>718</c:v>
                  </c:pt>
                  <c:pt idx="720">
                    <c:v>   </c:v>
                  </c:pt>
                  <c:pt idx="721">
                    <c:v>   </c:v>
                  </c:pt>
                  <c:pt idx="722">
                    <c:v>   </c:v>
                  </c:pt>
                  <c:pt idx="723">
                    <c:v>   </c:v>
                  </c:pt>
                  <c:pt idx="724">
                    <c:v>   </c:v>
                  </c:pt>
                  <c:pt idx="725">
                    <c:v>   </c:v>
                  </c:pt>
                  <c:pt idx="726">
                    <c:v>725</c:v>
                  </c:pt>
                  <c:pt idx="727">
                    <c:v>726</c:v>
                  </c:pt>
                  <c:pt idx="728">
                    <c:v>727</c:v>
                  </c:pt>
                  <c:pt idx="729">
                    <c:v>728</c:v>
                  </c:pt>
                  <c:pt idx="730">
                    <c:v>729</c:v>
                  </c:pt>
                  <c:pt idx="731">
                    <c:v>730</c:v>
                  </c:pt>
                  <c:pt idx="732">
                    <c:v>731</c:v>
                  </c:pt>
                  <c:pt idx="733">
                    <c:v>732</c:v>
                  </c:pt>
                  <c:pt idx="734">
                    <c:v>733</c:v>
                  </c:pt>
                  <c:pt idx="735">
                    <c:v>851 Ochrona zdrowia - Razem                                         </c:v>
                  </c:pt>
                  <c:pt idx="736">
                    <c:v>852</c:v>
                  </c:pt>
                  <c:pt idx="737">
                    <c:v>736</c:v>
                  </c:pt>
                  <c:pt idx="738">
                    <c:v>737</c:v>
                  </c:pt>
                  <c:pt idx="739">
                    <c:v>738</c:v>
                  </c:pt>
                  <c:pt idx="740">
                    <c:v>739</c:v>
                  </c:pt>
                  <c:pt idx="741">
                    <c:v>740</c:v>
                  </c:pt>
                  <c:pt idx="742">
                    <c:v>741</c:v>
                  </c:pt>
                  <c:pt idx="743">
                    <c:v>742</c:v>
                  </c:pt>
                  <c:pt idx="744">
                    <c:v>743</c:v>
                  </c:pt>
                  <c:pt idx="745">
                    <c:v>744</c:v>
                  </c:pt>
                  <c:pt idx="746">
                    <c:v>745</c:v>
                  </c:pt>
                  <c:pt idx="747">
                    <c:v>746</c:v>
                  </c:pt>
                  <c:pt idx="748">
                    <c:v>747</c:v>
                  </c:pt>
                  <c:pt idx="749">
                    <c:v>748</c:v>
                  </c:pt>
                  <c:pt idx="750">
                    <c:v>749</c:v>
                  </c:pt>
                  <c:pt idx="751">
                    <c:v>750</c:v>
                  </c:pt>
                  <c:pt idx="752">
                    <c:v>751</c:v>
                  </c:pt>
                  <c:pt idx="753">
                    <c:v>752</c:v>
                  </c:pt>
                  <c:pt idx="754">
                    <c:v>753</c:v>
                  </c:pt>
                  <c:pt idx="755">
                    <c:v>754</c:v>
                  </c:pt>
                  <c:pt idx="756">
                    <c:v>755</c:v>
                  </c:pt>
                  <c:pt idx="757">
                    <c:v>756</c:v>
                  </c:pt>
                  <c:pt idx="758">
                    <c:v>757</c:v>
                  </c:pt>
                  <c:pt idx="759">
                    <c:v>758</c:v>
                  </c:pt>
                  <c:pt idx="760">
                    <c:v>759</c:v>
                  </c:pt>
                  <c:pt idx="761">
                    <c:v>760</c:v>
                  </c:pt>
                  <c:pt idx="762">
                    <c:v>761</c:v>
                  </c:pt>
                  <c:pt idx="763">
                    <c:v>762</c:v>
                  </c:pt>
                  <c:pt idx="764">
                    <c:v>763</c:v>
                  </c:pt>
                  <c:pt idx="765">
                    <c:v>764</c:v>
                  </c:pt>
                  <c:pt idx="766">
                    <c:v>765</c:v>
                  </c:pt>
                  <c:pt idx="767">
                    <c:v>   </c:v>
                  </c:pt>
                  <c:pt idx="768">
                    <c:v>   </c:v>
                  </c:pt>
                  <c:pt idx="769">
                    <c:v>   </c:v>
                  </c:pt>
                  <c:pt idx="770">
                    <c:v>   </c:v>
                  </c:pt>
                  <c:pt idx="771">
                    <c:v>   </c:v>
                  </c:pt>
                  <c:pt idx="772">
                    <c:v>   </c:v>
                  </c:pt>
                  <c:pt idx="773">
                    <c:v>772</c:v>
                  </c:pt>
                  <c:pt idx="774">
                    <c:v>773</c:v>
                  </c:pt>
                  <c:pt idx="775">
                    <c:v>774</c:v>
                  </c:pt>
                  <c:pt idx="776">
                    <c:v>   </c:v>
                  </c:pt>
                  <c:pt idx="777">
                    <c:v>776</c:v>
                  </c:pt>
                  <c:pt idx="778">
                    <c:v>777</c:v>
                  </c:pt>
                  <c:pt idx="779">
                    <c:v>   </c:v>
                  </c:pt>
                  <c:pt idx="780">
                    <c:v>   </c:v>
                  </c:pt>
                  <c:pt idx="781">
                    <c:v>780</c:v>
                  </c:pt>
                  <c:pt idx="782">
                    <c:v>   </c:v>
                  </c:pt>
                  <c:pt idx="783">
                    <c:v>   </c:v>
                  </c:pt>
                  <c:pt idx="784">
                    <c:v>   </c:v>
                  </c:pt>
                  <c:pt idx="785">
                    <c:v>   </c:v>
                  </c:pt>
                  <c:pt idx="786">
                    <c:v>   </c:v>
                  </c:pt>
                  <c:pt idx="787">
                    <c:v>786</c:v>
                  </c:pt>
                  <c:pt idx="788">
                    <c:v>787</c:v>
                  </c:pt>
                  <c:pt idx="789">
                    <c:v>788</c:v>
                  </c:pt>
                  <c:pt idx="790">
                    <c:v>   </c:v>
                  </c:pt>
                  <c:pt idx="791">
                    <c:v>   </c:v>
                  </c:pt>
                  <c:pt idx="792">
                    <c:v>   </c:v>
                  </c:pt>
                  <c:pt idx="793">
                    <c:v>   </c:v>
                  </c:pt>
                  <c:pt idx="794">
                    <c:v>793</c:v>
                  </c:pt>
                  <c:pt idx="795">
                    <c:v>794</c:v>
                  </c:pt>
                  <c:pt idx="796">
                    <c:v>795</c:v>
                  </c:pt>
                  <c:pt idx="797">
                    <c:v>796</c:v>
                  </c:pt>
                  <c:pt idx="798">
                    <c:v>   </c:v>
                  </c:pt>
                  <c:pt idx="799">
                    <c:v>   </c:v>
                  </c:pt>
                  <c:pt idx="800">
                    <c:v>799</c:v>
                  </c:pt>
                  <c:pt idx="801">
                    <c:v>800</c:v>
                  </c:pt>
                  <c:pt idx="802">
                    <c:v>801</c:v>
                  </c:pt>
                  <c:pt idx="803">
                    <c:v>802</c:v>
                  </c:pt>
                  <c:pt idx="804">
                    <c:v>803</c:v>
                  </c:pt>
                  <c:pt idx="805">
                    <c:v>804</c:v>
                  </c:pt>
                  <c:pt idx="806">
                    <c:v>   </c:v>
                  </c:pt>
                  <c:pt idx="807">
                    <c:v>   </c:v>
                  </c:pt>
                  <c:pt idx="808">
                    <c:v>   </c:v>
                  </c:pt>
                  <c:pt idx="809">
                    <c:v>808</c:v>
                  </c:pt>
                  <c:pt idx="810">
                    <c:v>   </c:v>
                  </c:pt>
                  <c:pt idx="811">
                    <c:v>   </c:v>
                  </c:pt>
                  <c:pt idx="812">
                    <c:v>811</c:v>
                  </c:pt>
                  <c:pt idx="813">
                    <c:v>812</c:v>
                  </c:pt>
                  <c:pt idx="814">
                    <c:v>   </c:v>
                  </c:pt>
                  <c:pt idx="815">
                    <c:v>814</c:v>
                  </c:pt>
                  <c:pt idx="816">
                    <c:v>815</c:v>
                  </c:pt>
                  <c:pt idx="817">
                    <c:v>816</c:v>
                  </c:pt>
                  <c:pt idx="818">
                    <c:v>817</c:v>
                  </c:pt>
                  <c:pt idx="819">
                    <c:v>818</c:v>
                  </c:pt>
                  <c:pt idx="820">
                    <c:v>819</c:v>
                  </c:pt>
                  <c:pt idx="821">
                    <c:v>820</c:v>
                  </c:pt>
                  <c:pt idx="822">
                    <c:v>821</c:v>
                  </c:pt>
                  <c:pt idx="823">
                    <c:v>822</c:v>
                  </c:pt>
                  <c:pt idx="824">
                    <c:v>823</c:v>
                  </c:pt>
                  <c:pt idx="825">
                    <c:v>824</c:v>
                  </c:pt>
                  <c:pt idx="826">
                    <c:v>825</c:v>
                  </c:pt>
                  <c:pt idx="827">
                    <c:v>826</c:v>
                  </c:pt>
                  <c:pt idx="828">
                    <c:v>827</c:v>
                  </c:pt>
                  <c:pt idx="829">
                    <c:v>828</c:v>
                  </c:pt>
                  <c:pt idx="830">
                    <c:v>829</c:v>
                  </c:pt>
                  <c:pt idx="831">
                    <c:v>830</c:v>
                  </c:pt>
                  <c:pt idx="832">
                    <c:v>831</c:v>
                  </c:pt>
                  <c:pt idx="833">
                    <c:v>832</c:v>
                  </c:pt>
                  <c:pt idx="834">
                    <c:v>833</c:v>
                  </c:pt>
                  <c:pt idx="835">
                    <c:v>834</c:v>
                  </c:pt>
                  <c:pt idx="836">
                    <c:v>835</c:v>
                  </c:pt>
                  <c:pt idx="837">
                    <c:v>836</c:v>
                  </c:pt>
                  <c:pt idx="838">
                    <c:v>852 Pomoc społeczna - Razem</c:v>
                  </c:pt>
                  <c:pt idx="839">
                    <c:v>854</c:v>
                  </c:pt>
                  <c:pt idx="840">
                    <c:v>   </c:v>
                  </c:pt>
                  <c:pt idx="841">
                    <c:v>840</c:v>
                  </c:pt>
                  <c:pt idx="842">
                    <c:v>841</c:v>
                  </c:pt>
                  <c:pt idx="843">
                    <c:v>842</c:v>
                  </c:pt>
                  <c:pt idx="844">
                    <c:v>   </c:v>
                  </c:pt>
                  <c:pt idx="845">
                    <c:v>844</c:v>
                  </c:pt>
                  <c:pt idx="846">
                    <c:v>845</c:v>
                  </c:pt>
                  <c:pt idx="847">
                    <c:v>846</c:v>
                  </c:pt>
                  <c:pt idx="848">
                    <c:v>847</c:v>
                  </c:pt>
                  <c:pt idx="849">
                    <c:v>848</c:v>
                  </c:pt>
                  <c:pt idx="850">
                    <c:v>849</c:v>
                  </c:pt>
                  <c:pt idx="851">
                    <c:v>850</c:v>
                  </c:pt>
                  <c:pt idx="852">
                    <c:v>   </c:v>
                  </c:pt>
                  <c:pt idx="853">
                    <c:v>852</c:v>
                  </c:pt>
                  <c:pt idx="854">
                    <c:v>853</c:v>
                  </c:pt>
                  <c:pt idx="855">
                    <c:v>854</c:v>
                  </c:pt>
                  <c:pt idx="856">
                    <c:v>   </c:v>
                  </c:pt>
                  <c:pt idx="857">
                    <c:v>856</c:v>
                  </c:pt>
                  <c:pt idx="858">
                    <c:v>857</c:v>
                  </c:pt>
                  <c:pt idx="859">
                    <c:v>858</c:v>
                  </c:pt>
                  <c:pt idx="860">
                    <c:v>   </c:v>
                  </c:pt>
                  <c:pt idx="861">
                    <c:v>860</c:v>
                  </c:pt>
                  <c:pt idx="862">
                    <c:v>861</c:v>
                  </c:pt>
                  <c:pt idx="863">
                    <c:v>862</c:v>
                  </c:pt>
                  <c:pt idx="864">
                    <c:v>   </c:v>
                  </c:pt>
                  <c:pt idx="865">
                    <c:v>864</c:v>
                  </c:pt>
                  <c:pt idx="866">
                    <c:v>865</c:v>
                  </c:pt>
                  <c:pt idx="867">
                    <c:v>866</c:v>
                  </c:pt>
                  <c:pt idx="868">
                    <c:v>867</c:v>
                  </c:pt>
                  <c:pt idx="869">
                    <c:v>868</c:v>
                  </c:pt>
                  <c:pt idx="870">
                    <c:v>869</c:v>
                  </c:pt>
                  <c:pt idx="871">
                    <c:v>870</c:v>
                  </c:pt>
                  <c:pt idx="872">
                    <c:v>871</c:v>
                  </c:pt>
                  <c:pt idx="873">
                    <c:v>872</c:v>
                  </c:pt>
                  <c:pt idx="874">
                    <c:v>873</c:v>
                  </c:pt>
                  <c:pt idx="875">
                    <c:v>874</c:v>
                  </c:pt>
                  <c:pt idx="876">
                    <c:v>875</c:v>
                  </c:pt>
                  <c:pt idx="877">
                    <c:v>876</c:v>
                  </c:pt>
                  <c:pt idx="878">
                    <c:v>877</c:v>
                  </c:pt>
                  <c:pt idx="879">
                    <c:v>878</c:v>
                  </c:pt>
                  <c:pt idx="880">
                    <c:v>879</c:v>
                  </c:pt>
                  <c:pt idx="881">
                    <c:v>880</c:v>
                  </c:pt>
                  <c:pt idx="882">
                    <c:v>881</c:v>
                  </c:pt>
                  <c:pt idx="883">
                    <c:v>882</c:v>
                  </c:pt>
                  <c:pt idx="884">
                    <c:v>883</c:v>
                  </c:pt>
                  <c:pt idx="885">
                    <c:v>884</c:v>
                  </c:pt>
                  <c:pt idx="886">
                    <c:v>885</c:v>
                  </c:pt>
                  <c:pt idx="887">
                    <c:v>886</c:v>
                  </c:pt>
                  <c:pt idx="888">
                    <c:v>887</c:v>
                  </c:pt>
                  <c:pt idx="889">
                    <c:v>888</c:v>
                  </c:pt>
                  <c:pt idx="890">
                    <c:v>889</c:v>
                  </c:pt>
                  <c:pt idx="891">
                    <c:v>890</c:v>
                  </c:pt>
                  <c:pt idx="892">
                    <c:v>   </c:v>
                  </c:pt>
                  <c:pt idx="893">
                    <c:v>892</c:v>
                  </c:pt>
                  <c:pt idx="894">
                    <c:v>893</c:v>
                  </c:pt>
                  <c:pt idx="895">
                    <c:v>894</c:v>
                  </c:pt>
                  <c:pt idx="896">
                    <c:v>895</c:v>
                  </c:pt>
                  <c:pt idx="897">
                    <c:v>896</c:v>
                  </c:pt>
                  <c:pt idx="898">
                    <c:v>897</c:v>
                  </c:pt>
                  <c:pt idx="899">
                    <c:v>898</c:v>
                  </c:pt>
                  <c:pt idx="900">
                    <c:v>899</c:v>
                  </c:pt>
                  <c:pt idx="901">
                    <c:v>900</c:v>
                  </c:pt>
                  <c:pt idx="902">
                    <c:v>901</c:v>
                  </c:pt>
                  <c:pt idx="903">
                    <c:v>902</c:v>
                  </c:pt>
                  <c:pt idx="904">
                    <c:v>903</c:v>
                  </c:pt>
                  <c:pt idx="905">
                    <c:v>854 Edukacyjna opieka wychowawcza - Razem                          </c:v>
                  </c:pt>
                  <c:pt idx="906">
                    <c:v>900</c:v>
                  </c:pt>
                  <c:pt idx="907">
                    <c:v>   </c:v>
                  </c:pt>
                  <c:pt idx="908">
                    <c:v>907</c:v>
                  </c:pt>
                  <c:pt idx="909">
                    <c:v>908</c:v>
                  </c:pt>
                  <c:pt idx="910">
                    <c:v>909</c:v>
                  </c:pt>
                  <c:pt idx="911">
                    <c:v>910</c:v>
                  </c:pt>
                  <c:pt idx="912">
                    <c:v>911</c:v>
                  </c:pt>
                  <c:pt idx="913">
                    <c:v>912</c:v>
                  </c:pt>
                  <c:pt idx="914">
                    <c:v>   </c:v>
                  </c:pt>
                  <c:pt idx="915">
                    <c:v>   </c:v>
                  </c:pt>
                  <c:pt idx="916">
                    <c:v>   </c:v>
                  </c:pt>
                  <c:pt idx="917">
                    <c:v>916</c:v>
                  </c:pt>
                  <c:pt idx="918">
                    <c:v>917</c:v>
                  </c:pt>
                  <c:pt idx="919">
                    <c:v>918</c:v>
                  </c:pt>
                  <c:pt idx="920">
                    <c:v>919</c:v>
                  </c:pt>
                  <c:pt idx="921">
                    <c:v>920</c:v>
                  </c:pt>
                  <c:pt idx="922">
                    <c:v>921</c:v>
                  </c:pt>
                  <c:pt idx="923">
                    <c:v>922</c:v>
                  </c:pt>
                  <c:pt idx="924">
                    <c:v>923</c:v>
                  </c:pt>
                  <c:pt idx="925">
                    <c:v>   </c:v>
                  </c:pt>
                  <c:pt idx="926">
                    <c:v>925</c:v>
                  </c:pt>
                  <c:pt idx="927">
                    <c:v>926</c:v>
                  </c:pt>
                  <c:pt idx="928">
                    <c:v>   </c:v>
                  </c:pt>
                  <c:pt idx="929">
                    <c:v>   </c:v>
                  </c:pt>
                  <c:pt idx="930">
                    <c:v>929</c:v>
                  </c:pt>
                  <c:pt idx="931">
                    <c:v>930</c:v>
                  </c:pt>
                  <c:pt idx="932">
                    <c:v>   </c:v>
                  </c:pt>
                  <c:pt idx="933">
                    <c:v>   </c:v>
                  </c:pt>
                  <c:pt idx="934">
                    <c:v>   </c:v>
                  </c:pt>
                  <c:pt idx="935">
                    <c:v>   </c:v>
                  </c:pt>
                  <c:pt idx="936">
                    <c:v>   </c:v>
                  </c:pt>
                  <c:pt idx="937">
                    <c:v>   </c:v>
                  </c:pt>
                  <c:pt idx="938">
                    <c:v>937</c:v>
                  </c:pt>
                  <c:pt idx="939">
                    <c:v>938</c:v>
                  </c:pt>
                  <c:pt idx="940">
                    <c:v>939</c:v>
                  </c:pt>
                  <c:pt idx="941">
                    <c:v>940</c:v>
                  </c:pt>
                  <c:pt idx="942">
                    <c:v>941</c:v>
                  </c:pt>
                  <c:pt idx="943">
                    <c:v>942</c:v>
                  </c:pt>
                  <c:pt idx="944">
                    <c:v>943</c:v>
                  </c:pt>
                  <c:pt idx="945">
                    <c:v>944</c:v>
                  </c:pt>
                  <c:pt idx="946">
                    <c:v>945</c:v>
                  </c:pt>
                  <c:pt idx="947">
                    <c:v>946</c:v>
                  </c:pt>
                  <c:pt idx="948">
                    <c:v>947</c:v>
                  </c:pt>
                  <c:pt idx="949">
                    <c:v>948</c:v>
                  </c:pt>
                  <c:pt idx="950">
                    <c:v>949</c:v>
                  </c:pt>
                  <c:pt idx="951">
                    <c:v>900 Gospodarka komunalna i ochrona środowiska - Razem               </c:v>
                  </c:pt>
                  <c:pt idx="952">
                    <c:v>921</c:v>
                  </c:pt>
                  <c:pt idx="953">
                    <c:v>952</c:v>
                  </c:pt>
                  <c:pt idx="954">
                    <c:v>953</c:v>
                  </c:pt>
                  <c:pt idx="955">
                    <c:v>954</c:v>
                  </c:pt>
                  <c:pt idx="956">
                    <c:v>955</c:v>
                  </c:pt>
                  <c:pt idx="957">
                    <c:v>956</c:v>
                  </c:pt>
                  <c:pt idx="958">
                    <c:v>957</c:v>
                  </c:pt>
                  <c:pt idx="959">
                    <c:v>958</c:v>
                  </c:pt>
                  <c:pt idx="960">
                    <c:v>959</c:v>
                  </c:pt>
                  <c:pt idx="961">
                    <c:v>960</c:v>
                  </c:pt>
                  <c:pt idx="962">
                    <c:v>961</c:v>
                  </c:pt>
                  <c:pt idx="963">
                    <c:v>962</c:v>
                  </c:pt>
                  <c:pt idx="964">
                    <c:v>963</c:v>
                  </c:pt>
                  <c:pt idx="965">
                    <c:v>964</c:v>
                  </c:pt>
                  <c:pt idx="966">
                    <c:v>965</c:v>
                  </c:pt>
                  <c:pt idx="967">
                    <c:v>966</c:v>
                  </c:pt>
                  <c:pt idx="968">
                    <c:v>   </c:v>
                  </c:pt>
                  <c:pt idx="969">
                    <c:v>   </c:v>
                  </c:pt>
                  <c:pt idx="970">
                    <c:v>   </c:v>
                  </c:pt>
                  <c:pt idx="971">
                    <c:v>970</c:v>
                  </c:pt>
                  <c:pt idx="972">
                    <c:v>971</c:v>
                  </c:pt>
                  <c:pt idx="973">
                    <c:v>972</c:v>
                  </c:pt>
                  <c:pt idx="974">
                    <c:v>   </c:v>
                  </c:pt>
                  <c:pt idx="975">
                    <c:v>974</c:v>
                  </c:pt>
                  <c:pt idx="976">
                    <c:v>975</c:v>
                  </c:pt>
                  <c:pt idx="977">
                    <c:v>976</c:v>
                  </c:pt>
                  <c:pt idx="978">
                    <c:v>977</c:v>
                  </c:pt>
                  <c:pt idx="979">
                    <c:v>978</c:v>
                  </c:pt>
                  <c:pt idx="980">
                    <c:v>   </c:v>
                  </c:pt>
                  <c:pt idx="981">
                    <c:v>980</c:v>
                  </c:pt>
                  <c:pt idx="982">
                    <c:v>   </c:v>
                  </c:pt>
                  <c:pt idx="983">
                    <c:v>982</c:v>
                  </c:pt>
                  <c:pt idx="984">
                    <c:v>983</c:v>
                  </c:pt>
                  <c:pt idx="985">
                    <c:v>984</c:v>
                  </c:pt>
                  <c:pt idx="986">
                    <c:v>   </c:v>
                  </c:pt>
                  <c:pt idx="987">
                    <c:v>986</c:v>
                  </c:pt>
                  <c:pt idx="988">
                    <c:v>987</c:v>
                  </c:pt>
                  <c:pt idx="989">
                    <c:v>   </c:v>
                  </c:pt>
                  <c:pt idx="990">
                    <c:v>989</c:v>
                  </c:pt>
                  <c:pt idx="991">
                    <c:v>990</c:v>
                  </c:pt>
                  <c:pt idx="992">
                    <c:v>991</c:v>
                  </c:pt>
                  <c:pt idx="993">
                    <c:v>992</c:v>
                  </c:pt>
                  <c:pt idx="994">
                    <c:v>   </c:v>
                  </c:pt>
                  <c:pt idx="995">
                    <c:v>994</c:v>
                  </c:pt>
                  <c:pt idx="996">
                    <c:v>995</c:v>
                  </c:pt>
                  <c:pt idx="997">
                    <c:v>996</c:v>
                  </c:pt>
                  <c:pt idx="998">
                    <c:v>997</c:v>
                  </c:pt>
                  <c:pt idx="999">
                    <c:v>998</c:v>
                  </c:pt>
                  <c:pt idx="1000">
                    <c:v>999</c:v>
                  </c:pt>
                  <c:pt idx="1001">
                    <c:v>1000</c:v>
                  </c:pt>
                  <c:pt idx="1002">
                    <c:v>1001</c:v>
                  </c:pt>
                  <c:pt idx="1003">
                    <c:v>1002</c:v>
                  </c:pt>
                  <c:pt idx="1004">
                    <c:v>1003</c:v>
                  </c:pt>
                  <c:pt idx="1005">
                    <c:v>1004</c:v>
                  </c:pt>
                  <c:pt idx="1006">
                    <c:v>1005</c:v>
                  </c:pt>
                  <c:pt idx="1007">
                    <c:v>1006</c:v>
                  </c:pt>
                  <c:pt idx="1008">
                    <c:v>1007</c:v>
                  </c:pt>
                  <c:pt idx="1009">
                    <c:v>   </c:v>
                  </c:pt>
                  <c:pt idx="1010">
                    <c:v>1009</c:v>
                  </c:pt>
                  <c:pt idx="1011">
                    <c:v>1010</c:v>
                  </c:pt>
                  <c:pt idx="1012">
                    <c:v>   </c:v>
                  </c:pt>
                  <c:pt idx="1013">
                    <c:v>   </c:v>
                  </c:pt>
                  <c:pt idx="1014">
                    <c:v>   </c:v>
                  </c:pt>
                  <c:pt idx="1015">
                    <c:v>1014</c:v>
                  </c:pt>
                  <c:pt idx="1016">
                    <c:v>   </c:v>
                  </c:pt>
                  <c:pt idx="1017">
                    <c:v>1016</c:v>
                  </c:pt>
                  <c:pt idx="1018">
                    <c:v>1017</c:v>
                  </c:pt>
                  <c:pt idx="1019">
                    <c:v>   </c:v>
                  </c:pt>
                  <c:pt idx="1020">
                    <c:v>   </c:v>
                  </c:pt>
                  <c:pt idx="1021">
                    <c:v>1020</c:v>
                  </c:pt>
                  <c:pt idx="1022">
                    <c:v>1021</c:v>
                  </c:pt>
                  <c:pt idx="1023">
                    <c:v>   </c:v>
                  </c:pt>
                  <c:pt idx="1024">
                    <c:v>   </c:v>
                  </c:pt>
                  <c:pt idx="1025">
                    <c:v>921 Kultura i ochrona dziedzictwa narodowego - Razem               </c:v>
                  </c:pt>
                  <c:pt idx="1026">
                    <c:v>926</c:v>
                  </c:pt>
                  <c:pt idx="1027">
                    <c:v>1026</c:v>
                  </c:pt>
                  <c:pt idx="1028">
                    <c:v>1027</c:v>
                  </c:pt>
                  <c:pt idx="1029">
                    <c:v>1028</c:v>
                  </c:pt>
                  <c:pt idx="1030">
                    <c:v>1029</c:v>
                  </c:pt>
                  <c:pt idx="1031">
                    <c:v>1030</c:v>
                  </c:pt>
                  <c:pt idx="1032">
                    <c:v>1031</c:v>
                  </c:pt>
                  <c:pt idx="1033">
                    <c:v>1032</c:v>
                  </c:pt>
                  <c:pt idx="1034">
                    <c:v>1033</c:v>
                  </c:pt>
                  <c:pt idx="1035">
                    <c:v>1034</c:v>
                  </c:pt>
                  <c:pt idx="1036">
                    <c:v>1035</c:v>
                  </c:pt>
                  <c:pt idx="1037">
                    <c:v>1036</c:v>
                  </c:pt>
                  <c:pt idx="1038">
                    <c:v>1037</c:v>
                  </c:pt>
                  <c:pt idx="1039">
                    <c:v>1038</c:v>
                  </c:pt>
                  <c:pt idx="1040">
                    <c:v>1039</c:v>
                  </c:pt>
                  <c:pt idx="1041">
                    <c:v>1040</c:v>
                  </c:pt>
                  <c:pt idx="1042">
                    <c:v>   </c:v>
                  </c:pt>
                  <c:pt idx="1043">
                    <c:v>   </c:v>
                  </c:pt>
                  <c:pt idx="1044">
                    <c:v>1043</c:v>
                  </c:pt>
                  <c:pt idx="1045">
                    <c:v>1044</c:v>
                  </c:pt>
                  <c:pt idx="1046">
                    <c:v>1045</c:v>
                  </c:pt>
                  <c:pt idx="1047">
                    <c:v>1046</c:v>
                  </c:pt>
                  <c:pt idx="1048">
                    <c:v>1047</c:v>
                  </c:pt>
                  <c:pt idx="1049">
                    <c:v>1048</c:v>
                  </c:pt>
                  <c:pt idx="1050">
                    <c:v>1049</c:v>
                  </c:pt>
                  <c:pt idx="1051">
                    <c:v>1050</c:v>
                  </c:pt>
                  <c:pt idx="1052">
                    <c:v>1051</c:v>
                  </c:pt>
                  <c:pt idx="1053">
                    <c:v>   </c:v>
                  </c:pt>
                  <c:pt idx="1054">
                    <c:v>   </c:v>
                  </c:pt>
                  <c:pt idx="1055">
                    <c:v>1054</c:v>
                  </c:pt>
                  <c:pt idx="1056">
                    <c:v>1055</c:v>
                  </c:pt>
                  <c:pt idx="1057">
                    <c:v>1056</c:v>
                  </c:pt>
                  <c:pt idx="1058">
                    <c:v>1057</c:v>
                  </c:pt>
                  <c:pt idx="1059">
                    <c:v>1058</c:v>
                  </c:pt>
                  <c:pt idx="1060">
                    <c:v>1059</c:v>
                  </c:pt>
                  <c:pt idx="1061">
                    <c:v>1060</c:v>
                  </c:pt>
                  <c:pt idx="1062">
                    <c:v>1061</c:v>
                  </c:pt>
                  <c:pt idx="1063">
                    <c:v>1062</c:v>
                  </c:pt>
                  <c:pt idx="1064">
                    <c:v>1063</c:v>
                  </c:pt>
                  <c:pt idx="1065">
                    <c:v>1064</c:v>
                  </c:pt>
                  <c:pt idx="1066">
                    <c:v>1065</c:v>
                  </c:pt>
                  <c:pt idx="1067">
                    <c:v>1066</c:v>
                  </c:pt>
                  <c:pt idx="1068">
                    <c:v>   </c:v>
                  </c:pt>
                  <c:pt idx="1069">
                    <c:v>   </c:v>
                  </c:pt>
                  <c:pt idx="1070">
                    <c:v>1069</c:v>
                  </c:pt>
                  <c:pt idx="1071">
                    <c:v>1070</c:v>
                  </c:pt>
                  <c:pt idx="1072">
                    <c:v>1071</c:v>
                  </c:pt>
                  <c:pt idx="1073">
                    <c:v>1072</c:v>
                  </c:pt>
                  <c:pt idx="1074">
                    <c:v>1073</c:v>
                  </c:pt>
                  <c:pt idx="1075">
                    <c:v>1074</c:v>
                  </c:pt>
                  <c:pt idx="1076">
                    <c:v>926 Kultura fizyczna i sport - Razem                                </c:v>
                  </c:pt>
                  <c:pt idx="1077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11">
                    <c:v>11</c:v>
                  </c:pt>
                  <c:pt idx="18">
                    <c:v>18</c:v>
                  </c:pt>
                  <c:pt idx="30">
                    <c:v>30</c:v>
                  </c:pt>
                  <c:pt idx="31">
                    <c:v>31</c:v>
                  </c:pt>
                  <c:pt idx="35">
                    <c:v>35</c:v>
                  </c:pt>
                  <c:pt idx="36">
                    <c:v>36</c:v>
                  </c:pt>
                  <c:pt idx="42">
                    <c:v>42</c:v>
                  </c:pt>
                  <c:pt idx="45">
                    <c:v>45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80">
                    <c:v>80</c:v>
                  </c:pt>
                  <c:pt idx="81">
                    <c:v>81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9">
                    <c:v>89</c:v>
                  </c:pt>
                  <c:pt idx="90">
                    <c:v>90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102">
                    <c:v>102</c:v>
                  </c:pt>
                  <c:pt idx="103">
                    <c:v>103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30">
                    <c:v>130</c:v>
                  </c:pt>
                  <c:pt idx="131">
                    <c:v>131</c:v>
                  </c:pt>
                  <c:pt idx="134">
                    <c:v>134</c:v>
                  </c:pt>
                  <c:pt idx="135">
                    <c:v>135</c:v>
                  </c:pt>
                  <c:pt idx="138">
                    <c:v>138</c:v>
                  </c:pt>
                  <c:pt idx="141">
                    <c:v>141</c:v>
                  </c:pt>
                  <c:pt idx="142">
                    <c:v>142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51">
                    <c:v>151</c:v>
                  </c:pt>
                  <c:pt idx="152">
                    <c:v>152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63">
                    <c:v>163</c:v>
                  </c:pt>
                  <c:pt idx="164">
                    <c:v>164</c:v>
                  </c:pt>
                  <c:pt idx="174">
                    <c:v>174</c:v>
                  </c:pt>
                  <c:pt idx="175">
                    <c:v>175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7">
                    <c:v>207</c:v>
                  </c:pt>
                  <c:pt idx="208">
                    <c:v>208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0">
                    <c:v>220</c:v>
                  </c:pt>
                  <c:pt idx="222">
                    <c:v>222</c:v>
                  </c:pt>
                  <c:pt idx="223">
                    <c:v>223</c:v>
                  </c:pt>
                  <c:pt idx="237">
                    <c:v>237</c:v>
                  </c:pt>
                  <c:pt idx="238">
                    <c:v>238</c:v>
                  </c:pt>
                  <c:pt idx="241">
                    <c:v>241</c:v>
                  </c:pt>
                  <c:pt idx="278">
                    <c:v>278</c:v>
                  </c:pt>
                  <c:pt idx="279">
                    <c:v>279</c:v>
                  </c:pt>
                  <c:pt idx="294">
                    <c:v>294</c:v>
                  </c:pt>
                  <c:pt idx="295">
                    <c:v>295</c:v>
                  </c:pt>
                  <c:pt idx="298">
                    <c:v>298</c:v>
                  </c:pt>
                  <c:pt idx="299">
                    <c:v>299</c:v>
                  </c:pt>
                  <c:pt idx="300">
                    <c:v>300</c:v>
                  </c:pt>
                  <c:pt idx="301">
                    <c:v>301</c:v>
                  </c:pt>
                  <c:pt idx="302">
                    <c:v>302</c:v>
                  </c:pt>
                  <c:pt idx="304">
                    <c:v>304</c:v>
                  </c:pt>
                  <c:pt idx="306">
                    <c:v>305</c:v>
                  </c:pt>
                  <c:pt idx="307">
                    <c:v>306</c:v>
                  </c:pt>
                  <c:pt idx="308">
                    <c:v>307</c:v>
                  </c:pt>
                  <c:pt idx="312">
                    <c:v>311</c:v>
                  </c:pt>
                  <c:pt idx="316">
                    <c:v>315</c:v>
                  </c:pt>
                  <c:pt idx="320">
                    <c:v>319</c:v>
                  </c:pt>
                  <c:pt idx="324">
                    <c:v>323</c:v>
                  </c:pt>
                  <c:pt idx="328">
                    <c:v>327</c:v>
                  </c:pt>
                  <c:pt idx="336">
                    <c:v>335</c:v>
                  </c:pt>
                  <c:pt idx="344">
                    <c:v>343</c:v>
                  </c:pt>
                  <c:pt idx="348">
                    <c:v>347</c:v>
                  </c:pt>
                  <c:pt idx="352">
                    <c:v>351</c:v>
                  </c:pt>
                  <c:pt idx="362">
                    <c:v>361</c:v>
                  </c:pt>
                  <c:pt idx="377">
                    <c:v>376</c:v>
                  </c:pt>
                  <c:pt idx="383">
                    <c:v>382</c:v>
                  </c:pt>
                  <c:pt idx="395">
                    <c:v>394</c:v>
                  </c:pt>
                  <c:pt idx="459">
                    <c:v>458</c:v>
                  </c:pt>
                  <c:pt idx="462">
                    <c:v>461</c:v>
                  </c:pt>
                  <c:pt idx="465">
                    <c:v>464</c:v>
                  </c:pt>
                  <c:pt idx="468">
                    <c:v>467</c:v>
                  </c:pt>
                  <c:pt idx="471">
                    <c:v>470</c:v>
                  </c:pt>
                  <c:pt idx="479">
                    <c:v>478</c:v>
                  </c:pt>
                  <c:pt idx="485">
                    <c:v>484</c:v>
                  </c:pt>
                  <c:pt idx="531">
                    <c:v>530</c:v>
                  </c:pt>
                  <c:pt idx="532">
                    <c:v>531</c:v>
                  </c:pt>
                  <c:pt idx="536">
                    <c:v>535</c:v>
                  </c:pt>
                  <c:pt idx="540">
                    <c:v>539</c:v>
                  </c:pt>
                  <c:pt idx="544">
                    <c:v>543</c:v>
                  </c:pt>
                  <c:pt idx="548">
                    <c:v>547</c:v>
                  </c:pt>
                  <c:pt idx="560">
                    <c:v>559</c:v>
                  </c:pt>
                  <c:pt idx="564">
                    <c:v>563</c:v>
                  </c:pt>
                  <c:pt idx="568">
                    <c:v>567</c:v>
                  </c:pt>
                  <c:pt idx="577">
                    <c:v>576</c:v>
                  </c:pt>
                  <c:pt idx="584">
                    <c:v>583</c:v>
                  </c:pt>
                  <c:pt idx="590">
                    <c:v>589</c:v>
                  </c:pt>
                  <c:pt idx="601">
                    <c:v>600</c:v>
                  </c:pt>
                  <c:pt idx="602">
                    <c:v>601</c:v>
                  </c:pt>
                  <c:pt idx="641">
                    <c:v>640</c:v>
                  </c:pt>
                  <c:pt idx="642">
                    <c:v>641</c:v>
                  </c:pt>
                  <c:pt idx="644">
                    <c:v>643</c:v>
                  </c:pt>
                  <c:pt idx="646">
                    <c:v>645</c:v>
                  </c:pt>
                  <c:pt idx="648">
                    <c:v>647</c:v>
                  </c:pt>
                  <c:pt idx="650">
                    <c:v>649</c:v>
                  </c:pt>
                  <c:pt idx="656">
                    <c:v>655</c:v>
                  </c:pt>
                  <c:pt idx="658">
                    <c:v>657</c:v>
                  </c:pt>
                  <c:pt idx="660">
                    <c:v>659</c:v>
                  </c:pt>
                  <c:pt idx="665">
                    <c:v>664</c:v>
                  </c:pt>
                  <c:pt idx="671">
                    <c:v>670</c:v>
                  </c:pt>
                  <c:pt idx="673">
                    <c:v>672</c:v>
                  </c:pt>
                  <c:pt idx="703">
                    <c:v>702</c:v>
                  </c:pt>
                  <c:pt idx="704">
                    <c:v>703</c:v>
                  </c:pt>
                  <c:pt idx="707">
                    <c:v>706</c:v>
                  </c:pt>
                  <c:pt idx="708">
                    <c:v>707</c:v>
                  </c:pt>
                  <c:pt idx="720">
                    <c:v>719</c:v>
                  </c:pt>
                  <c:pt idx="721">
                    <c:v>720</c:v>
                  </c:pt>
                  <c:pt idx="722">
                    <c:v>721</c:v>
                  </c:pt>
                  <c:pt idx="723">
                    <c:v>722</c:v>
                  </c:pt>
                  <c:pt idx="724">
                    <c:v>723</c:v>
                  </c:pt>
                  <c:pt idx="725">
                    <c:v>724</c:v>
                  </c:pt>
                  <c:pt idx="735">
                    <c:v>734</c:v>
                  </c:pt>
                  <c:pt idx="736">
                    <c:v>735</c:v>
                  </c:pt>
                  <c:pt idx="767">
                    <c:v>766</c:v>
                  </c:pt>
                  <c:pt idx="768">
                    <c:v>767</c:v>
                  </c:pt>
                  <c:pt idx="769">
                    <c:v>768</c:v>
                  </c:pt>
                  <c:pt idx="770">
                    <c:v>769</c:v>
                  </c:pt>
                  <c:pt idx="771">
                    <c:v>770</c:v>
                  </c:pt>
                  <c:pt idx="772">
                    <c:v>771</c:v>
                  </c:pt>
                  <c:pt idx="776">
                    <c:v>775</c:v>
                  </c:pt>
                  <c:pt idx="779">
                    <c:v>778</c:v>
                  </c:pt>
                  <c:pt idx="780">
                    <c:v>779</c:v>
                  </c:pt>
                  <c:pt idx="782">
                    <c:v>781</c:v>
                  </c:pt>
                  <c:pt idx="783">
                    <c:v>782</c:v>
                  </c:pt>
                  <c:pt idx="784">
                    <c:v>783</c:v>
                  </c:pt>
                  <c:pt idx="785">
                    <c:v>784</c:v>
                  </c:pt>
                  <c:pt idx="786">
                    <c:v>785</c:v>
                  </c:pt>
                  <c:pt idx="790">
                    <c:v>789</c:v>
                  </c:pt>
                  <c:pt idx="791">
                    <c:v>790</c:v>
                  </c:pt>
                  <c:pt idx="792">
                    <c:v>791</c:v>
                  </c:pt>
                  <c:pt idx="793">
                    <c:v>792</c:v>
                  </c:pt>
                  <c:pt idx="798">
                    <c:v>797</c:v>
                  </c:pt>
                  <c:pt idx="799">
                    <c:v>798</c:v>
                  </c:pt>
                  <c:pt idx="806">
                    <c:v>805</c:v>
                  </c:pt>
                  <c:pt idx="807">
                    <c:v>806</c:v>
                  </c:pt>
                  <c:pt idx="808">
                    <c:v>807</c:v>
                  </c:pt>
                  <c:pt idx="810">
                    <c:v>809</c:v>
                  </c:pt>
                  <c:pt idx="811">
                    <c:v>810</c:v>
                  </c:pt>
                  <c:pt idx="814">
                    <c:v>813</c:v>
                  </c:pt>
                  <c:pt idx="838">
                    <c:v>837</c:v>
                  </c:pt>
                  <c:pt idx="839">
                    <c:v>838</c:v>
                  </c:pt>
                  <c:pt idx="840">
                    <c:v>839</c:v>
                  </c:pt>
                  <c:pt idx="844">
                    <c:v>843</c:v>
                  </c:pt>
                  <c:pt idx="852">
                    <c:v>851</c:v>
                  </c:pt>
                  <c:pt idx="856">
                    <c:v>855</c:v>
                  </c:pt>
                  <c:pt idx="860">
                    <c:v>859</c:v>
                  </c:pt>
                  <c:pt idx="864">
                    <c:v>863</c:v>
                  </c:pt>
                  <c:pt idx="892">
                    <c:v>891</c:v>
                  </c:pt>
                  <c:pt idx="905">
                    <c:v>904</c:v>
                  </c:pt>
                  <c:pt idx="906">
                    <c:v>905</c:v>
                  </c:pt>
                  <c:pt idx="907">
                    <c:v>906</c:v>
                  </c:pt>
                  <c:pt idx="914">
                    <c:v>913</c:v>
                  </c:pt>
                  <c:pt idx="915">
                    <c:v>914</c:v>
                  </c:pt>
                  <c:pt idx="916">
                    <c:v>915</c:v>
                  </c:pt>
                  <c:pt idx="925">
                    <c:v>924</c:v>
                  </c:pt>
                  <c:pt idx="928">
                    <c:v>927</c:v>
                  </c:pt>
                  <c:pt idx="929">
                    <c:v>928</c:v>
                  </c:pt>
                  <c:pt idx="932">
                    <c:v>931</c:v>
                  </c:pt>
                  <c:pt idx="933">
                    <c:v>932</c:v>
                  </c:pt>
                  <c:pt idx="934">
                    <c:v>933</c:v>
                  </c:pt>
                  <c:pt idx="935">
                    <c:v>934</c:v>
                  </c:pt>
                  <c:pt idx="936">
                    <c:v>935</c:v>
                  </c:pt>
                  <c:pt idx="937">
                    <c:v>936</c:v>
                  </c:pt>
                  <c:pt idx="951">
                    <c:v>950</c:v>
                  </c:pt>
                  <c:pt idx="952">
                    <c:v>951</c:v>
                  </c:pt>
                  <c:pt idx="968">
                    <c:v>967</c:v>
                  </c:pt>
                  <c:pt idx="969">
                    <c:v>968</c:v>
                  </c:pt>
                  <c:pt idx="970">
                    <c:v>969</c:v>
                  </c:pt>
                  <c:pt idx="974">
                    <c:v>973</c:v>
                  </c:pt>
                  <c:pt idx="980">
                    <c:v>979</c:v>
                  </c:pt>
                  <c:pt idx="982">
                    <c:v>981</c:v>
                  </c:pt>
                  <c:pt idx="986">
                    <c:v>985</c:v>
                  </c:pt>
                  <c:pt idx="989">
                    <c:v>988</c:v>
                  </c:pt>
                  <c:pt idx="994">
                    <c:v>993</c:v>
                  </c:pt>
                  <c:pt idx="1009">
                    <c:v>1008</c:v>
                  </c:pt>
                  <c:pt idx="1012">
                    <c:v>1011</c:v>
                  </c:pt>
                  <c:pt idx="1013">
                    <c:v>1012</c:v>
                  </c:pt>
                  <c:pt idx="1014">
                    <c:v>1013</c:v>
                  </c:pt>
                  <c:pt idx="1016">
                    <c:v>1015</c:v>
                  </c:pt>
                  <c:pt idx="1019">
                    <c:v>1018</c:v>
                  </c:pt>
                  <c:pt idx="1020">
                    <c:v>1019</c:v>
                  </c:pt>
                  <c:pt idx="1023">
                    <c:v>1022</c:v>
                  </c:pt>
                  <c:pt idx="1024">
                    <c:v>1023</c:v>
                  </c:pt>
                  <c:pt idx="1025">
                    <c:v>1024</c:v>
                  </c:pt>
                  <c:pt idx="1026">
                    <c:v>1025</c:v>
                  </c:pt>
                  <c:pt idx="1042">
                    <c:v>1041</c:v>
                  </c:pt>
                  <c:pt idx="1043">
                    <c:v>1042</c:v>
                  </c:pt>
                  <c:pt idx="1053">
                    <c:v>1052</c:v>
                  </c:pt>
                  <c:pt idx="1054">
                    <c:v>1053</c:v>
                  </c:pt>
                  <c:pt idx="1068">
                    <c:v>1067</c:v>
                  </c:pt>
                  <c:pt idx="1069">
                    <c:v>1068</c:v>
                  </c:pt>
                  <c:pt idx="1076">
                    <c:v>1075</c:v>
                  </c:pt>
                </c:lvl>
              </c:multiLvlStrCache>
            </c:multiLvlStrRef>
          </c:cat>
          <c:val>
            <c:numRef>
              <c:f>szczegół!$I$6:$I$1083</c:f>
            </c:numRef>
          </c:val>
        </c:ser>
        <c:ser>
          <c:idx val="4"/>
          <c:order val="8"/>
          <c:tx>
            <c:strRef>
              <c:f>szczegół!$J$5</c:f>
              <c:strCache>
                <c:ptCount val="1"/>
                <c:pt idx="0">
                  <c:v>Planowane wydatki na 2011rok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szczegół!$A$6:$B$1083</c:f>
              <c:multiLvlStrCache>
                <c:ptCount val="1078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   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   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010 Rolnictwo i łowiectwo  - Razem                                 </c:v>
                  </c:pt>
                  <c:pt idx="36">
                    <c:v>600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   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   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   </c:v>
                  </c:pt>
                  <c:pt idx="70">
                    <c:v>   </c:v>
                  </c:pt>
                  <c:pt idx="71">
                    <c:v>   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600 Transport i łączność - Razem                                 </c:v>
                  </c:pt>
                  <c:pt idx="81">
                    <c:v>700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   </c:v>
                  </c:pt>
                  <c:pt idx="85">
                    <c:v>   </c:v>
                  </c:pt>
                  <c:pt idx="86">
                    <c:v>   </c:v>
                  </c:pt>
                  <c:pt idx="87">
                    <c:v>   </c:v>
                  </c:pt>
                  <c:pt idx="88">
                    <c:v>88</c:v>
                  </c:pt>
                  <c:pt idx="89">
                    <c:v>   </c:v>
                  </c:pt>
                  <c:pt idx="90">
                    <c:v>   </c:v>
                  </c:pt>
                  <c:pt idx="91">
                    <c:v>91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   </c:v>
                  </c:pt>
                  <c:pt idx="95">
                    <c:v>   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   </c:v>
                  </c:pt>
                  <c:pt idx="103">
                    <c:v>   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700 Gospodarka mieszkaniowa - Razem                                </c:v>
                  </c:pt>
                  <c:pt idx="107">
                    <c:v>710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710 Działalność usługowa - Razem                                    </c:v>
                  </c:pt>
                  <c:pt idx="113">
                    <c:v>750</c:v>
                  </c:pt>
                  <c:pt idx="114">
                    <c:v>   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   </c:v>
                  </c:pt>
                  <c:pt idx="121">
                    <c:v>   </c:v>
                  </c:pt>
                  <c:pt idx="122">
                    <c:v>   </c:v>
                  </c:pt>
                  <c:pt idx="123">
                    <c:v>   </c:v>
                  </c:pt>
                  <c:pt idx="124">
                    <c:v>   </c:v>
                  </c:pt>
                  <c:pt idx="125">
                    <c:v>   </c:v>
                  </c:pt>
                  <c:pt idx="126">
                    <c:v>   </c:v>
                  </c:pt>
                  <c:pt idx="127">
                    <c:v>   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   </c:v>
                  </c:pt>
                  <c:pt idx="131">
                    <c:v>   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   </c:v>
                  </c:pt>
                  <c:pt idx="135">
                    <c:v>   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   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   </c:v>
                  </c:pt>
                  <c:pt idx="142">
                    <c:v>   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   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   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   </c:v>
                  </c:pt>
                  <c:pt idx="164">
                    <c:v>   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   </c:v>
                  </c:pt>
                  <c:pt idx="175">
                    <c:v>   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   </c:v>
                  </c:pt>
                  <c:pt idx="179">
                    <c:v>   </c:v>
                  </c:pt>
                  <c:pt idx="180">
                    <c:v>   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   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750 Administracja publiczna - Razem                                 </c:v>
                  </c:pt>
                  <c:pt idx="200">
                    <c:v>751</c:v>
                  </c:pt>
                  <c:pt idx="201">
                    <c:v>   </c:v>
                  </c:pt>
                  <c:pt idx="202">
                    <c:v>   </c:v>
                  </c:pt>
                  <c:pt idx="203">
                    <c:v>   </c:v>
                  </c:pt>
                  <c:pt idx="204">
                    <c:v>   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751 Urzędy naczelnych organów władzy państwowej, kontroli i ochrony prawa oraz sądownictwa - Razem</c:v>
                  </c:pt>
                  <c:pt idx="208">
                    <c:v>754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213</c:v>
                  </c:pt>
                  <c:pt idx="214">
                    <c:v>   </c:v>
                  </c:pt>
                  <c:pt idx="215">
                    <c:v>   </c:v>
                  </c:pt>
                  <c:pt idx="216">
                    <c:v>   </c:v>
                  </c:pt>
                  <c:pt idx="217">
                    <c:v>   </c:v>
                  </c:pt>
                  <c:pt idx="218">
                    <c:v>   </c:v>
                  </c:pt>
                  <c:pt idx="219">
                    <c:v>   </c:v>
                  </c:pt>
                  <c:pt idx="220">
                    <c:v>   </c:v>
                  </c:pt>
                  <c:pt idx="221">
                    <c:v>221</c:v>
                  </c:pt>
                  <c:pt idx="222">
                    <c:v>   </c:v>
                  </c:pt>
                  <c:pt idx="223">
                    <c:v>   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236</c:v>
                  </c:pt>
                  <c:pt idx="237">
                    <c:v>   </c:v>
                  </c:pt>
                  <c:pt idx="238">
                    <c:v>   </c:v>
                  </c:pt>
                  <c:pt idx="239">
                    <c:v>239</c:v>
                  </c:pt>
                  <c:pt idx="240">
                    <c:v>240</c:v>
                  </c:pt>
                  <c:pt idx="241">
                    <c:v>   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247</c:v>
                  </c:pt>
                  <c:pt idx="248">
                    <c:v>248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263</c:v>
                  </c:pt>
                  <c:pt idx="264">
                    <c:v>264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2">
                    <c:v>272</c:v>
                  </c:pt>
                  <c:pt idx="273">
                    <c:v>273</c:v>
                  </c:pt>
                  <c:pt idx="274">
                    <c:v>274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78">
                    <c:v>754 Bezpieczeństwo publiczne i ochrona przeciwpożarowa - Razem      </c:v>
                  </c:pt>
                  <c:pt idx="279">
                    <c:v>756</c:v>
                  </c:pt>
                  <c:pt idx="280">
                    <c:v>280</c:v>
                  </c:pt>
                  <c:pt idx="281">
                    <c:v>281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285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289</c:v>
                  </c:pt>
                  <c:pt idx="290">
                    <c:v>290</c:v>
                  </c:pt>
                  <c:pt idx="291">
                    <c:v>291</c:v>
                  </c:pt>
                  <c:pt idx="292">
                    <c:v>292</c:v>
                  </c:pt>
                  <c:pt idx="293">
                    <c:v>293</c:v>
                  </c:pt>
                  <c:pt idx="294">
                    <c:v>756 Dochody od osób prawnych,od osób fizycznych i od innych jednostek nieposiadających osobowości prawnej oraz wydatki związane z ich poborem - Razem      </c:v>
                  </c:pt>
                  <c:pt idx="295">
                    <c:v>757</c:v>
                  </c:pt>
                  <c:pt idx="296">
                    <c:v>296</c:v>
                  </c:pt>
                  <c:pt idx="297">
                    <c:v>297</c:v>
                  </c:pt>
                  <c:pt idx="298">
                    <c:v>757 Obsługa długu publicznego - Razem</c:v>
                  </c:pt>
                  <c:pt idx="299">
                    <c:v>758</c:v>
                  </c:pt>
                  <c:pt idx="300">
                    <c:v>   </c:v>
                  </c:pt>
                  <c:pt idx="301">
                    <c:v>   </c:v>
                  </c:pt>
                  <c:pt idx="302">
                    <c:v>   </c:v>
                  </c:pt>
                  <c:pt idx="303">
                    <c:v>303</c:v>
                  </c:pt>
                  <c:pt idx="304">
                    <c:v>   </c:v>
                  </c:pt>
                  <c:pt idx="305">
                    <c:v>304a</c:v>
                  </c:pt>
                  <c:pt idx="306">
                    <c:v>758 Różne rozliczenia - Razem                                       </c:v>
                  </c:pt>
                  <c:pt idx="307">
                    <c:v>801</c:v>
                  </c:pt>
                  <c:pt idx="308">
                    <c:v>   </c:v>
                  </c:pt>
                  <c:pt idx="309">
                    <c:v>308</c:v>
                  </c:pt>
                  <c:pt idx="310">
                    <c:v>309</c:v>
                  </c:pt>
                  <c:pt idx="311">
                    <c:v>310</c:v>
                  </c:pt>
                  <c:pt idx="312">
                    <c:v>   </c:v>
                  </c:pt>
                  <c:pt idx="313">
                    <c:v>312</c:v>
                  </c:pt>
                  <c:pt idx="314">
                    <c:v>313</c:v>
                  </c:pt>
                  <c:pt idx="315">
                    <c:v>314</c:v>
                  </c:pt>
                  <c:pt idx="316">
                    <c:v>   </c:v>
                  </c:pt>
                  <c:pt idx="317">
                    <c:v>316</c:v>
                  </c:pt>
                  <c:pt idx="318">
                    <c:v>317</c:v>
                  </c:pt>
                  <c:pt idx="319">
                    <c:v>318</c:v>
                  </c:pt>
                  <c:pt idx="320">
                    <c:v>   </c:v>
                  </c:pt>
                  <c:pt idx="321">
                    <c:v>320</c:v>
                  </c:pt>
                  <c:pt idx="322">
                    <c:v>321</c:v>
                  </c:pt>
                  <c:pt idx="323">
                    <c:v>322</c:v>
                  </c:pt>
                  <c:pt idx="324">
                    <c:v>   </c:v>
                  </c:pt>
                  <c:pt idx="325">
                    <c:v>324</c:v>
                  </c:pt>
                  <c:pt idx="326">
                    <c:v>325</c:v>
                  </c:pt>
                  <c:pt idx="327">
                    <c:v>326</c:v>
                  </c:pt>
                  <c:pt idx="328">
                    <c:v>   </c:v>
                  </c:pt>
                  <c:pt idx="329">
                    <c:v>328</c:v>
                  </c:pt>
                  <c:pt idx="330">
                    <c:v>329</c:v>
                  </c:pt>
                  <c:pt idx="331">
                    <c:v>330</c:v>
                  </c:pt>
                  <c:pt idx="332">
                    <c:v>331</c:v>
                  </c:pt>
                  <c:pt idx="333">
                    <c:v>332</c:v>
                  </c:pt>
                  <c:pt idx="334">
                    <c:v>333</c:v>
                  </c:pt>
                  <c:pt idx="335">
                    <c:v>334</c:v>
                  </c:pt>
                  <c:pt idx="336">
                    <c:v>   </c:v>
                  </c:pt>
                  <c:pt idx="337">
                    <c:v>336</c:v>
                  </c:pt>
                  <c:pt idx="338">
                    <c:v>337</c:v>
                  </c:pt>
                  <c:pt idx="339">
                    <c:v>338</c:v>
                  </c:pt>
                  <c:pt idx="340">
                    <c:v>339</c:v>
                  </c:pt>
                  <c:pt idx="341">
                    <c:v>340</c:v>
                  </c:pt>
                  <c:pt idx="342">
                    <c:v>341</c:v>
                  </c:pt>
                  <c:pt idx="343">
                    <c:v>342</c:v>
                  </c:pt>
                  <c:pt idx="344">
                    <c:v>   </c:v>
                  </c:pt>
                  <c:pt idx="345">
                    <c:v>344</c:v>
                  </c:pt>
                  <c:pt idx="346">
                    <c:v>345</c:v>
                  </c:pt>
                  <c:pt idx="347">
                    <c:v>346</c:v>
                  </c:pt>
                  <c:pt idx="348">
                    <c:v>   </c:v>
                  </c:pt>
                  <c:pt idx="349">
                    <c:v>348</c:v>
                  </c:pt>
                  <c:pt idx="350">
                    <c:v>349</c:v>
                  </c:pt>
                  <c:pt idx="351">
                    <c:v>350</c:v>
                  </c:pt>
                  <c:pt idx="352">
                    <c:v>   </c:v>
                  </c:pt>
                  <c:pt idx="353">
                    <c:v>352</c:v>
                  </c:pt>
                  <c:pt idx="354">
                    <c:v>353</c:v>
                  </c:pt>
                  <c:pt idx="355">
                    <c:v>354</c:v>
                  </c:pt>
                  <c:pt idx="356">
                    <c:v>355</c:v>
                  </c:pt>
                  <c:pt idx="357">
                    <c:v>356</c:v>
                  </c:pt>
                  <c:pt idx="358">
                    <c:v>357</c:v>
                  </c:pt>
                  <c:pt idx="359">
                    <c:v>358</c:v>
                  </c:pt>
                  <c:pt idx="360">
                    <c:v>359</c:v>
                  </c:pt>
                  <c:pt idx="361">
                    <c:v>360</c:v>
                  </c:pt>
                  <c:pt idx="362">
                    <c:v>   </c:v>
                  </c:pt>
                  <c:pt idx="363">
                    <c:v>362</c:v>
                  </c:pt>
                  <c:pt idx="364">
                    <c:v>363</c:v>
                  </c:pt>
                  <c:pt idx="365">
                    <c:v>364</c:v>
                  </c:pt>
                  <c:pt idx="366">
                    <c:v>365</c:v>
                  </c:pt>
                  <c:pt idx="367">
                    <c:v>366</c:v>
                  </c:pt>
                  <c:pt idx="368">
                    <c:v>367</c:v>
                  </c:pt>
                  <c:pt idx="369">
                    <c:v>368</c:v>
                  </c:pt>
                  <c:pt idx="370">
                    <c:v>369</c:v>
                  </c:pt>
                  <c:pt idx="371">
                    <c:v>370</c:v>
                  </c:pt>
                  <c:pt idx="372">
                    <c:v>371</c:v>
                  </c:pt>
                  <c:pt idx="373">
                    <c:v>372</c:v>
                  </c:pt>
                  <c:pt idx="374">
                    <c:v>373</c:v>
                  </c:pt>
                  <c:pt idx="375">
                    <c:v>374</c:v>
                  </c:pt>
                  <c:pt idx="376">
                    <c:v>375</c:v>
                  </c:pt>
                  <c:pt idx="377">
                    <c:v>   </c:v>
                  </c:pt>
                  <c:pt idx="378">
                    <c:v>377</c:v>
                  </c:pt>
                  <c:pt idx="379">
                    <c:v>378</c:v>
                  </c:pt>
                  <c:pt idx="380">
                    <c:v>379</c:v>
                  </c:pt>
                  <c:pt idx="381">
                    <c:v>380</c:v>
                  </c:pt>
                  <c:pt idx="382">
                    <c:v>381</c:v>
                  </c:pt>
                  <c:pt idx="383">
                    <c:v>   </c:v>
                  </c:pt>
                  <c:pt idx="384">
                    <c:v>383</c:v>
                  </c:pt>
                  <c:pt idx="385">
                    <c:v>384</c:v>
                  </c:pt>
                  <c:pt idx="386">
                    <c:v>385</c:v>
                  </c:pt>
                  <c:pt idx="387">
                    <c:v>386</c:v>
                  </c:pt>
                  <c:pt idx="388">
                    <c:v>387</c:v>
                  </c:pt>
                  <c:pt idx="389">
                    <c:v>388</c:v>
                  </c:pt>
                  <c:pt idx="390">
                    <c:v>389</c:v>
                  </c:pt>
                  <c:pt idx="391">
                    <c:v>390</c:v>
                  </c:pt>
                  <c:pt idx="392">
                    <c:v>391</c:v>
                  </c:pt>
                  <c:pt idx="393">
                    <c:v>392</c:v>
                  </c:pt>
                  <c:pt idx="394">
                    <c:v>393</c:v>
                  </c:pt>
                  <c:pt idx="395">
                    <c:v>   </c:v>
                  </c:pt>
                  <c:pt idx="396">
                    <c:v>395</c:v>
                  </c:pt>
                  <c:pt idx="397">
                    <c:v>396</c:v>
                  </c:pt>
                  <c:pt idx="398">
                    <c:v>397</c:v>
                  </c:pt>
                  <c:pt idx="399">
                    <c:v>398</c:v>
                  </c:pt>
                  <c:pt idx="400">
                    <c:v>399</c:v>
                  </c:pt>
                  <c:pt idx="401">
                    <c:v>400</c:v>
                  </c:pt>
                  <c:pt idx="402">
                    <c:v>401</c:v>
                  </c:pt>
                  <c:pt idx="403">
                    <c:v>402</c:v>
                  </c:pt>
                  <c:pt idx="404">
                    <c:v>403</c:v>
                  </c:pt>
                  <c:pt idx="405">
                    <c:v>404</c:v>
                  </c:pt>
                  <c:pt idx="406">
                    <c:v>405</c:v>
                  </c:pt>
                  <c:pt idx="407">
                    <c:v>406</c:v>
                  </c:pt>
                  <c:pt idx="408">
                    <c:v>407</c:v>
                  </c:pt>
                  <c:pt idx="409">
                    <c:v>408</c:v>
                  </c:pt>
                  <c:pt idx="410">
                    <c:v>409</c:v>
                  </c:pt>
                  <c:pt idx="411">
                    <c:v>410</c:v>
                  </c:pt>
                  <c:pt idx="412">
                    <c:v>411</c:v>
                  </c:pt>
                  <c:pt idx="413">
                    <c:v>412</c:v>
                  </c:pt>
                  <c:pt idx="414">
                    <c:v>413</c:v>
                  </c:pt>
                  <c:pt idx="415">
                    <c:v>414</c:v>
                  </c:pt>
                  <c:pt idx="416">
                    <c:v>415</c:v>
                  </c:pt>
                  <c:pt idx="417">
                    <c:v>416</c:v>
                  </c:pt>
                  <c:pt idx="418">
                    <c:v>417</c:v>
                  </c:pt>
                  <c:pt idx="419">
                    <c:v>418</c:v>
                  </c:pt>
                  <c:pt idx="420">
                    <c:v>419</c:v>
                  </c:pt>
                  <c:pt idx="421">
                    <c:v>420</c:v>
                  </c:pt>
                  <c:pt idx="422">
                    <c:v>421</c:v>
                  </c:pt>
                  <c:pt idx="423">
                    <c:v>422</c:v>
                  </c:pt>
                  <c:pt idx="424">
                    <c:v>423</c:v>
                  </c:pt>
                  <c:pt idx="425">
                    <c:v>424</c:v>
                  </c:pt>
                  <c:pt idx="426">
                    <c:v>425</c:v>
                  </c:pt>
                  <c:pt idx="427">
                    <c:v>426</c:v>
                  </c:pt>
                  <c:pt idx="428">
                    <c:v>427</c:v>
                  </c:pt>
                  <c:pt idx="429">
                    <c:v>428</c:v>
                  </c:pt>
                  <c:pt idx="430">
                    <c:v>429</c:v>
                  </c:pt>
                  <c:pt idx="431">
                    <c:v>430</c:v>
                  </c:pt>
                  <c:pt idx="432">
                    <c:v>431</c:v>
                  </c:pt>
                  <c:pt idx="433">
                    <c:v>432</c:v>
                  </c:pt>
                  <c:pt idx="434">
                    <c:v>433</c:v>
                  </c:pt>
                  <c:pt idx="435">
                    <c:v>434</c:v>
                  </c:pt>
                  <c:pt idx="436">
                    <c:v>435</c:v>
                  </c:pt>
                  <c:pt idx="437">
                    <c:v>436</c:v>
                  </c:pt>
                  <c:pt idx="438">
                    <c:v>437</c:v>
                  </c:pt>
                  <c:pt idx="439">
                    <c:v>438</c:v>
                  </c:pt>
                  <c:pt idx="440">
                    <c:v>439</c:v>
                  </c:pt>
                  <c:pt idx="441">
                    <c:v>440</c:v>
                  </c:pt>
                  <c:pt idx="442">
                    <c:v>441</c:v>
                  </c:pt>
                  <c:pt idx="443">
                    <c:v>442</c:v>
                  </c:pt>
                  <c:pt idx="444">
                    <c:v>443</c:v>
                  </c:pt>
                  <c:pt idx="445">
                    <c:v>444</c:v>
                  </c:pt>
                  <c:pt idx="446">
                    <c:v>445</c:v>
                  </c:pt>
                  <c:pt idx="447">
                    <c:v>446</c:v>
                  </c:pt>
                  <c:pt idx="448">
                    <c:v>447</c:v>
                  </c:pt>
                  <c:pt idx="449">
                    <c:v>448</c:v>
                  </c:pt>
                  <c:pt idx="450">
                    <c:v>449</c:v>
                  </c:pt>
                  <c:pt idx="451">
                    <c:v>450</c:v>
                  </c:pt>
                  <c:pt idx="452">
                    <c:v>451</c:v>
                  </c:pt>
                  <c:pt idx="453">
                    <c:v>452</c:v>
                  </c:pt>
                  <c:pt idx="454">
                    <c:v>453</c:v>
                  </c:pt>
                  <c:pt idx="455">
                    <c:v>454</c:v>
                  </c:pt>
                  <c:pt idx="456">
                    <c:v>455</c:v>
                  </c:pt>
                  <c:pt idx="457">
                    <c:v>456</c:v>
                  </c:pt>
                  <c:pt idx="458">
                    <c:v>457</c:v>
                  </c:pt>
                  <c:pt idx="459">
                    <c:v>   </c:v>
                  </c:pt>
                  <c:pt idx="460">
                    <c:v>459</c:v>
                  </c:pt>
                  <c:pt idx="461">
                    <c:v>460</c:v>
                  </c:pt>
                  <c:pt idx="462">
                    <c:v>   </c:v>
                  </c:pt>
                  <c:pt idx="463">
                    <c:v>462</c:v>
                  </c:pt>
                  <c:pt idx="464">
                    <c:v>463</c:v>
                  </c:pt>
                  <c:pt idx="465">
                    <c:v>   </c:v>
                  </c:pt>
                  <c:pt idx="466">
                    <c:v>465</c:v>
                  </c:pt>
                  <c:pt idx="467">
                    <c:v>466</c:v>
                  </c:pt>
                  <c:pt idx="468">
                    <c:v>   </c:v>
                  </c:pt>
                  <c:pt idx="469">
                    <c:v>468</c:v>
                  </c:pt>
                  <c:pt idx="470">
                    <c:v>469</c:v>
                  </c:pt>
                  <c:pt idx="471">
                    <c:v>   </c:v>
                  </c:pt>
                  <c:pt idx="472">
                    <c:v>471</c:v>
                  </c:pt>
                  <c:pt idx="473">
                    <c:v>472</c:v>
                  </c:pt>
                  <c:pt idx="474">
                    <c:v>473</c:v>
                  </c:pt>
                  <c:pt idx="475">
                    <c:v>474</c:v>
                  </c:pt>
                  <c:pt idx="476">
                    <c:v>475</c:v>
                  </c:pt>
                  <c:pt idx="477">
                    <c:v>476</c:v>
                  </c:pt>
                  <c:pt idx="478">
                    <c:v>477</c:v>
                  </c:pt>
                  <c:pt idx="479">
                    <c:v>   </c:v>
                  </c:pt>
                  <c:pt idx="480">
                    <c:v>479</c:v>
                  </c:pt>
                  <c:pt idx="481">
                    <c:v>480</c:v>
                  </c:pt>
                  <c:pt idx="482">
                    <c:v>481</c:v>
                  </c:pt>
                  <c:pt idx="483">
                    <c:v>482</c:v>
                  </c:pt>
                  <c:pt idx="484">
                    <c:v>483</c:v>
                  </c:pt>
                  <c:pt idx="485">
                    <c:v>   </c:v>
                  </c:pt>
                  <c:pt idx="486">
                    <c:v>485</c:v>
                  </c:pt>
                  <c:pt idx="487">
                    <c:v>486</c:v>
                  </c:pt>
                  <c:pt idx="488">
                    <c:v>487</c:v>
                  </c:pt>
                  <c:pt idx="489">
                    <c:v>488</c:v>
                  </c:pt>
                  <c:pt idx="490">
                    <c:v>489</c:v>
                  </c:pt>
                  <c:pt idx="491">
                    <c:v>490</c:v>
                  </c:pt>
                  <c:pt idx="492">
                    <c:v>491</c:v>
                  </c:pt>
                  <c:pt idx="493">
                    <c:v>492</c:v>
                  </c:pt>
                  <c:pt idx="494">
                    <c:v>493</c:v>
                  </c:pt>
                  <c:pt idx="495">
                    <c:v>494</c:v>
                  </c:pt>
                  <c:pt idx="496">
                    <c:v>495</c:v>
                  </c:pt>
                  <c:pt idx="497">
                    <c:v>496</c:v>
                  </c:pt>
                  <c:pt idx="498">
                    <c:v>497</c:v>
                  </c:pt>
                  <c:pt idx="499">
                    <c:v>498</c:v>
                  </c:pt>
                  <c:pt idx="500">
                    <c:v>499</c:v>
                  </c:pt>
                  <c:pt idx="501">
                    <c:v>500</c:v>
                  </c:pt>
                  <c:pt idx="502">
                    <c:v>501</c:v>
                  </c:pt>
                  <c:pt idx="503">
                    <c:v>502</c:v>
                  </c:pt>
                  <c:pt idx="504">
                    <c:v>503</c:v>
                  </c:pt>
                  <c:pt idx="505">
                    <c:v>504</c:v>
                  </c:pt>
                  <c:pt idx="506">
                    <c:v>505</c:v>
                  </c:pt>
                  <c:pt idx="507">
                    <c:v>506</c:v>
                  </c:pt>
                  <c:pt idx="508">
                    <c:v>507</c:v>
                  </c:pt>
                  <c:pt idx="509">
                    <c:v>508</c:v>
                  </c:pt>
                  <c:pt idx="510">
                    <c:v>509</c:v>
                  </c:pt>
                  <c:pt idx="511">
                    <c:v>510</c:v>
                  </c:pt>
                  <c:pt idx="512">
                    <c:v>511</c:v>
                  </c:pt>
                  <c:pt idx="513">
                    <c:v>512</c:v>
                  </c:pt>
                  <c:pt idx="514">
                    <c:v>513</c:v>
                  </c:pt>
                  <c:pt idx="515">
                    <c:v>514</c:v>
                  </c:pt>
                  <c:pt idx="516">
                    <c:v>515</c:v>
                  </c:pt>
                  <c:pt idx="517">
                    <c:v>516</c:v>
                  </c:pt>
                  <c:pt idx="518">
                    <c:v>517</c:v>
                  </c:pt>
                  <c:pt idx="519">
                    <c:v>518</c:v>
                  </c:pt>
                  <c:pt idx="520">
                    <c:v>519</c:v>
                  </c:pt>
                  <c:pt idx="521">
                    <c:v>520</c:v>
                  </c:pt>
                  <c:pt idx="522">
                    <c:v>521</c:v>
                  </c:pt>
                  <c:pt idx="523">
                    <c:v>522</c:v>
                  </c:pt>
                  <c:pt idx="524">
                    <c:v>523</c:v>
                  </c:pt>
                  <c:pt idx="525">
                    <c:v>524</c:v>
                  </c:pt>
                  <c:pt idx="526">
                    <c:v>525</c:v>
                  </c:pt>
                  <c:pt idx="527">
                    <c:v>526</c:v>
                  </c:pt>
                  <c:pt idx="528">
                    <c:v>527</c:v>
                  </c:pt>
                  <c:pt idx="529">
                    <c:v>528</c:v>
                  </c:pt>
                  <c:pt idx="530">
                    <c:v>529</c:v>
                  </c:pt>
                  <c:pt idx="531">
                    <c:v>   </c:v>
                  </c:pt>
                  <c:pt idx="532">
                    <c:v>   </c:v>
                  </c:pt>
                  <c:pt idx="533">
                    <c:v>532</c:v>
                  </c:pt>
                  <c:pt idx="534">
                    <c:v>533</c:v>
                  </c:pt>
                  <c:pt idx="535">
                    <c:v>534</c:v>
                  </c:pt>
                  <c:pt idx="536">
                    <c:v>   </c:v>
                  </c:pt>
                  <c:pt idx="537">
                    <c:v>536</c:v>
                  </c:pt>
                  <c:pt idx="538">
                    <c:v>537</c:v>
                  </c:pt>
                  <c:pt idx="539">
                    <c:v>538</c:v>
                  </c:pt>
                  <c:pt idx="540">
                    <c:v>   </c:v>
                  </c:pt>
                  <c:pt idx="541">
                    <c:v>540</c:v>
                  </c:pt>
                  <c:pt idx="542">
                    <c:v>541</c:v>
                  </c:pt>
                  <c:pt idx="543">
                    <c:v>542</c:v>
                  </c:pt>
                  <c:pt idx="544">
                    <c:v>   </c:v>
                  </c:pt>
                  <c:pt idx="545">
                    <c:v>544</c:v>
                  </c:pt>
                  <c:pt idx="546">
                    <c:v>545</c:v>
                  </c:pt>
                  <c:pt idx="547">
                    <c:v>546</c:v>
                  </c:pt>
                  <c:pt idx="548">
                    <c:v>   </c:v>
                  </c:pt>
                  <c:pt idx="549">
                    <c:v>548</c:v>
                  </c:pt>
                  <c:pt idx="550">
                    <c:v>549</c:v>
                  </c:pt>
                  <c:pt idx="551">
                    <c:v>550</c:v>
                  </c:pt>
                  <c:pt idx="552">
                    <c:v>551</c:v>
                  </c:pt>
                  <c:pt idx="553">
                    <c:v>552</c:v>
                  </c:pt>
                  <c:pt idx="554">
                    <c:v>553</c:v>
                  </c:pt>
                  <c:pt idx="555">
                    <c:v>554</c:v>
                  </c:pt>
                  <c:pt idx="556">
                    <c:v>555</c:v>
                  </c:pt>
                  <c:pt idx="557">
                    <c:v>556</c:v>
                  </c:pt>
                  <c:pt idx="558">
                    <c:v>557</c:v>
                  </c:pt>
                  <c:pt idx="559">
                    <c:v>558</c:v>
                  </c:pt>
                  <c:pt idx="560">
                    <c:v>   </c:v>
                  </c:pt>
                  <c:pt idx="561">
                    <c:v>560</c:v>
                  </c:pt>
                  <c:pt idx="562">
                    <c:v>561</c:v>
                  </c:pt>
                  <c:pt idx="563">
                    <c:v>562</c:v>
                  </c:pt>
                  <c:pt idx="564">
                    <c:v>   </c:v>
                  </c:pt>
                  <c:pt idx="565">
                    <c:v>564</c:v>
                  </c:pt>
                  <c:pt idx="566">
                    <c:v>565</c:v>
                  </c:pt>
                  <c:pt idx="567">
                    <c:v>566</c:v>
                  </c:pt>
                  <c:pt idx="568">
                    <c:v>   </c:v>
                  </c:pt>
                  <c:pt idx="569">
                    <c:v>568</c:v>
                  </c:pt>
                  <c:pt idx="570">
                    <c:v>569</c:v>
                  </c:pt>
                  <c:pt idx="571">
                    <c:v>570</c:v>
                  </c:pt>
                  <c:pt idx="572">
                    <c:v>571</c:v>
                  </c:pt>
                  <c:pt idx="573">
                    <c:v>572</c:v>
                  </c:pt>
                  <c:pt idx="574">
                    <c:v>573</c:v>
                  </c:pt>
                  <c:pt idx="575">
                    <c:v>574</c:v>
                  </c:pt>
                  <c:pt idx="576">
                    <c:v>575</c:v>
                  </c:pt>
                  <c:pt idx="577">
                    <c:v>   </c:v>
                  </c:pt>
                  <c:pt idx="578">
                    <c:v>577</c:v>
                  </c:pt>
                  <c:pt idx="579">
                    <c:v>578</c:v>
                  </c:pt>
                  <c:pt idx="580">
                    <c:v>579</c:v>
                  </c:pt>
                  <c:pt idx="581">
                    <c:v>580</c:v>
                  </c:pt>
                  <c:pt idx="582">
                    <c:v>581</c:v>
                  </c:pt>
                  <c:pt idx="583">
                    <c:v>582</c:v>
                  </c:pt>
                  <c:pt idx="584">
                    <c:v>   </c:v>
                  </c:pt>
                  <c:pt idx="585">
                    <c:v>584</c:v>
                  </c:pt>
                  <c:pt idx="586">
                    <c:v>585</c:v>
                  </c:pt>
                  <c:pt idx="587">
                    <c:v>586</c:v>
                  </c:pt>
                  <c:pt idx="588">
                    <c:v>587</c:v>
                  </c:pt>
                  <c:pt idx="589">
                    <c:v>588</c:v>
                  </c:pt>
                  <c:pt idx="590">
                    <c:v>   </c:v>
                  </c:pt>
                  <c:pt idx="591">
                    <c:v>590</c:v>
                  </c:pt>
                  <c:pt idx="592">
                    <c:v>591</c:v>
                  </c:pt>
                  <c:pt idx="593">
                    <c:v>592</c:v>
                  </c:pt>
                  <c:pt idx="594">
                    <c:v>593</c:v>
                  </c:pt>
                  <c:pt idx="595">
                    <c:v>594</c:v>
                  </c:pt>
                  <c:pt idx="596">
                    <c:v>595</c:v>
                  </c:pt>
                  <c:pt idx="597">
                    <c:v>596</c:v>
                  </c:pt>
                  <c:pt idx="598">
                    <c:v>597</c:v>
                  </c:pt>
                  <c:pt idx="599">
                    <c:v>598</c:v>
                  </c:pt>
                  <c:pt idx="600">
                    <c:v>599</c:v>
                  </c:pt>
                  <c:pt idx="601">
                    <c:v>   </c:v>
                  </c:pt>
                  <c:pt idx="602">
                    <c:v>   </c:v>
                  </c:pt>
                  <c:pt idx="603">
                    <c:v>602</c:v>
                  </c:pt>
                  <c:pt idx="604">
                    <c:v>603</c:v>
                  </c:pt>
                  <c:pt idx="605">
                    <c:v>604</c:v>
                  </c:pt>
                  <c:pt idx="606">
                    <c:v>605</c:v>
                  </c:pt>
                  <c:pt idx="607">
                    <c:v>606</c:v>
                  </c:pt>
                  <c:pt idx="608">
                    <c:v>607</c:v>
                  </c:pt>
                  <c:pt idx="609">
                    <c:v>608</c:v>
                  </c:pt>
                  <c:pt idx="610">
                    <c:v>609</c:v>
                  </c:pt>
                  <c:pt idx="611">
                    <c:v>610</c:v>
                  </c:pt>
                  <c:pt idx="612">
                    <c:v>611</c:v>
                  </c:pt>
                  <c:pt idx="613">
                    <c:v>612</c:v>
                  </c:pt>
                  <c:pt idx="614">
                    <c:v>613</c:v>
                  </c:pt>
                  <c:pt idx="615">
                    <c:v>614</c:v>
                  </c:pt>
                  <c:pt idx="616">
                    <c:v>615</c:v>
                  </c:pt>
                  <c:pt idx="617">
                    <c:v>616</c:v>
                  </c:pt>
                  <c:pt idx="618">
                    <c:v>617</c:v>
                  </c:pt>
                  <c:pt idx="619">
                    <c:v>618</c:v>
                  </c:pt>
                  <c:pt idx="620">
                    <c:v>619</c:v>
                  </c:pt>
                  <c:pt idx="621">
                    <c:v>620</c:v>
                  </c:pt>
                  <c:pt idx="622">
                    <c:v>621</c:v>
                  </c:pt>
                  <c:pt idx="623">
                    <c:v>622</c:v>
                  </c:pt>
                  <c:pt idx="624">
                    <c:v>623</c:v>
                  </c:pt>
                  <c:pt idx="625">
                    <c:v>624</c:v>
                  </c:pt>
                  <c:pt idx="626">
                    <c:v>625</c:v>
                  </c:pt>
                  <c:pt idx="627">
                    <c:v>626</c:v>
                  </c:pt>
                  <c:pt idx="628">
                    <c:v>627</c:v>
                  </c:pt>
                  <c:pt idx="629">
                    <c:v>628</c:v>
                  </c:pt>
                  <c:pt idx="630">
                    <c:v>629</c:v>
                  </c:pt>
                  <c:pt idx="631">
                    <c:v>630</c:v>
                  </c:pt>
                  <c:pt idx="632">
                    <c:v>631</c:v>
                  </c:pt>
                  <c:pt idx="633">
                    <c:v>632</c:v>
                  </c:pt>
                  <c:pt idx="634">
                    <c:v>633</c:v>
                  </c:pt>
                  <c:pt idx="635">
                    <c:v>634</c:v>
                  </c:pt>
                  <c:pt idx="636">
                    <c:v>635</c:v>
                  </c:pt>
                  <c:pt idx="637">
                    <c:v>636</c:v>
                  </c:pt>
                  <c:pt idx="638">
                    <c:v>637</c:v>
                  </c:pt>
                  <c:pt idx="639">
                    <c:v>638</c:v>
                  </c:pt>
                  <c:pt idx="640">
                    <c:v>639</c:v>
                  </c:pt>
                  <c:pt idx="641">
                    <c:v>   </c:v>
                  </c:pt>
                  <c:pt idx="642">
                    <c:v>   </c:v>
                  </c:pt>
                  <c:pt idx="643">
                    <c:v>642</c:v>
                  </c:pt>
                  <c:pt idx="644">
                    <c:v>   </c:v>
                  </c:pt>
                  <c:pt idx="645">
                    <c:v>644</c:v>
                  </c:pt>
                  <c:pt idx="646">
                    <c:v>   </c:v>
                  </c:pt>
                  <c:pt idx="647">
                    <c:v>646</c:v>
                  </c:pt>
                  <c:pt idx="648">
                    <c:v>   </c:v>
                  </c:pt>
                  <c:pt idx="649">
                    <c:v>648</c:v>
                  </c:pt>
                  <c:pt idx="650">
                    <c:v>   </c:v>
                  </c:pt>
                  <c:pt idx="651">
                    <c:v>650</c:v>
                  </c:pt>
                  <c:pt idx="652">
                    <c:v>651</c:v>
                  </c:pt>
                  <c:pt idx="653">
                    <c:v>652</c:v>
                  </c:pt>
                  <c:pt idx="654">
                    <c:v>653</c:v>
                  </c:pt>
                  <c:pt idx="655">
                    <c:v>654</c:v>
                  </c:pt>
                  <c:pt idx="656">
                    <c:v>   </c:v>
                  </c:pt>
                  <c:pt idx="657">
                    <c:v>656</c:v>
                  </c:pt>
                  <c:pt idx="658">
                    <c:v>   </c:v>
                  </c:pt>
                  <c:pt idx="659">
                    <c:v>658</c:v>
                  </c:pt>
                  <c:pt idx="660">
                    <c:v>   </c:v>
                  </c:pt>
                  <c:pt idx="661">
                    <c:v>660</c:v>
                  </c:pt>
                  <c:pt idx="662">
                    <c:v>661</c:v>
                  </c:pt>
                  <c:pt idx="663">
                    <c:v>662</c:v>
                  </c:pt>
                  <c:pt idx="664">
                    <c:v>663</c:v>
                  </c:pt>
                  <c:pt idx="665">
                    <c:v>   </c:v>
                  </c:pt>
                  <c:pt idx="666">
                    <c:v>665</c:v>
                  </c:pt>
                  <c:pt idx="667">
                    <c:v>666</c:v>
                  </c:pt>
                  <c:pt idx="668">
                    <c:v>667</c:v>
                  </c:pt>
                  <c:pt idx="669">
                    <c:v>668</c:v>
                  </c:pt>
                  <c:pt idx="670">
                    <c:v>669</c:v>
                  </c:pt>
                  <c:pt idx="671">
                    <c:v>   </c:v>
                  </c:pt>
                  <c:pt idx="672">
                    <c:v>671</c:v>
                  </c:pt>
                  <c:pt idx="673">
                    <c:v>   </c:v>
                  </c:pt>
                  <c:pt idx="674">
                    <c:v>673</c:v>
                  </c:pt>
                  <c:pt idx="675">
                    <c:v>674</c:v>
                  </c:pt>
                  <c:pt idx="676">
                    <c:v>675</c:v>
                  </c:pt>
                  <c:pt idx="677">
                    <c:v>676</c:v>
                  </c:pt>
                  <c:pt idx="678">
                    <c:v>677</c:v>
                  </c:pt>
                  <c:pt idx="679">
                    <c:v>678</c:v>
                  </c:pt>
                  <c:pt idx="680">
                    <c:v>679</c:v>
                  </c:pt>
                  <c:pt idx="681">
                    <c:v>680</c:v>
                  </c:pt>
                  <c:pt idx="682">
                    <c:v>681</c:v>
                  </c:pt>
                  <c:pt idx="683">
                    <c:v>682</c:v>
                  </c:pt>
                  <c:pt idx="684">
                    <c:v>683</c:v>
                  </c:pt>
                  <c:pt idx="685">
                    <c:v>684</c:v>
                  </c:pt>
                  <c:pt idx="686">
                    <c:v>685</c:v>
                  </c:pt>
                  <c:pt idx="687">
                    <c:v>686</c:v>
                  </c:pt>
                  <c:pt idx="688">
                    <c:v>687</c:v>
                  </c:pt>
                  <c:pt idx="689">
                    <c:v>688</c:v>
                  </c:pt>
                  <c:pt idx="690">
                    <c:v>689</c:v>
                  </c:pt>
                  <c:pt idx="691">
                    <c:v>690</c:v>
                  </c:pt>
                  <c:pt idx="692">
                    <c:v>691</c:v>
                  </c:pt>
                  <c:pt idx="693">
                    <c:v>692</c:v>
                  </c:pt>
                  <c:pt idx="694">
                    <c:v>693</c:v>
                  </c:pt>
                  <c:pt idx="695">
                    <c:v>694</c:v>
                  </c:pt>
                  <c:pt idx="696">
                    <c:v>695</c:v>
                  </c:pt>
                  <c:pt idx="697">
                    <c:v>696</c:v>
                  </c:pt>
                  <c:pt idx="698">
                    <c:v>697</c:v>
                  </c:pt>
                  <c:pt idx="699">
                    <c:v>698</c:v>
                  </c:pt>
                  <c:pt idx="700">
                    <c:v>699</c:v>
                  </c:pt>
                  <c:pt idx="701">
                    <c:v>700</c:v>
                  </c:pt>
                  <c:pt idx="702">
                    <c:v>701</c:v>
                  </c:pt>
                  <c:pt idx="703">
                    <c:v>801 Oświata i wychowanie - Razem                                    </c:v>
                  </c:pt>
                  <c:pt idx="704">
                    <c:v>803</c:v>
                  </c:pt>
                  <c:pt idx="705">
                    <c:v>704</c:v>
                  </c:pt>
                  <c:pt idx="706">
                    <c:v>705</c:v>
                  </c:pt>
                  <c:pt idx="707">
                    <c:v>803 Szkolnictwo wyższe- Razem</c:v>
                  </c:pt>
                  <c:pt idx="708">
                    <c:v>851</c:v>
                  </c:pt>
                  <c:pt idx="709">
                    <c:v>708</c:v>
                  </c:pt>
                  <c:pt idx="710">
                    <c:v>709</c:v>
                  </c:pt>
                  <c:pt idx="711">
                    <c:v>710</c:v>
                  </c:pt>
                  <c:pt idx="712">
                    <c:v>711</c:v>
                  </c:pt>
                  <c:pt idx="713">
                    <c:v>712</c:v>
                  </c:pt>
                  <c:pt idx="714">
                    <c:v>713</c:v>
                  </c:pt>
                  <c:pt idx="715">
                    <c:v>714</c:v>
                  </c:pt>
                  <c:pt idx="716">
                    <c:v>715</c:v>
                  </c:pt>
                  <c:pt idx="717">
                    <c:v>716</c:v>
                  </c:pt>
                  <c:pt idx="718">
                    <c:v>717</c:v>
                  </c:pt>
                  <c:pt idx="719">
                    <c:v>718</c:v>
                  </c:pt>
                  <c:pt idx="720">
                    <c:v>   </c:v>
                  </c:pt>
                  <c:pt idx="721">
                    <c:v>   </c:v>
                  </c:pt>
                  <c:pt idx="722">
                    <c:v>   </c:v>
                  </c:pt>
                  <c:pt idx="723">
                    <c:v>   </c:v>
                  </c:pt>
                  <c:pt idx="724">
                    <c:v>   </c:v>
                  </c:pt>
                  <c:pt idx="725">
                    <c:v>   </c:v>
                  </c:pt>
                  <c:pt idx="726">
                    <c:v>725</c:v>
                  </c:pt>
                  <c:pt idx="727">
                    <c:v>726</c:v>
                  </c:pt>
                  <c:pt idx="728">
                    <c:v>727</c:v>
                  </c:pt>
                  <c:pt idx="729">
                    <c:v>728</c:v>
                  </c:pt>
                  <c:pt idx="730">
                    <c:v>729</c:v>
                  </c:pt>
                  <c:pt idx="731">
                    <c:v>730</c:v>
                  </c:pt>
                  <c:pt idx="732">
                    <c:v>731</c:v>
                  </c:pt>
                  <c:pt idx="733">
                    <c:v>732</c:v>
                  </c:pt>
                  <c:pt idx="734">
                    <c:v>733</c:v>
                  </c:pt>
                  <c:pt idx="735">
                    <c:v>851 Ochrona zdrowia - Razem                                         </c:v>
                  </c:pt>
                  <c:pt idx="736">
                    <c:v>852</c:v>
                  </c:pt>
                  <c:pt idx="737">
                    <c:v>736</c:v>
                  </c:pt>
                  <c:pt idx="738">
                    <c:v>737</c:v>
                  </c:pt>
                  <c:pt idx="739">
                    <c:v>738</c:v>
                  </c:pt>
                  <c:pt idx="740">
                    <c:v>739</c:v>
                  </c:pt>
                  <c:pt idx="741">
                    <c:v>740</c:v>
                  </c:pt>
                  <c:pt idx="742">
                    <c:v>741</c:v>
                  </c:pt>
                  <c:pt idx="743">
                    <c:v>742</c:v>
                  </c:pt>
                  <c:pt idx="744">
                    <c:v>743</c:v>
                  </c:pt>
                  <c:pt idx="745">
                    <c:v>744</c:v>
                  </c:pt>
                  <c:pt idx="746">
                    <c:v>745</c:v>
                  </c:pt>
                  <c:pt idx="747">
                    <c:v>746</c:v>
                  </c:pt>
                  <c:pt idx="748">
                    <c:v>747</c:v>
                  </c:pt>
                  <c:pt idx="749">
                    <c:v>748</c:v>
                  </c:pt>
                  <c:pt idx="750">
                    <c:v>749</c:v>
                  </c:pt>
                  <c:pt idx="751">
                    <c:v>750</c:v>
                  </c:pt>
                  <c:pt idx="752">
                    <c:v>751</c:v>
                  </c:pt>
                  <c:pt idx="753">
                    <c:v>752</c:v>
                  </c:pt>
                  <c:pt idx="754">
                    <c:v>753</c:v>
                  </c:pt>
                  <c:pt idx="755">
                    <c:v>754</c:v>
                  </c:pt>
                  <c:pt idx="756">
                    <c:v>755</c:v>
                  </c:pt>
                  <c:pt idx="757">
                    <c:v>756</c:v>
                  </c:pt>
                  <c:pt idx="758">
                    <c:v>757</c:v>
                  </c:pt>
                  <c:pt idx="759">
                    <c:v>758</c:v>
                  </c:pt>
                  <c:pt idx="760">
                    <c:v>759</c:v>
                  </c:pt>
                  <c:pt idx="761">
                    <c:v>760</c:v>
                  </c:pt>
                  <c:pt idx="762">
                    <c:v>761</c:v>
                  </c:pt>
                  <c:pt idx="763">
                    <c:v>762</c:v>
                  </c:pt>
                  <c:pt idx="764">
                    <c:v>763</c:v>
                  </c:pt>
                  <c:pt idx="765">
                    <c:v>764</c:v>
                  </c:pt>
                  <c:pt idx="766">
                    <c:v>765</c:v>
                  </c:pt>
                  <c:pt idx="767">
                    <c:v>   </c:v>
                  </c:pt>
                  <c:pt idx="768">
                    <c:v>   </c:v>
                  </c:pt>
                  <c:pt idx="769">
                    <c:v>   </c:v>
                  </c:pt>
                  <c:pt idx="770">
                    <c:v>   </c:v>
                  </c:pt>
                  <c:pt idx="771">
                    <c:v>   </c:v>
                  </c:pt>
                  <c:pt idx="772">
                    <c:v>   </c:v>
                  </c:pt>
                  <c:pt idx="773">
                    <c:v>772</c:v>
                  </c:pt>
                  <c:pt idx="774">
                    <c:v>773</c:v>
                  </c:pt>
                  <c:pt idx="775">
                    <c:v>774</c:v>
                  </c:pt>
                  <c:pt idx="776">
                    <c:v>   </c:v>
                  </c:pt>
                  <c:pt idx="777">
                    <c:v>776</c:v>
                  </c:pt>
                  <c:pt idx="778">
                    <c:v>777</c:v>
                  </c:pt>
                  <c:pt idx="779">
                    <c:v>   </c:v>
                  </c:pt>
                  <c:pt idx="780">
                    <c:v>   </c:v>
                  </c:pt>
                  <c:pt idx="781">
                    <c:v>780</c:v>
                  </c:pt>
                  <c:pt idx="782">
                    <c:v>   </c:v>
                  </c:pt>
                  <c:pt idx="783">
                    <c:v>   </c:v>
                  </c:pt>
                  <c:pt idx="784">
                    <c:v>   </c:v>
                  </c:pt>
                  <c:pt idx="785">
                    <c:v>   </c:v>
                  </c:pt>
                  <c:pt idx="786">
                    <c:v>   </c:v>
                  </c:pt>
                  <c:pt idx="787">
                    <c:v>786</c:v>
                  </c:pt>
                  <c:pt idx="788">
                    <c:v>787</c:v>
                  </c:pt>
                  <c:pt idx="789">
                    <c:v>788</c:v>
                  </c:pt>
                  <c:pt idx="790">
                    <c:v>   </c:v>
                  </c:pt>
                  <c:pt idx="791">
                    <c:v>   </c:v>
                  </c:pt>
                  <c:pt idx="792">
                    <c:v>   </c:v>
                  </c:pt>
                  <c:pt idx="793">
                    <c:v>   </c:v>
                  </c:pt>
                  <c:pt idx="794">
                    <c:v>793</c:v>
                  </c:pt>
                  <c:pt idx="795">
                    <c:v>794</c:v>
                  </c:pt>
                  <c:pt idx="796">
                    <c:v>795</c:v>
                  </c:pt>
                  <c:pt idx="797">
                    <c:v>796</c:v>
                  </c:pt>
                  <c:pt idx="798">
                    <c:v>   </c:v>
                  </c:pt>
                  <c:pt idx="799">
                    <c:v>   </c:v>
                  </c:pt>
                  <c:pt idx="800">
                    <c:v>799</c:v>
                  </c:pt>
                  <c:pt idx="801">
                    <c:v>800</c:v>
                  </c:pt>
                  <c:pt idx="802">
                    <c:v>801</c:v>
                  </c:pt>
                  <c:pt idx="803">
                    <c:v>802</c:v>
                  </c:pt>
                  <c:pt idx="804">
                    <c:v>803</c:v>
                  </c:pt>
                  <c:pt idx="805">
                    <c:v>804</c:v>
                  </c:pt>
                  <c:pt idx="806">
                    <c:v>   </c:v>
                  </c:pt>
                  <c:pt idx="807">
                    <c:v>   </c:v>
                  </c:pt>
                  <c:pt idx="808">
                    <c:v>   </c:v>
                  </c:pt>
                  <c:pt idx="809">
                    <c:v>808</c:v>
                  </c:pt>
                  <c:pt idx="810">
                    <c:v>   </c:v>
                  </c:pt>
                  <c:pt idx="811">
                    <c:v>   </c:v>
                  </c:pt>
                  <c:pt idx="812">
                    <c:v>811</c:v>
                  </c:pt>
                  <c:pt idx="813">
                    <c:v>812</c:v>
                  </c:pt>
                  <c:pt idx="814">
                    <c:v>   </c:v>
                  </c:pt>
                  <c:pt idx="815">
                    <c:v>814</c:v>
                  </c:pt>
                  <c:pt idx="816">
                    <c:v>815</c:v>
                  </c:pt>
                  <c:pt idx="817">
                    <c:v>816</c:v>
                  </c:pt>
                  <c:pt idx="818">
                    <c:v>817</c:v>
                  </c:pt>
                  <c:pt idx="819">
                    <c:v>818</c:v>
                  </c:pt>
                  <c:pt idx="820">
                    <c:v>819</c:v>
                  </c:pt>
                  <c:pt idx="821">
                    <c:v>820</c:v>
                  </c:pt>
                  <c:pt idx="822">
                    <c:v>821</c:v>
                  </c:pt>
                  <c:pt idx="823">
                    <c:v>822</c:v>
                  </c:pt>
                  <c:pt idx="824">
                    <c:v>823</c:v>
                  </c:pt>
                  <c:pt idx="825">
                    <c:v>824</c:v>
                  </c:pt>
                  <c:pt idx="826">
                    <c:v>825</c:v>
                  </c:pt>
                  <c:pt idx="827">
                    <c:v>826</c:v>
                  </c:pt>
                  <c:pt idx="828">
                    <c:v>827</c:v>
                  </c:pt>
                  <c:pt idx="829">
                    <c:v>828</c:v>
                  </c:pt>
                  <c:pt idx="830">
                    <c:v>829</c:v>
                  </c:pt>
                  <c:pt idx="831">
                    <c:v>830</c:v>
                  </c:pt>
                  <c:pt idx="832">
                    <c:v>831</c:v>
                  </c:pt>
                  <c:pt idx="833">
                    <c:v>832</c:v>
                  </c:pt>
                  <c:pt idx="834">
                    <c:v>833</c:v>
                  </c:pt>
                  <c:pt idx="835">
                    <c:v>834</c:v>
                  </c:pt>
                  <c:pt idx="836">
                    <c:v>835</c:v>
                  </c:pt>
                  <c:pt idx="837">
                    <c:v>836</c:v>
                  </c:pt>
                  <c:pt idx="838">
                    <c:v>852 Pomoc społeczna - Razem</c:v>
                  </c:pt>
                  <c:pt idx="839">
                    <c:v>854</c:v>
                  </c:pt>
                  <c:pt idx="840">
                    <c:v>   </c:v>
                  </c:pt>
                  <c:pt idx="841">
                    <c:v>840</c:v>
                  </c:pt>
                  <c:pt idx="842">
                    <c:v>841</c:v>
                  </c:pt>
                  <c:pt idx="843">
                    <c:v>842</c:v>
                  </c:pt>
                  <c:pt idx="844">
                    <c:v>   </c:v>
                  </c:pt>
                  <c:pt idx="845">
                    <c:v>844</c:v>
                  </c:pt>
                  <c:pt idx="846">
                    <c:v>845</c:v>
                  </c:pt>
                  <c:pt idx="847">
                    <c:v>846</c:v>
                  </c:pt>
                  <c:pt idx="848">
                    <c:v>847</c:v>
                  </c:pt>
                  <c:pt idx="849">
                    <c:v>848</c:v>
                  </c:pt>
                  <c:pt idx="850">
                    <c:v>849</c:v>
                  </c:pt>
                  <c:pt idx="851">
                    <c:v>850</c:v>
                  </c:pt>
                  <c:pt idx="852">
                    <c:v>   </c:v>
                  </c:pt>
                  <c:pt idx="853">
                    <c:v>852</c:v>
                  </c:pt>
                  <c:pt idx="854">
                    <c:v>853</c:v>
                  </c:pt>
                  <c:pt idx="855">
                    <c:v>854</c:v>
                  </c:pt>
                  <c:pt idx="856">
                    <c:v>   </c:v>
                  </c:pt>
                  <c:pt idx="857">
                    <c:v>856</c:v>
                  </c:pt>
                  <c:pt idx="858">
                    <c:v>857</c:v>
                  </c:pt>
                  <c:pt idx="859">
                    <c:v>858</c:v>
                  </c:pt>
                  <c:pt idx="860">
                    <c:v>   </c:v>
                  </c:pt>
                  <c:pt idx="861">
                    <c:v>860</c:v>
                  </c:pt>
                  <c:pt idx="862">
                    <c:v>861</c:v>
                  </c:pt>
                  <c:pt idx="863">
                    <c:v>862</c:v>
                  </c:pt>
                  <c:pt idx="864">
                    <c:v>   </c:v>
                  </c:pt>
                  <c:pt idx="865">
                    <c:v>864</c:v>
                  </c:pt>
                  <c:pt idx="866">
                    <c:v>865</c:v>
                  </c:pt>
                  <c:pt idx="867">
                    <c:v>866</c:v>
                  </c:pt>
                  <c:pt idx="868">
                    <c:v>867</c:v>
                  </c:pt>
                  <c:pt idx="869">
                    <c:v>868</c:v>
                  </c:pt>
                  <c:pt idx="870">
                    <c:v>869</c:v>
                  </c:pt>
                  <c:pt idx="871">
                    <c:v>870</c:v>
                  </c:pt>
                  <c:pt idx="872">
                    <c:v>871</c:v>
                  </c:pt>
                  <c:pt idx="873">
                    <c:v>872</c:v>
                  </c:pt>
                  <c:pt idx="874">
                    <c:v>873</c:v>
                  </c:pt>
                  <c:pt idx="875">
                    <c:v>874</c:v>
                  </c:pt>
                  <c:pt idx="876">
                    <c:v>875</c:v>
                  </c:pt>
                  <c:pt idx="877">
                    <c:v>876</c:v>
                  </c:pt>
                  <c:pt idx="878">
                    <c:v>877</c:v>
                  </c:pt>
                  <c:pt idx="879">
                    <c:v>878</c:v>
                  </c:pt>
                  <c:pt idx="880">
                    <c:v>879</c:v>
                  </c:pt>
                  <c:pt idx="881">
                    <c:v>880</c:v>
                  </c:pt>
                  <c:pt idx="882">
                    <c:v>881</c:v>
                  </c:pt>
                  <c:pt idx="883">
                    <c:v>882</c:v>
                  </c:pt>
                  <c:pt idx="884">
                    <c:v>883</c:v>
                  </c:pt>
                  <c:pt idx="885">
                    <c:v>884</c:v>
                  </c:pt>
                  <c:pt idx="886">
                    <c:v>885</c:v>
                  </c:pt>
                  <c:pt idx="887">
                    <c:v>886</c:v>
                  </c:pt>
                  <c:pt idx="888">
                    <c:v>887</c:v>
                  </c:pt>
                  <c:pt idx="889">
                    <c:v>888</c:v>
                  </c:pt>
                  <c:pt idx="890">
                    <c:v>889</c:v>
                  </c:pt>
                  <c:pt idx="891">
                    <c:v>890</c:v>
                  </c:pt>
                  <c:pt idx="892">
                    <c:v>   </c:v>
                  </c:pt>
                  <c:pt idx="893">
                    <c:v>892</c:v>
                  </c:pt>
                  <c:pt idx="894">
                    <c:v>893</c:v>
                  </c:pt>
                  <c:pt idx="895">
                    <c:v>894</c:v>
                  </c:pt>
                  <c:pt idx="896">
                    <c:v>895</c:v>
                  </c:pt>
                  <c:pt idx="897">
                    <c:v>896</c:v>
                  </c:pt>
                  <c:pt idx="898">
                    <c:v>897</c:v>
                  </c:pt>
                  <c:pt idx="899">
                    <c:v>898</c:v>
                  </c:pt>
                  <c:pt idx="900">
                    <c:v>899</c:v>
                  </c:pt>
                  <c:pt idx="901">
                    <c:v>900</c:v>
                  </c:pt>
                  <c:pt idx="902">
                    <c:v>901</c:v>
                  </c:pt>
                  <c:pt idx="903">
                    <c:v>902</c:v>
                  </c:pt>
                  <c:pt idx="904">
                    <c:v>903</c:v>
                  </c:pt>
                  <c:pt idx="905">
                    <c:v>854 Edukacyjna opieka wychowawcza - Razem                          </c:v>
                  </c:pt>
                  <c:pt idx="906">
                    <c:v>900</c:v>
                  </c:pt>
                  <c:pt idx="907">
                    <c:v>   </c:v>
                  </c:pt>
                  <c:pt idx="908">
                    <c:v>907</c:v>
                  </c:pt>
                  <c:pt idx="909">
                    <c:v>908</c:v>
                  </c:pt>
                  <c:pt idx="910">
                    <c:v>909</c:v>
                  </c:pt>
                  <c:pt idx="911">
                    <c:v>910</c:v>
                  </c:pt>
                  <c:pt idx="912">
                    <c:v>911</c:v>
                  </c:pt>
                  <c:pt idx="913">
                    <c:v>912</c:v>
                  </c:pt>
                  <c:pt idx="914">
                    <c:v>   </c:v>
                  </c:pt>
                  <c:pt idx="915">
                    <c:v>   </c:v>
                  </c:pt>
                  <c:pt idx="916">
                    <c:v>   </c:v>
                  </c:pt>
                  <c:pt idx="917">
                    <c:v>916</c:v>
                  </c:pt>
                  <c:pt idx="918">
                    <c:v>917</c:v>
                  </c:pt>
                  <c:pt idx="919">
                    <c:v>918</c:v>
                  </c:pt>
                  <c:pt idx="920">
                    <c:v>919</c:v>
                  </c:pt>
                  <c:pt idx="921">
                    <c:v>920</c:v>
                  </c:pt>
                  <c:pt idx="922">
                    <c:v>921</c:v>
                  </c:pt>
                  <c:pt idx="923">
                    <c:v>922</c:v>
                  </c:pt>
                  <c:pt idx="924">
                    <c:v>923</c:v>
                  </c:pt>
                  <c:pt idx="925">
                    <c:v>   </c:v>
                  </c:pt>
                  <c:pt idx="926">
                    <c:v>925</c:v>
                  </c:pt>
                  <c:pt idx="927">
                    <c:v>926</c:v>
                  </c:pt>
                  <c:pt idx="928">
                    <c:v>   </c:v>
                  </c:pt>
                  <c:pt idx="929">
                    <c:v>   </c:v>
                  </c:pt>
                  <c:pt idx="930">
                    <c:v>929</c:v>
                  </c:pt>
                  <c:pt idx="931">
                    <c:v>930</c:v>
                  </c:pt>
                  <c:pt idx="932">
                    <c:v>   </c:v>
                  </c:pt>
                  <c:pt idx="933">
                    <c:v>   </c:v>
                  </c:pt>
                  <c:pt idx="934">
                    <c:v>   </c:v>
                  </c:pt>
                  <c:pt idx="935">
                    <c:v>   </c:v>
                  </c:pt>
                  <c:pt idx="936">
                    <c:v>   </c:v>
                  </c:pt>
                  <c:pt idx="937">
                    <c:v>   </c:v>
                  </c:pt>
                  <c:pt idx="938">
                    <c:v>937</c:v>
                  </c:pt>
                  <c:pt idx="939">
                    <c:v>938</c:v>
                  </c:pt>
                  <c:pt idx="940">
                    <c:v>939</c:v>
                  </c:pt>
                  <c:pt idx="941">
                    <c:v>940</c:v>
                  </c:pt>
                  <c:pt idx="942">
                    <c:v>941</c:v>
                  </c:pt>
                  <c:pt idx="943">
                    <c:v>942</c:v>
                  </c:pt>
                  <c:pt idx="944">
                    <c:v>943</c:v>
                  </c:pt>
                  <c:pt idx="945">
                    <c:v>944</c:v>
                  </c:pt>
                  <c:pt idx="946">
                    <c:v>945</c:v>
                  </c:pt>
                  <c:pt idx="947">
                    <c:v>946</c:v>
                  </c:pt>
                  <c:pt idx="948">
                    <c:v>947</c:v>
                  </c:pt>
                  <c:pt idx="949">
                    <c:v>948</c:v>
                  </c:pt>
                  <c:pt idx="950">
                    <c:v>949</c:v>
                  </c:pt>
                  <c:pt idx="951">
                    <c:v>900 Gospodarka komunalna i ochrona środowiska - Razem               </c:v>
                  </c:pt>
                  <c:pt idx="952">
                    <c:v>921</c:v>
                  </c:pt>
                  <c:pt idx="953">
                    <c:v>952</c:v>
                  </c:pt>
                  <c:pt idx="954">
                    <c:v>953</c:v>
                  </c:pt>
                  <c:pt idx="955">
                    <c:v>954</c:v>
                  </c:pt>
                  <c:pt idx="956">
                    <c:v>955</c:v>
                  </c:pt>
                  <c:pt idx="957">
                    <c:v>956</c:v>
                  </c:pt>
                  <c:pt idx="958">
                    <c:v>957</c:v>
                  </c:pt>
                  <c:pt idx="959">
                    <c:v>958</c:v>
                  </c:pt>
                  <c:pt idx="960">
                    <c:v>959</c:v>
                  </c:pt>
                  <c:pt idx="961">
                    <c:v>960</c:v>
                  </c:pt>
                  <c:pt idx="962">
                    <c:v>961</c:v>
                  </c:pt>
                  <c:pt idx="963">
                    <c:v>962</c:v>
                  </c:pt>
                  <c:pt idx="964">
                    <c:v>963</c:v>
                  </c:pt>
                  <c:pt idx="965">
                    <c:v>964</c:v>
                  </c:pt>
                  <c:pt idx="966">
                    <c:v>965</c:v>
                  </c:pt>
                  <c:pt idx="967">
                    <c:v>966</c:v>
                  </c:pt>
                  <c:pt idx="968">
                    <c:v>   </c:v>
                  </c:pt>
                  <c:pt idx="969">
                    <c:v>   </c:v>
                  </c:pt>
                  <c:pt idx="970">
                    <c:v>   </c:v>
                  </c:pt>
                  <c:pt idx="971">
                    <c:v>970</c:v>
                  </c:pt>
                  <c:pt idx="972">
                    <c:v>971</c:v>
                  </c:pt>
                  <c:pt idx="973">
                    <c:v>972</c:v>
                  </c:pt>
                  <c:pt idx="974">
                    <c:v>   </c:v>
                  </c:pt>
                  <c:pt idx="975">
                    <c:v>974</c:v>
                  </c:pt>
                  <c:pt idx="976">
                    <c:v>975</c:v>
                  </c:pt>
                  <c:pt idx="977">
                    <c:v>976</c:v>
                  </c:pt>
                  <c:pt idx="978">
                    <c:v>977</c:v>
                  </c:pt>
                  <c:pt idx="979">
                    <c:v>978</c:v>
                  </c:pt>
                  <c:pt idx="980">
                    <c:v>   </c:v>
                  </c:pt>
                  <c:pt idx="981">
                    <c:v>980</c:v>
                  </c:pt>
                  <c:pt idx="982">
                    <c:v>   </c:v>
                  </c:pt>
                  <c:pt idx="983">
                    <c:v>982</c:v>
                  </c:pt>
                  <c:pt idx="984">
                    <c:v>983</c:v>
                  </c:pt>
                  <c:pt idx="985">
                    <c:v>984</c:v>
                  </c:pt>
                  <c:pt idx="986">
                    <c:v>   </c:v>
                  </c:pt>
                  <c:pt idx="987">
                    <c:v>986</c:v>
                  </c:pt>
                  <c:pt idx="988">
                    <c:v>987</c:v>
                  </c:pt>
                  <c:pt idx="989">
                    <c:v>   </c:v>
                  </c:pt>
                  <c:pt idx="990">
                    <c:v>989</c:v>
                  </c:pt>
                  <c:pt idx="991">
                    <c:v>990</c:v>
                  </c:pt>
                  <c:pt idx="992">
                    <c:v>991</c:v>
                  </c:pt>
                  <c:pt idx="993">
                    <c:v>992</c:v>
                  </c:pt>
                  <c:pt idx="994">
                    <c:v>   </c:v>
                  </c:pt>
                  <c:pt idx="995">
                    <c:v>994</c:v>
                  </c:pt>
                  <c:pt idx="996">
                    <c:v>995</c:v>
                  </c:pt>
                  <c:pt idx="997">
                    <c:v>996</c:v>
                  </c:pt>
                  <c:pt idx="998">
                    <c:v>997</c:v>
                  </c:pt>
                  <c:pt idx="999">
                    <c:v>998</c:v>
                  </c:pt>
                  <c:pt idx="1000">
                    <c:v>999</c:v>
                  </c:pt>
                  <c:pt idx="1001">
                    <c:v>1000</c:v>
                  </c:pt>
                  <c:pt idx="1002">
                    <c:v>1001</c:v>
                  </c:pt>
                  <c:pt idx="1003">
                    <c:v>1002</c:v>
                  </c:pt>
                  <c:pt idx="1004">
                    <c:v>1003</c:v>
                  </c:pt>
                  <c:pt idx="1005">
                    <c:v>1004</c:v>
                  </c:pt>
                  <c:pt idx="1006">
                    <c:v>1005</c:v>
                  </c:pt>
                  <c:pt idx="1007">
                    <c:v>1006</c:v>
                  </c:pt>
                  <c:pt idx="1008">
                    <c:v>1007</c:v>
                  </c:pt>
                  <c:pt idx="1009">
                    <c:v>   </c:v>
                  </c:pt>
                  <c:pt idx="1010">
                    <c:v>1009</c:v>
                  </c:pt>
                  <c:pt idx="1011">
                    <c:v>1010</c:v>
                  </c:pt>
                  <c:pt idx="1012">
                    <c:v>   </c:v>
                  </c:pt>
                  <c:pt idx="1013">
                    <c:v>   </c:v>
                  </c:pt>
                  <c:pt idx="1014">
                    <c:v>   </c:v>
                  </c:pt>
                  <c:pt idx="1015">
                    <c:v>1014</c:v>
                  </c:pt>
                  <c:pt idx="1016">
                    <c:v>   </c:v>
                  </c:pt>
                  <c:pt idx="1017">
                    <c:v>1016</c:v>
                  </c:pt>
                  <c:pt idx="1018">
                    <c:v>1017</c:v>
                  </c:pt>
                  <c:pt idx="1019">
                    <c:v>   </c:v>
                  </c:pt>
                  <c:pt idx="1020">
                    <c:v>   </c:v>
                  </c:pt>
                  <c:pt idx="1021">
                    <c:v>1020</c:v>
                  </c:pt>
                  <c:pt idx="1022">
                    <c:v>1021</c:v>
                  </c:pt>
                  <c:pt idx="1023">
                    <c:v>   </c:v>
                  </c:pt>
                  <c:pt idx="1024">
                    <c:v>   </c:v>
                  </c:pt>
                  <c:pt idx="1025">
                    <c:v>921 Kultura i ochrona dziedzictwa narodowego - Razem               </c:v>
                  </c:pt>
                  <c:pt idx="1026">
                    <c:v>926</c:v>
                  </c:pt>
                  <c:pt idx="1027">
                    <c:v>1026</c:v>
                  </c:pt>
                  <c:pt idx="1028">
                    <c:v>1027</c:v>
                  </c:pt>
                  <c:pt idx="1029">
                    <c:v>1028</c:v>
                  </c:pt>
                  <c:pt idx="1030">
                    <c:v>1029</c:v>
                  </c:pt>
                  <c:pt idx="1031">
                    <c:v>1030</c:v>
                  </c:pt>
                  <c:pt idx="1032">
                    <c:v>1031</c:v>
                  </c:pt>
                  <c:pt idx="1033">
                    <c:v>1032</c:v>
                  </c:pt>
                  <c:pt idx="1034">
                    <c:v>1033</c:v>
                  </c:pt>
                  <c:pt idx="1035">
                    <c:v>1034</c:v>
                  </c:pt>
                  <c:pt idx="1036">
                    <c:v>1035</c:v>
                  </c:pt>
                  <c:pt idx="1037">
                    <c:v>1036</c:v>
                  </c:pt>
                  <c:pt idx="1038">
                    <c:v>1037</c:v>
                  </c:pt>
                  <c:pt idx="1039">
                    <c:v>1038</c:v>
                  </c:pt>
                  <c:pt idx="1040">
                    <c:v>1039</c:v>
                  </c:pt>
                  <c:pt idx="1041">
                    <c:v>1040</c:v>
                  </c:pt>
                  <c:pt idx="1042">
                    <c:v>   </c:v>
                  </c:pt>
                  <c:pt idx="1043">
                    <c:v>   </c:v>
                  </c:pt>
                  <c:pt idx="1044">
                    <c:v>1043</c:v>
                  </c:pt>
                  <c:pt idx="1045">
                    <c:v>1044</c:v>
                  </c:pt>
                  <c:pt idx="1046">
                    <c:v>1045</c:v>
                  </c:pt>
                  <c:pt idx="1047">
                    <c:v>1046</c:v>
                  </c:pt>
                  <c:pt idx="1048">
                    <c:v>1047</c:v>
                  </c:pt>
                  <c:pt idx="1049">
                    <c:v>1048</c:v>
                  </c:pt>
                  <c:pt idx="1050">
                    <c:v>1049</c:v>
                  </c:pt>
                  <c:pt idx="1051">
                    <c:v>1050</c:v>
                  </c:pt>
                  <c:pt idx="1052">
                    <c:v>1051</c:v>
                  </c:pt>
                  <c:pt idx="1053">
                    <c:v>   </c:v>
                  </c:pt>
                  <c:pt idx="1054">
                    <c:v>   </c:v>
                  </c:pt>
                  <c:pt idx="1055">
                    <c:v>1054</c:v>
                  </c:pt>
                  <c:pt idx="1056">
                    <c:v>1055</c:v>
                  </c:pt>
                  <c:pt idx="1057">
                    <c:v>1056</c:v>
                  </c:pt>
                  <c:pt idx="1058">
                    <c:v>1057</c:v>
                  </c:pt>
                  <c:pt idx="1059">
                    <c:v>1058</c:v>
                  </c:pt>
                  <c:pt idx="1060">
                    <c:v>1059</c:v>
                  </c:pt>
                  <c:pt idx="1061">
                    <c:v>1060</c:v>
                  </c:pt>
                  <c:pt idx="1062">
                    <c:v>1061</c:v>
                  </c:pt>
                  <c:pt idx="1063">
                    <c:v>1062</c:v>
                  </c:pt>
                  <c:pt idx="1064">
                    <c:v>1063</c:v>
                  </c:pt>
                  <c:pt idx="1065">
                    <c:v>1064</c:v>
                  </c:pt>
                  <c:pt idx="1066">
                    <c:v>1065</c:v>
                  </c:pt>
                  <c:pt idx="1067">
                    <c:v>1066</c:v>
                  </c:pt>
                  <c:pt idx="1068">
                    <c:v>   </c:v>
                  </c:pt>
                  <c:pt idx="1069">
                    <c:v>   </c:v>
                  </c:pt>
                  <c:pt idx="1070">
                    <c:v>1069</c:v>
                  </c:pt>
                  <c:pt idx="1071">
                    <c:v>1070</c:v>
                  </c:pt>
                  <c:pt idx="1072">
                    <c:v>1071</c:v>
                  </c:pt>
                  <c:pt idx="1073">
                    <c:v>1072</c:v>
                  </c:pt>
                  <c:pt idx="1074">
                    <c:v>1073</c:v>
                  </c:pt>
                  <c:pt idx="1075">
                    <c:v>1074</c:v>
                  </c:pt>
                  <c:pt idx="1076">
                    <c:v>926 Kultura fizyczna i sport - Razem                                </c:v>
                  </c:pt>
                  <c:pt idx="1077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11">
                    <c:v>11</c:v>
                  </c:pt>
                  <c:pt idx="18">
                    <c:v>18</c:v>
                  </c:pt>
                  <c:pt idx="30">
                    <c:v>30</c:v>
                  </c:pt>
                  <c:pt idx="31">
                    <c:v>31</c:v>
                  </c:pt>
                  <c:pt idx="35">
                    <c:v>35</c:v>
                  </c:pt>
                  <c:pt idx="36">
                    <c:v>36</c:v>
                  </c:pt>
                  <c:pt idx="42">
                    <c:v>42</c:v>
                  </c:pt>
                  <c:pt idx="45">
                    <c:v>45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80">
                    <c:v>80</c:v>
                  </c:pt>
                  <c:pt idx="81">
                    <c:v>81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9">
                    <c:v>89</c:v>
                  </c:pt>
                  <c:pt idx="90">
                    <c:v>90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102">
                    <c:v>102</c:v>
                  </c:pt>
                  <c:pt idx="103">
                    <c:v>103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30">
                    <c:v>130</c:v>
                  </c:pt>
                  <c:pt idx="131">
                    <c:v>131</c:v>
                  </c:pt>
                  <c:pt idx="134">
                    <c:v>134</c:v>
                  </c:pt>
                  <c:pt idx="135">
                    <c:v>135</c:v>
                  </c:pt>
                  <c:pt idx="138">
                    <c:v>138</c:v>
                  </c:pt>
                  <c:pt idx="141">
                    <c:v>141</c:v>
                  </c:pt>
                  <c:pt idx="142">
                    <c:v>142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51">
                    <c:v>151</c:v>
                  </c:pt>
                  <c:pt idx="152">
                    <c:v>152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63">
                    <c:v>163</c:v>
                  </c:pt>
                  <c:pt idx="164">
                    <c:v>164</c:v>
                  </c:pt>
                  <c:pt idx="174">
                    <c:v>174</c:v>
                  </c:pt>
                  <c:pt idx="175">
                    <c:v>175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7">
                    <c:v>207</c:v>
                  </c:pt>
                  <c:pt idx="208">
                    <c:v>208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0">
                    <c:v>220</c:v>
                  </c:pt>
                  <c:pt idx="222">
                    <c:v>222</c:v>
                  </c:pt>
                  <c:pt idx="223">
                    <c:v>223</c:v>
                  </c:pt>
                  <c:pt idx="237">
                    <c:v>237</c:v>
                  </c:pt>
                  <c:pt idx="238">
                    <c:v>238</c:v>
                  </c:pt>
                  <c:pt idx="241">
                    <c:v>241</c:v>
                  </c:pt>
                  <c:pt idx="278">
                    <c:v>278</c:v>
                  </c:pt>
                  <c:pt idx="279">
                    <c:v>279</c:v>
                  </c:pt>
                  <c:pt idx="294">
                    <c:v>294</c:v>
                  </c:pt>
                  <c:pt idx="295">
                    <c:v>295</c:v>
                  </c:pt>
                  <c:pt idx="298">
                    <c:v>298</c:v>
                  </c:pt>
                  <c:pt idx="299">
                    <c:v>299</c:v>
                  </c:pt>
                  <c:pt idx="300">
                    <c:v>300</c:v>
                  </c:pt>
                  <c:pt idx="301">
                    <c:v>301</c:v>
                  </c:pt>
                  <c:pt idx="302">
                    <c:v>302</c:v>
                  </c:pt>
                  <c:pt idx="304">
                    <c:v>304</c:v>
                  </c:pt>
                  <c:pt idx="306">
                    <c:v>305</c:v>
                  </c:pt>
                  <c:pt idx="307">
                    <c:v>306</c:v>
                  </c:pt>
                  <c:pt idx="308">
                    <c:v>307</c:v>
                  </c:pt>
                  <c:pt idx="312">
                    <c:v>311</c:v>
                  </c:pt>
                  <c:pt idx="316">
                    <c:v>315</c:v>
                  </c:pt>
                  <c:pt idx="320">
                    <c:v>319</c:v>
                  </c:pt>
                  <c:pt idx="324">
                    <c:v>323</c:v>
                  </c:pt>
                  <c:pt idx="328">
                    <c:v>327</c:v>
                  </c:pt>
                  <c:pt idx="336">
                    <c:v>335</c:v>
                  </c:pt>
                  <c:pt idx="344">
                    <c:v>343</c:v>
                  </c:pt>
                  <c:pt idx="348">
                    <c:v>347</c:v>
                  </c:pt>
                  <c:pt idx="352">
                    <c:v>351</c:v>
                  </c:pt>
                  <c:pt idx="362">
                    <c:v>361</c:v>
                  </c:pt>
                  <c:pt idx="377">
                    <c:v>376</c:v>
                  </c:pt>
                  <c:pt idx="383">
                    <c:v>382</c:v>
                  </c:pt>
                  <c:pt idx="395">
                    <c:v>394</c:v>
                  </c:pt>
                  <c:pt idx="459">
                    <c:v>458</c:v>
                  </c:pt>
                  <c:pt idx="462">
                    <c:v>461</c:v>
                  </c:pt>
                  <c:pt idx="465">
                    <c:v>464</c:v>
                  </c:pt>
                  <c:pt idx="468">
                    <c:v>467</c:v>
                  </c:pt>
                  <c:pt idx="471">
                    <c:v>470</c:v>
                  </c:pt>
                  <c:pt idx="479">
                    <c:v>478</c:v>
                  </c:pt>
                  <c:pt idx="485">
                    <c:v>484</c:v>
                  </c:pt>
                  <c:pt idx="531">
                    <c:v>530</c:v>
                  </c:pt>
                  <c:pt idx="532">
                    <c:v>531</c:v>
                  </c:pt>
                  <c:pt idx="536">
                    <c:v>535</c:v>
                  </c:pt>
                  <c:pt idx="540">
                    <c:v>539</c:v>
                  </c:pt>
                  <c:pt idx="544">
                    <c:v>543</c:v>
                  </c:pt>
                  <c:pt idx="548">
                    <c:v>547</c:v>
                  </c:pt>
                  <c:pt idx="560">
                    <c:v>559</c:v>
                  </c:pt>
                  <c:pt idx="564">
                    <c:v>563</c:v>
                  </c:pt>
                  <c:pt idx="568">
                    <c:v>567</c:v>
                  </c:pt>
                  <c:pt idx="577">
                    <c:v>576</c:v>
                  </c:pt>
                  <c:pt idx="584">
                    <c:v>583</c:v>
                  </c:pt>
                  <c:pt idx="590">
                    <c:v>589</c:v>
                  </c:pt>
                  <c:pt idx="601">
                    <c:v>600</c:v>
                  </c:pt>
                  <c:pt idx="602">
                    <c:v>601</c:v>
                  </c:pt>
                  <c:pt idx="641">
                    <c:v>640</c:v>
                  </c:pt>
                  <c:pt idx="642">
                    <c:v>641</c:v>
                  </c:pt>
                  <c:pt idx="644">
                    <c:v>643</c:v>
                  </c:pt>
                  <c:pt idx="646">
                    <c:v>645</c:v>
                  </c:pt>
                  <c:pt idx="648">
                    <c:v>647</c:v>
                  </c:pt>
                  <c:pt idx="650">
                    <c:v>649</c:v>
                  </c:pt>
                  <c:pt idx="656">
                    <c:v>655</c:v>
                  </c:pt>
                  <c:pt idx="658">
                    <c:v>657</c:v>
                  </c:pt>
                  <c:pt idx="660">
                    <c:v>659</c:v>
                  </c:pt>
                  <c:pt idx="665">
                    <c:v>664</c:v>
                  </c:pt>
                  <c:pt idx="671">
                    <c:v>670</c:v>
                  </c:pt>
                  <c:pt idx="673">
                    <c:v>672</c:v>
                  </c:pt>
                  <c:pt idx="703">
                    <c:v>702</c:v>
                  </c:pt>
                  <c:pt idx="704">
                    <c:v>703</c:v>
                  </c:pt>
                  <c:pt idx="707">
                    <c:v>706</c:v>
                  </c:pt>
                  <c:pt idx="708">
                    <c:v>707</c:v>
                  </c:pt>
                  <c:pt idx="720">
                    <c:v>719</c:v>
                  </c:pt>
                  <c:pt idx="721">
                    <c:v>720</c:v>
                  </c:pt>
                  <c:pt idx="722">
                    <c:v>721</c:v>
                  </c:pt>
                  <c:pt idx="723">
                    <c:v>722</c:v>
                  </c:pt>
                  <c:pt idx="724">
                    <c:v>723</c:v>
                  </c:pt>
                  <c:pt idx="725">
                    <c:v>724</c:v>
                  </c:pt>
                  <c:pt idx="735">
                    <c:v>734</c:v>
                  </c:pt>
                  <c:pt idx="736">
                    <c:v>735</c:v>
                  </c:pt>
                  <c:pt idx="767">
                    <c:v>766</c:v>
                  </c:pt>
                  <c:pt idx="768">
                    <c:v>767</c:v>
                  </c:pt>
                  <c:pt idx="769">
                    <c:v>768</c:v>
                  </c:pt>
                  <c:pt idx="770">
                    <c:v>769</c:v>
                  </c:pt>
                  <c:pt idx="771">
                    <c:v>770</c:v>
                  </c:pt>
                  <c:pt idx="772">
                    <c:v>771</c:v>
                  </c:pt>
                  <c:pt idx="776">
                    <c:v>775</c:v>
                  </c:pt>
                  <c:pt idx="779">
                    <c:v>778</c:v>
                  </c:pt>
                  <c:pt idx="780">
                    <c:v>779</c:v>
                  </c:pt>
                  <c:pt idx="782">
                    <c:v>781</c:v>
                  </c:pt>
                  <c:pt idx="783">
                    <c:v>782</c:v>
                  </c:pt>
                  <c:pt idx="784">
                    <c:v>783</c:v>
                  </c:pt>
                  <c:pt idx="785">
                    <c:v>784</c:v>
                  </c:pt>
                  <c:pt idx="786">
                    <c:v>785</c:v>
                  </c:pt>
                  <c:pt idx="790">
                    <c:v>789</c:v>
                  </c:pt>
                  <c:pt idx="791">
                    <c:v>790</c:v>
                  </c:pt>
                  <c:pt idx="792">
                    <c:v>791</c:v>
                  </c:pt>
                  <c:pt idx="793">
                    <c:v>792</c:v>
                  </c:pt>
                  <c:pt idx="798">
                    <c:v>797</c:v>
                  </c:pt>
                  <c:pt idx="799">
                    <c:v>798</c:v>
                  </c:pt>
                  <c:pt idx="806">
                    <c:v>805</c:v>
                  </c:pt>
                  <c:pt idx="807">
                    <c:v>806</c:v>
                  </c:pt>
                  <c:pt idx="808">
                    <c:v>807</c:v>
                  </c:pt>
                  <c:pt idx="810">
                    <c:v>809</c:v>
                  </c:pt>
                  <c:pt idx="811">
                    <c:v>810</c:v>
                  </c:pt>
                  <c:pt idx="814">
                    <c:v>813</c:v>
                  </c:pt>
                  <c:pt idx="838">
                    <c:v>837</c:v>
                  </c:pt>
                  <c:pt idx="839">
                    <c:v>838</c:v>
                  </c:pt>
                  <c:pt idx="840">
                    <c:v>839</c:v>
                  </c:pt>
                  <c:pt idx="844">
                    <c:v>843</c:v>
                  </c:pt>
                  <c:pt idx="852">
                    <c:v>851</c:v>
                  </c:pt>
                  <c:pt idx="856">
                    <c:v>855</c:v>
                  </c:pt>
                  <c:pt idx="860">
                    <c:v>859</c:v>
                  </c:pt>
                  <c:pt idx="864">
                    <c:v>863</c:v>
                  </c:pt>
                  <c:pt idx="892">
                    <c:v>891</c:v>
                  </c:pt>
                  <c:pt idx="905">
                    <c:v>904</c:v>
                  </c:pt>
                  <c:pt idx="906">
                    <c:v>905</c:v>
                  </c:pt>
                  <c:pt idx="907">
                    <c:v>906</c:v>
                  </c:pt>
                  <c:pt idx="914">
                    <c:v>913</c:v>
                  </c:pt>
                  <c:pt idx="915">
                    <c:v>914</c:v>
                  </c:pt>
                  <c:pt idx="916">
                    <c:v>915</c:v>
                  </c:pt>
                  <c:pt idx="925">
                    <c:v>924</c:v>
                  </c:pt>
                  <c:pt idx="928">
                    <c:v>927</c:v>
                  </c:pt>
                  <c:pt idx="929">
                    <c:v>928</c:v>
                  </c:pt>
                  <c:pt idx="932">
                    <c:v>931</c:v>
                  </c:pt>
                  <c:pt idx="933">
                    <c:v>932</c:v>
                  </c:pt>
                  <c:pt idx="934">
                    <c:v>933</c:v>
                  </c:pt>
                  <c:pt idx="935">
                    <c:v>934</c:v>
                  </c:pt>
                  <c:pt idx="936">
                    <c:v>935</c:v>
                  </c:pt>
                  <c:pt idx="937">
                    <c:v>936</c:v>
                  </c:pt>
                  <c:pt idx="951">
                    <c:v>950</c:v>
                  </c:pt>
                  <c:pt idx="952">
                    <c:v>951</c:v>
                  </c:pt>
                  <c:pt idx="968">
                    <c:v>967</c:v>
                  </c:pt>
                  <c:pt idx="969">
                    <c:v>968</c:v>
                  </c:pt>
                  <c:pt idx="970">
                    <c:v>969</c:v>
                  </c:pt>
                  <c:pt idx="974">
                    <c:v>973</c:v>
                  </c:pt>
                  <c:pt idx="980">
                    <c:v>979</c:v>
                  </c:pt>
                  <c:pt idx="982">
                    <c:v>981</c:v>
                  </c:pt>
                  <c:pt idx="986">
                    <c:v>985</c:v>
                  </c:pt>
                  <c:pt idx="989">
                    <c:v>988</c:v>
                  </c:pt>
                  <c:pt idx="994">
                    <c:v>993</c:v>
                  </c:pt>
                  <c:pt idx="1009">
                    <c:v>1008</c:v>
                  </c:pt>
                  <c:pt idx="1012">
                    <c:v>1011</c:v>
                  </c:pt>
                  <c:pt idx="1013">
                    <c:v>1012</c:v>
                  </c:pt>
                  <c:pt idx="1014">
                    <c:v>1013</c:v>
                  </c:pt>
                  <c:pt idx="1016">
                    <c:v>1015</c:v>
                  </c:pt>
                  <c:pt idx="1019">
                    <c:v>1018</c:v>
                  </c:pt>
                  <c:pt idx="1020">
                    <c:v>1019</c:v>
                  </c:pt>
                  <c:pt idx="1023">
                    <c:v>1022</c:v>
                  </c:pt>
                  <c:pt idx="1024">
                    <c:v>1023</c:v>
                  </c:pt>
                  <c:pt idx="1025">
                    <c:v>1024</c:v>
                  </c:pt>
                  <c:pt idx="1026">
                    <c:v>1025</c:v>
                  </c:pt>
                  <c:pt idx="1042">
                    <c:v>1041</c:v>
                  </c:pt>
                  <c:pt idx="1043">
                    <c:v>1042</c:v>
                  </c:pt>
                  <c:pt idx="1053">
                    <c:v>1052</c:v>
                  </c:pt>
                  <c:pt idx="1054">
                    <c:v>1053</c:v>
                  </c:pt>
                  <c:pt idx="1068">
                    <c:v>1067</c:v>
                  </c:pt>
                  <c:pt idx="1069">
                    <c:v>1068</c:v>
                  </c:pt>
                  <c:pt idx="1076">
                    <c:v>1075</c:v>
                  </c:pt>
                </c:lvl>
              </c:multiLvlStrCache>
            </c:multiLvlStrRef>
          </c:cat>
          <c:val>
            <c:numRef>
              <c:f>szczegół!$J$6:$J$1083</c:f>
              <c:numCache>
                <c:ptCount val="1078"/>
                <c:pt idx="0">
                  <c:v>7</c:v>
                </c:pt>
                <c:pt idx="1">
                  <c:v>5875000</c:v>
                </c:pt>
                <c:pt idx="2">
                  <c:v>53000</c:v>
                </c:pt>
                <c:pt idx="3">
                  <c:v>50000</c:v>
                </c:pt>
                <c:pt idx="4">
                  <c:v>3000</c:v>
                </c:pt>
                <c:pt idx="5">
                  <c:v>932000</c:v>
                </c:pt>
                <c:pt idx="6">
                  <c:v>250000</c:v>
                </c:pt>
                <c:pt idx="7">
                  <c:v>110000</c:v>
                </c:pt>
                <c:pt idx="8">
                  <c:v>450000</c:v>
                </c:pt>
                <c:pt idx="9">
                  <c:v>110000</c:v>
                </c:pt>
                <c:pt idx="10">
                  <c:v>12000</c:v>
                </c:pt>
                <c:pt idx="11">
                  <c:v>1041000</c:v>
                </c:pt>
                <c:pt idx="12">
                  <c:v>340000</c:v>
                </c:pt>
                <c:pt idx="13">
                  <c:v>150000</c:v>
                </c:pt>
                <c:pt idx="14">
                  <c:v>200000</c:v>
                </c:pt>
                <c:pt idx="15">
                  <c:v>60000</c:v>
                </c:pt>
                <c:pt idx="16">
                  <c:v>285000</c:v>
                </c:pt>
                <c:pt idx="17">
                  <c:v>6000</c:v>
                </c:pt>
                <c:pt idx="18">
                  <c:v>3828000</c:v>
                </c:pt>
                <c:pt idx="19">
                  <c:v>3150000</c:v>
                </c:pt>
                <c:pt idx="20">
                  <c:v>200000</c:v>
                </c:pt>
                <c:pt idx="21">
                  <c:v>90000</c:v>
                </c:pt>
                <c:pt idx="22">
                  <c:v>3000</c:v>
                </c:pt>
                <c:pt idx="23">
                  <c:v>10000</c:v>
                </c:pt>
                <c:pt idx="24">
                  <c:v>3000</c:v>
                </c:pt>
                <c:pt idx="25">
                  <c:v>120000</c:v>
                </c:pt>
                <c:pt idx="26">
                  <c:v>250000</c:v>
                </c:pt>
                <c:pt idx="27">
                  <c:v>2000</c:v>
                </c:pt>
                <c:pt idx="28">
                  <c:v>6000</c:v>
                </c:pt>
                <c:pt idx="29">
                  <c:v>6000</c:v>
                </c:pt>
                <c:pt idx="30">
                  <c:v>15000</c:v>
                </c:pt>
                <c:pt idx="31">
                  <c:v>15000</c:v>
                </c:pt>
                <c:pt idx="32">
                  <c:v>4700</c:v>
                </c:pt>
                <c:pt idx="33">
                  <c:v>4700</c:v>
                </c:pt>
                <c:pt idx="34">
                  <c:v>4700</c:v>
                </c:pt>
                <c:pt idx="35">
                  <c:v>5879700</c:v>
                </c:pt>
                <c:pt idx="36">
                  <c:v>462000</c:v>
                </c:pt>
                <c:pt idx="37">
                  <c:v>462000</c:v>
                </c:pt>
                <c:pt idx="38">
                  <c:v>74000</c:v>
                </c:pt>
                <c:pt idx="39">
                  <c:v>78000</c:v>
                </c:pt>
                <c:pt idx="40">
                  <c:v>15000</c:v>
                </c:pt>
                <c:pt idx="41">
                  <c:v>295000</c:v>
                </c:pt>
                <c:pt idx="42">
                  <c:v>3395252.4</c:v>
                </c:pt>
                <c:pt idx="43">
                  <c:v>5000</c:v>
                </c:pt>
                <c:pt idx="44">
                  <c:v>5000</c:v>
                </c:pt>
                <c:pt idx="45">
                  <c:v>2645000</c:v>
                </c:pt>
                <c:pt idx="46">
                  <c:v>750000</c:v>
                </c:pt>
                <c:pt idx="47">
                  <c:v>350000</c:v>
                </c:pt>
                <c:pt idx="48">
                  <c:v>60000</c:v>
                </c:pt>
                <c:pt idx="49">
                  <c:v>80000</c:v>
                </c:pt>
                <c:pt idx="50">
                  <c:v>5000</c:v>
                </c:pt>
                <c:pt idx="51">
                  <c:v>30000</c:v>
                </c:pt>
                <c:pt idx="52">
                  <c:v>750000</c:v>
                </c:pt>
                <c:pt idx="53">
                  <c:v>250000</c:v>
                </c:pt>
                <c:pt idx="54">
                  <c:v>250000</c:v>
                </c:pt>
                <c:pt idx="55">
                  <c:v>120000</c:v>
                </c:pt>
                <c:pt idx="56">
                  <c:v>730252.4</c:v>
                </c:pt>
                <c:pt idx="57">
                  <c:v>450000</c:v>
                </c:pt>
                <c:pt idx="58">
                  <c:v>40000</c:v>
                </c:pt>
                <c:pt idx="59">
                  <c:v>100000</c:v>
                </c:pt>
                <c:pt idx="60">
                  <c:v>20000</c:v>
                </c:pt>
                <c:pt idx="61">
                  <c:v>5252.4</c:v>
                </c:pt>
                <c:pt idx="62">
                  <c:v>5000</c:v>
                </c:pt>
                <c:pt idx="63">
                  <c:v>60000</c:v>
                </c:pt>
                <c:pt idx="64">
                  <c:v>15000</c:v>
                </c:pt>
                <c:pt idx="65">
                  <c:v>30000</c:v>
                </c:pt>
                <c:pt idx="66">
                  <c:v>5000</c:v>
                </c:pt>
                <c:pt idx="67">
                  <c:v>15000</c:v>
                </c:pt>
                <c:pt idx="68">
                  <c:v>15000</c:v>
                </c:pt>
                <c:pt idx="69">
                  <c:v>586000</c:v>
                </c:pt>
                <c:pt idx="70">
                  <c:v>316000</c:v>
                </c:pt>
                <c:pt idx="71">
                  <c:v>300000</c:v>
                </c:pt>
                <c:pt idx="72">
                  <c:v>16000</c:v>
                </c:pt>
                <c:pt idx="73">
                  <c:v>260000</c:v>
                </c:pt>
                <c:pt idx="74">
                  <c:v>130000</c:v>
                </c:pt>
                <c:pt idx="75">
                  <c:v>100000</c:v>
                </c:pt>
                <c:pt idx="76">
                  <c:v>20000</c:v>
                </c:pt>
                <c:pt idx="77">
                  <c:v>10000</c:v>
                </c:pt>
                <c:pt idx="78">
                  <c:v>10000</c:v>
                </c:pt>
                <c:pt idx="79">
                  <c:v>10000</c:v>
                </c:pt>
                <c:pt idx="80">
                  <c:v>4443252.4</c:v>
                </c:pt>
                <c:pt idx="81">
                  <c:v>93000</c:v>
                </c:pt>
                <c:pt idx="82">
                  <c:v>7000</c:v>
                </c:pt>
                <c:pt idx="83">
                  <c:v>7000</c:v>
                </c:pt>
                <c:pt idx="84">
                  <c:v>5000</c:v>
                </c:pt>
                <c:pt idx="85">
                  <c:v>5000</c:v>
                </c:pt>
                <c:pt idx="86">
                  <c:v>56000</c:v>
                </c:pt>
                <c:pt idx="87">
                  <c:v>49000</c:v>
                </c:pt>
                <c:pt idx="88">
                  <c:v>7000</c:v>
                </c:pt>
                <c:pt idx="89">
                  <c:v>20000</c:v>
                </c:pt>
                <c:pt idx="90">
                  <c:v>5000</c:v>
                </c:pt>
                <c:pt idx="91">
                  <c:v>15000</c:v>
                </c:pt>
                <c:pt idx="92">
                  <c:v>5000</c:v>
                </c:pt>
                <c:pt idx="93">
                  <c:v>5000</c:v>
                </c:pt>
                <c:pt idx="94">
                  <c:v>1167000</c:v>
                </c:pt>
                <c:pt idx="95">
                  <c:v>112000</c:v>
                </c:pt>
                <c:pt idx="96">
                  <c:v>15000</c:v>
                </c:pt>
                <c:pt idx="97">
                  <c:v>15000</c:v>
                </c:pt>
                <c:pt idx="98">
                  <c:v>10000</c:v>
                </c:pt>
                <c:pt idx="99">
                  <c:v>2000</c:v>
                </c:pt>
                <c:pt idx="100">
                  <c:v>30000</c:v>
                </c:pt>
                <c:pt idx="101">
                  <c:v>40000</c:v>
                </c:pt>
                <c:pt idx="102">
                  <c:v>55000</c:v>
                </c:pt>
                <c:pt idx="103">
                  <c:v>55000</c:v>
                </c:pt>
                <c:pt idx="104">
                  <c:v>1000000</c:v>
                </c:pt>
                <c:pt idx="105">
                  <c:v>1000000</c:v>
                </c:pt>
                <c:pt idx="106">
                  <c:v>1260000</c:v>
                </c:pt>
                <c:pt idx="107">
                  <c:v>200000</c:v>
                </c:pt>
                <c:pt idx="108">
                  <c:v>200000</c:v>
                </c:pt>
                <c:pt idx="109">
                  <c:v>200000</c:v>
                </c:pt>
                <c:pt idx="110">
                  <c:v>13000</c:v>
                </c:pt>
                <c:pt idx="111">
                  <c:v>13000</c:v>
                </c:pt>
                <c:pt idx="112">
                  <c:v>213000</c:v>
                </c:pt>
                <c:pt idx="113">
                  <c:v>213365</c:v>
                </c:pt>
                <c:pt idx="114">
                  <c:v>163600</c:v>
                </c:pt>
                <c:pt idx="115">
                  <c:v>150000</c:v>
                </c:pt>
                <c:pt idx="116">
                  <c:v>13600</c:v>
                </c:pt>
                <c:pt idx="117">
                  <c:v>12500</c:v>
                </c:pt>
                <c:pt idx="118">
                  <c:v>12500</c:v>
                </c:pt>
                <c:pt idx="119">
                  <c:v>32950</c:v>
                </c:pt>
                <c:pt idx="120">
                  <c:v>32950</c:v>
                </c:pt>
                <c:pt idx="121">
                  <c:v>4315</c:v>
                </c:pt>
                <c:pt idx="122">
                  <c:v>4315</c:v>
                </c:pt>
                <c:pt idx="123">
                  <c:v>228900</c:v>
                </c:pt>
                <c:pt idx="124">
                  <c:v>200000</c:v>
                </c:pt>
                <c:pt idx="125">
                  <c:v>200000</c:v>
                </c:pt>
                <c:pt idx="126">
                  <c:v>15000</c:v>
                </c:pt>
                <c:pt idx="127">
                  <c:v>15000</c:v>
                </c:pt>
                <c:pt idx="128">
                  <c:v>3000</c:v>
                </c:pt>
                <c:pt idx="129">
                  <c:v>3000</c:v>
                </c:pt>
                <c:pt idx="130">
                  <c:v>200</c:v>
                </c:pt>
                <c:pt idx="131">
                  <c:v>200</c:v>
                </c:pt>
                <c:pt idx="132">
                  <c:v>500</c:v>
                </c:pt>
                <c:pt idx="133">
                  <c:v>500</c:v>
                </c:pt>
                <c:pt idx="134">
                  <c:v>3200</c:v>
                </c:pt>
                <c:pt idx="135">
                  <c:v>3200</c:v>
                </c:pt>
                <c:pt idx="136">
                  <c:v>7000</c:v>
                </c:pt>
                <c:pt idx="137">
                  <c:v>7000</c:v>
                </c:pt>
                <c:pt idx="138">
                  <c:v>6929000</c:v>
                </c:pt>
                <c:pt idx="139">
                  <c:v>6000</c:v>
                </c:pt>
                <c:pt idx="140">
                  <c:v>6000</c:v>
                </c:pt>
                <c:pt idx="141">
                  <c:v>4327000</c:v>
                </c:pt>
                <c:pt idx="142">
                  <c:v>4200000</c:v>
                </c:pt>
                <c:pt idx="143">
                  <c:v>30000</c:v>
                </c:pt>
                <c:pt idx="144">
                  <c:v>97000</c:v>
                </c:pt>
                <c:pt idx="145">
                  <c:v>307500</c:v>
                </c:pt>
                <c:pt idx="146">
                  <c:v>307500</c:v>
                </c:pt>
                <c:pt idx="147">
                  <c:v>868000</c:v>
                </c:pt>
                <c:pt idx="148">
                  <c:v>868000</c:v>
                </c:pt>
                <c:pt idx="149">
                  <c:v>115000</c:v>
                </c:pt>
                <c:pt idx="150">
                  <c:v>115000</c:v>
                </c:pt>
                <c:pt idx="151">
                  <c:v>78000</c:v>
                </c:pt>
                <c:pt idx="152">
                  <c:v>78000</c:v>
                </c:pt>
                <c:pt idx="153">
                  <c:v>110000</c:v>
                </c:pt>
                <c:pt idx="154">
                  <c:v>110000</c:v>
                </c:pt>
                <c:pt idx="155">
                  <c:v>257000</c:v>
                </c:pt>
                <c:pt idx="156">
                  <c:v>257000</c:v>
                </c:pt>
                <c:pt idx="157">
                  <c:v>70000</c:v>
                </c:pt>
                <c:pt idx="158">
                  <c:v>70000</c:v>
                </c:pt>
                <c:pt idx="159">
                  <c:v>40000</c:v>
                </c:pt>
                <c:pt idx="160">
                  <c:v>40000</c:v>
                </c:pt>
                <c:pt idx="161">
                  <c:v>7000</c:v>
                </c:pt>
                <c:pt idx="162">
                  <c:v>7000</c:v>
                </c:pt>
                <c:pt idx="163">
                  <c:v>427000</c:v>
                </c:pt>
                <c:pt idx="164">
                  <c:v>260000</c:v>
                </c:pt>
                <c:pt idx="165">
                  <c:v>55000</c:v>
                </c:pt>
                <c:pt idx="166">
                  <c:v>17000</c:v>
                </c:pt>
                <c:pt idx="167">
                  <c:v>95000</c:v>
                </c:pt>
                <c:pt idx="168">
                  <c:v>20000</c:v>
                </c:pt>
                <c:pt idx="169">
                  <c:v>20000</c:v>
                </c:pt>
                <c:pt idx="170">
                  <c:v>42000</c:v>
                </c:pt>
                <c:pt idx="171">
                  <c:v>42000</c:v>
                </c:pt>
                <c:pt idx="172">
                  <c:v>35000</c:v>
                </c:pt>
                <c:pt idx="173">
                  <c:v>35000</c:v>
                </c:pt>
                <c:pt idx="174">
                  <c:v>85000</c:v>
                </c:pt>
                <c:pt idx="175">
                  <c:v>85000</c:v>
                </c:pt>
                <c:pt idx="176">
                  <c:v>6000</c:v>
                </c:pt>
                <c:pt idx="177">
                  <c:v>6000</c:v>
                </c:pt>
                <c:pt idx="178">
                  <c:v>5000</c:v>
                </c:pt>
                <c:pt idx="179">
                  <c:v>5000</c:v>
                </c:pt>
                <c:pt idx="180">
                  <c:v>73500</c:v>
                </c:pt>
                <c:pt idx="181">
                  <c:v>73500</c:v>
                </c:pt>
                <c:pt idx="182">
                  <c:v>50000</c:v>
                </c:pt>
                <c:pt idx="183">
                  <c:v>50000</c:v>
                </c:pt>
                <c:pt idx="184">
                  <c:v>100000</c:v>
                </c:pt>
                <c:pt idx="185">
                  <c:v>20000</c:v>
                </c:pt>
                <c:pt idx="186">
                  <c:v>20000</c:v>
                </c:pt>
                <c:pt idx="187">
                  <c:v>80000</c:v>
                </c:pt>
                <c:pt idx="188">
                  <c:v>80000</c:v>
                </c:pt>
                <c:pt idx="189">
                  <c:v>36300</c:v>
                </c:pt>
                <c:pt idx="190">
                  <c:v>23000</c:v>
                </c:pt>
                <c:pt idx="191">
                  <c:v>8000</c:v>
                </c:pt>
                <c:pt idx="192">
                  <c:v>5000</c:v>
                </c:pt>
                <c:pt idx="193">
                  <c:v>10000</c:v>
                </c:pt>
                <c:pt idx="194">
                  <c:v>2000</c:v>
                </c:pt>
                <c:pt idx="195">
                  <c:v>2000</c:v>
                </c:pt>
                <c:pt idx="196">
                  <c:v>11300</c:v>
                </c:pt>
                <c:pt idx="197">
                  <c:v>1300</c:v>
                </c:pt>
                <c:pt idx="198">
                  <c:v>10000</c:v>
                </c:pt>
                <c:pt idx="199">
                  <c:v>7507565</c:v>
                </c:pt>
                <c:pt idx="200">
                  <c:v>2609</c:v>
                </c:pt>
                <c:pt idx="201">
                  <c:v>357</c:v>
                </c:pt>
                <c:pt idx="202">
                  <c:v>357</c:v>
                </c:pt>
                <c:pt idx="203">
                  <c:v>64</c:v>
                </c:pt>
                <c:pt idx="204">
                  <c:v>64</c:v>
                </c:pt>
                <c:pt idx="205">
                  <c:v>2188</c:v>
                </c:pt>
                <c:pt idx="206">
                  <c:v>2188</c:v>
                </c:pt>
                <c:pt idx="207">
                  <c:v>2609</c:v>
                </c:pt>
                <c:pt idx="208">
                  <c:v>80000</c:v>
                </c:pt>
                <c:pt idx="209">
                  <c:v>80000</c:v>
                </c:pt>
                <c:pt idx="210">
                  <c:v>60000</c:v>
                </c:pt>
                <c:pt idx="211">
                  <c:v>2000</c:v>
                </c:pt>
                <c:pt idx="212">
                  <c:v>15000</c:v>
                </c:pt>
                <c:pt idx="213">
                  <c:v>3000</c:v>
                </c:pt>
                <c:pt idx="214">
                  <c:v>80000</c:v>
                </c:pt>
                <c:pt idx="215">
                  <c:v>15000</c:v>
                </c:pt>
                <c:pt idx="216">
                  <c:v>15000</c:v>
                </c:pt>
                <c:pt idx="217">
                  <c:v>18500</c:v>
                </c:pt>
                <c:pt idx="218">
                  <c:v>7000</c:v>
                </c:pt>
                <c:pt idx="219">
                  <c:v>3000</c:v>
                </c:pt>
                <c:pt idx="220">
                  <c:v>500</c:v>
                </c:pt>
                <c:pt idx="221">
                  <c:v>8000</c:v>
                </c:pt>
                <c:pt idx="222">
                  <c:v>10000</c:v>
                </c:pt>
                <c:pt idx="223">
                  <c:v>10000</c:v>
                </c:pt>
                <c:pt idx="224">
                  <c:v>5000</c:v>
                </c:pt>
                <c:pt idx="225">
                  <c:v>5000</c:v>
                </c:pt>
                <c:pt idx="226">
                  <c:v>1500</c:v>
                </c:pt>
                <c:pt idx="227">
                  <c:v>1500</c:v>
                </c:pt>
                <c:pt idx="228">
                  <c:v>12000</c:v>
                </c:pt>
                <c:pt idx="229">
                  <c:v>7000</c:v>
                </c:pt>
                <c:pt idx="230">
                  <c:v>3000</c:v>
                </c:pt>
                <c:pt idx="231">
                  <c:v>2000</c:v>
                </c:pt>
                <c:pt idx="232">
                  <c:v>1000</c:v>
                </c:pt>
                <c:pt idx="233">
                  <c:v>1000</c:v>
                </c:pt>
                <c:pt idx="234">
                  <c:v>2000</c:v>
                </c:pt>
                <c:pt idx="235">
                  <c:v>2000</c:v>
                </c:pt>
                <c:pt idx="236">
                  <c:v>15000</c:v>
                </c:pt>
                <c:pt idx="237">
                  <c:v>15000</c:v>
                </c:pt>
                <c:pt idx="238">
                  <c:v>4500</c:v>
                </c:pt>
                <c:pt idx="239">
                  <c:v>1000</c:v>
                </c:pt>
                <c:pt idx="240">
                  <c:v>1000</c:v>
                </c:pt>
                <c:pt idx="241">
                  <c:v>2000</c:v>
                </c:pt>
                <c:pt idx="242">
                  <c:v>2000</c:v>
                </c:pt>
                <c:pt idx="243">
                  <c:v>1500</c:v>
                </c:pt>
                <c:pt idx="244">
                  <c:v>1500</c:v>
                </c:pt>
                <c:pt idx="245">
                  <c:v>408300</c:v>
                </c:pt>
                <c:pt idx="246">
                  <c:v>7000</c:v>
                </c:pt>
                <c:pt idx="247">
                  <c:v>7000</c:v>
                </c:pt>
                <c:pt idx="248">
                  <c:v>239200</c:v>
                </c:pt>
                <c:pt idx="249">
                  <c:v>239200</c:v>
                </c:pt>
                <c:pt idx="250">
                  <c:v>48200</c:v>
                </c:pt>
                <c:pt idx="251">
                  <c:v>48200</c:v>
                </c:pt>
                <c:pt idx="252">
                  <c:v>6500</c:v>
                </c:pt>
                <c:pt idx="253">
                  <c:v>6500</c:v>
                </c:pt>
                <c:pt idx="254">
                  <c:v>2900</c:v>
                </c:pt>
                <c:pt idx="255">
                  <c:v>2900</c:v>
                </c:pt>
                <c:pt idx="256">
                  <c:v>64000</c:v>
                </c:pt>
                <c:pt idx="257">
                  <c:v>50000</c:v>
                </c:pt>
                <c:pt idx="258">
                  <c:v>14000</c:v>
                </c:pt>
                <c:pt idx="259">
                  <c:v>1500</c:v>
                </c:pt>
                <c:pt idx="260">
                  <c:v>1500</c:v>
                </c:pt>
                <c:pt idx="261">
                  <c:v>6000</c:v>
                </c:pt>
                <c:pt idx="262">
                  <c:v>6000</c:v>
                </c:pt>
                <c:pt idx="263">
                  <c:v>3000</c:v>
                </c:pt>
                <c:pt idx="264">
                  <c:v>3000</c:v>
                </c:pt>
                <c:pt idx="265">
                  <c:v>3500</c:v>
                </c:pt>
                <c:pt idx="266">
                  <c:v>3500</c:v>
                </c:pt>
                <c:pt idx="267">
                  <c:v>800</c:v>
                </c:pt>
                <c:pt idx="268">
                  <c:v>800</c:v>
                </c:pt>
                <c:pt idx="269">
                  <c:v>4000</c:v>
                </c:pt>
                <c:pt idx="270">
                  <c:v>4000</c:v>
                </c:pt>
                <c:pt idx="271">
                  <c:v>6700</c:v>
                </c:pt>
                <c:pt idx="272">
                  <c:v>6700</c:v>
                </c:pt>
                <c:pt idx="273">
                  <c:v>15000</c:v>
                </c:pt>
                <c:pt idx="274">
                  <c:v>15000</c:v>
                </c:pt>
                <c:pt idx="275">
                  <c:v>3000</c:v>
                </c:pt>
                <c:pt idx="276">
                  <c:v>3000</c:v>
                </c:pt>
                <c:pt idx="277">
                  <c:v>3000</c:v>
                </c:pt>
                <c:pt idx="278">
                  <c:v>575800</c:v>
                </c:pt>
                <c:pt idx="279">
                  <c:v>123295</c:v>
                </c:pt>
                <c:pt idx="280">
                  <c:v>23100</c:v>
                </c:pt>
                <c:pt idx="281">
                  <c:v>23100</c:v>
                </c:pt>
                <c:pt idx="282">
                  <c:v>7200</c:v>
                </c:pt>
                <c:pt idx="283">
                  <c:v>7200</c:v>
                </c:pt>
                <c:pt idx="284">
                  <c:v>995</c:v>
                </c:pt>
                <c:pt idx="285">
                  <c:v>995</c:v>
                </c:pt>
                <c:pt idx="286">
                  <c:v>30000</c:v>
                </c:pt>
                <c:pt idx="287">
                  <c:v>30000</c:v>
                </c:pt>
                <c:pt idx="288">
                  <c:v>8000</c:v>
                </c:pt>
                <c:pt idx="289">
                  <c:v>8000</c:v>
                </c:pt>
                <c:pt idx="290">
                  <c:v>47000</c:v>
                </c:pt>
                <c:pt idx="291">
                  <c:v>47000</c:v>
                </c:pt>
                <c:pt idx="292">
                  <c:v>7000</c:v>
                </c:pt>
                <c:pt idx="293">
                  <c:v>7000</c:v>
                </c:pt>
                <c:pt idx="294">
                  <c:v>123295</c:v>
                </c:pt>
                <c:pt idx="295">
                  <c:v>1657101</c:v>
                </c:pt>
                <c:pt idx="296">
                  <c:v>1657101</c:v>
                </c:pt>
                <c:pt idx="297">
                  <c:v>1657101</c:v>
                </c:pt>
                <c:pt idx="298">
                  <c:v>1657101</c:v>
                </c:pt>
                <c:pt idx="299">
                  <c:v>5335934</c:v>
                </c:pt>
                <c:pt idx="300">
                  <c:v>5335934</c:v>
                </c:pt>
                <c:pt idx="301">
                  <c:v>5335934</c:v>
                </c:pt>
                <c:pt idx="302">
                  <c:v>300000</c:v>
                </c:pt>
                <c:pt idx="303">
                  <c:v>300000</c:v>
                </c:pt>
                <c:pt idx="304">
                  <c:v>120990</c:v>
                </c:pt>
                <c:pt idx="305">
                  <c:v>179010</c:v>
                </c:pt>
                <c:pt idx="306">
                  <c:v>5635934</c:v>
                </c:pt>
                <c:pt idx="307">
                  <c:v>10155097</c:v>
                </c:pt>
                <c:pt idx="308">
                  <c:v>456200</c:v>
                </c:pt>
                <c:pt idx="309">
                  <c:v>193000</c:v>
                </c:pt>
                <c:pt idx="310">
                  <c:v>153200</c:v>
                </c:pt>
                <c:pt idx="311">
                  <c:v>110000</c:v>
                </c:pt>
                <c:pt idx="312">
                  <c:v>5797100</c:v>
                </c:pt>
                <c:pt idx="313">
                  <c:v>2460000</c:v>
                </c:pt>
                <c:pt idx="314">
                  <c:v>2082100</c:v>
                </c:pt>
                <c:pt idx="315">
                  <c:v>1255000</c:v>
                </c:pt>
                <c:pt idx="316">
                  <c:v>431000</c:v>
                </c:pt>
                <c:pt idx="317">
                  <c:v>180000</c:v>
                </c:pt>
                <c:pt idx="318">
                  <c:v>159000</c:v>
                </c:pt>
                <c:pt idx="319">
                  <c:v>92000</c:v>
                </c:pt>
                <c:pt idx="320">
                  <c:v>1002000</c:v>
                </c:pt>
                <c:pt idx="321">
                  <c:v>420000</c:v>
                </c:pt>
                <c:pt idx="322">
                  <c:v>360000</c:v>
                </c:pt>
                <c:pt idx="323">
                  <c:v>222000</c:v>
                </c:pt>
                <c:pt idx="324">
                  <c:v>159700</c:v>
                </c:pt>
                <c:pt idx="325">
                  <c:v>66000</c:v>
                </c:pt>
                <c:pt idx="326">
                  <c:v>57900</c:v>
                </c:pt>
                <c:pt idx="327">
                  <c:v>35800</c:v>
                </c:pt>
                <c:pt idx="328">
                  <c:v>64870</c:v>
                </c:pt>
                <c:pt idx="329">
                  <c:v>23600</c:v>
                </c:pt>
                <c:pt idx="330">
                  <c:v>20270</c:v>
                </c:pt>
                <c:pt idx="331">
                  <c:v>21000</c:v>
                </c:pt>
                <c:pt idx="332">
                  <c:v>75000</c:v>
                </c:pt>
                <c:pt idx="333">
                  <c:v>28000</c:v>
                </c:pt>
                <c:pt idx="334">
                  <c:v>36000</c:v>
                </c:pt>
                <c:pt idx="335">
                  <c:v>11000</c:v>
                </c:pt>
                <c:pt idx="336">
                  <c:v>262000</c:v>
                </c:pt>
                <c:pt idx="337">
                  <c:v>58000</c:v>
                </c:pt>
                <c:pt idx="338">
                  <c:v>130000</c:v>
                </c:pt>
                <c:pt idx="339">
                  <c:v>74000</c:v>
                </c:pt>
                <c:pt idx="340">
                  <c:v>14000</c:v>
                </c:pt>
                <c:pt idx="341">
                  <c:v>3000</c:v>
                </c:pt>
                <c:pt idx="342">
                  <c:v>10000</c:v>
                </c:pt>
                <c:pt idx="343">
                  <c:v>1000</c:v>
                </c:pt>
                <c:pt idx="344">
                  <c:v>56000</c:v>
                </c:pt>
                <c:pt idx="345">
                  <c:v>15000</c:v>
                </c:pt>
                <c:pt idx="346">
                  <c:v>20000</c:v>
                </c:pt>
                <c:pt idx="347">
                  <c:v>21000</c:v>
                </c:pt>
                <c:pt idx="348">
                  <c:v>1049000</c:v>
                </c:pt>
                <c:pt idx="349">
                  <c:v>429000</c:v>
                </c:pt>
                <c:pt idx="350">
                  <c:v>330000</c:v>
                </c:pt>
                <c:pt idx="351">
                  <c:v>290000</c:v>
                </c:pt>
                <c:pt idx="352">
                  <c:v>174000</c:v>
                </c:pt>
                <c:pt idx="353">
                  <c:v>8000</c:v>
                </c:pt>
                <c:pt idx="354">
                  <c:v>25000</c:v>
                </c:pt>
                <c:pt idx="355">
                  <c:v>21000</c:v>
                </c:pt>
                <c:pt idx="356">
                  <c:v>80000</c:v>
                </c:pt>
                <c:pt idx="357">
                  <c:v>40000</c:v>
                </c:pt>
                <c:pt idx="358">
                  <c:v>7500</c:v>
                </c:pt>
                <c:pt idx="359">
                  <c:v>2000</c:v>
                </c:pt>
                <c:pt idx="360">
                  <c:v>3500</c:v>
                </c:pt>
                <c:pt idx="361">
                  <c:v>2000</c:v>
                </c:pt>
                <c:pt idx="362">
                  <c:v>200000</c:v>
                </c:pt>
                <c:pt idx="363">
                  <c:v>63000</c:v>
                </c:pt>
                <c:pt idx="364">
                  <c:v>77000</c:v>
                </c:pt>
                <c:pt idx="365">
                  <c:v>60000</c:v>
                </c:pt>
                <c:pt idx="366">
                  <c:v>5300</c:v>
                </c:pt>
                <c:pt idx="367">
                  <c:v>2500</c:v>
                </c:pt>
                <c:pt idx="368">
                  <c:v>2800</c:v>
                </c:pt>
                <c:pt idx="369">
                  <c:v>4100</c:v>
                </c:pt>
                <c:pt idx="370">
                  <c:v>1400</c:v>
                </c:pt>
                <c:pt idx="371">
                  <c:v>1800</c:v>
                </c:pt>
                <c:pt idx="372">
                  <c:v>900</c:v>
                </c:pt>
                <c:pt idx="373">
                  <c:v>18000</c:v>
                </c:pt>
                <c:pt idx="374">
                  <c:v>12000</c:v>
                </c:pt>
                <c:pt idx="375">
                  <c:v>3000</c:v>
                </c:pt>
                <c:pt idx="376">
                  <c:v>3000</c:v>
                </c:pt>
                <c:pt idx="377">
                  <c:v>7000</c:v>
                </c:pt>
                <c:pt idx="378">
                  <c:v>500</c:v>
                </c:pt>
                <c:pt idx="379">
                  <c:v>6000</c:v>
                </c:pt>
                <c:pt idx="380">
                  <c:v>500</c:v>
                </c:pt>
                <c:pt idx="381">
                  <c:v>600</c:v>
                </c:pt>
                <c:pt idx="382">
                  <c:v>600</c:v>
                </c:pt>
                <c:pt idx="383">
                  <c:v>17400</c:v>
                </c:pt>
                <c:pt idx="384">
                  <c:v>3800</c:v>
                </c:pt>
                <c:pt idx="385">
                  <c:v>5600</c:v>
                </c:pt>
                <c:pt idx="386">
                  <c:v>8000</c:v>
                </c:pt>
                <c:pt idx="387">
                  <c:v>351827</c:v>
                </c:pt>
                <c:pt idx="388">
                  <c:v>150803</c:v>
                </c:pt>
                <c:pt idx="389">
                  <c:v>118396</c:v>
                </c:pt>
                <c:pt idx="390">
                  <c:v>82628</c:v>
                </c:pt>
                <c:pt idx="391">
                  <c:v>2500</c:v>
                </c:pt>
                <c:pt idx="392">
                  <c:v>1000</c:v>
                </c:pt>
                <c:pt idx="393">
                  <c:v>1000</c:v>
                </c:pt>
                <c:pt idx="394">
                  <c:v>500</c:v>
                </c:pt>
                <c:pt idx="395">
                  <c:v>3706840</c:v>
                </c:pt>
                <c:pt idx="396">
                  <c:v>2869840</c:v>
                </c:pt>
                <c:pt idx="397">
                  <c:v>777540</c:v>
                </c:pt>
                <c:pt idx="398">
                  <c:v>332220</c:v>
                </c:pt>
                <c:pt idx="399">
                  <c:v>282740</c:v>
                </c:pt>
                <c:pt idx="400">
                  <c:v>494800</c:v>
                </c:pt>
                <c:pt idx="401">
                  <c:v>240330</c:v>
                </c:pt>
                <c:pt idx="402">
                  <c:v>212060</c:v>
                </c:pt>
                <c:pt idx="403">
                  <c:v>176720</c:v>
                </c:pt>
                <c:pt idx="404">
                  <c:v>353430</c:v>
                </c:pt>
                <c:pt idx="405">
                  <c:v>837000</c:v>
                </c:pt>
                <c:pt idx="406">
                  <c:v>419760</c:v>
                </c:pt>
                <c:pt idx="407">
                  <c:v>13200</c:v>
                </c:pt>
                <c:pt idx="408">
                  <c:v>269040</c:v>
                </c:pt>
                <c:pt idx="409">
                  <c:v>36000</c:v>
                </c:pt>
                <c:pt idx="410">
                  <c:v>22320</c:v>
                </c:pt>
                <c:pt idx="411">
                  <c:v>14400</c:v>
                </c:pt>
                <c:pt idx="412">
                  <c:v>46800</c:v>
                </c:pt>
                <c:pt idx="413">
                  <c:v>8280</c:v>
                </c:pt>
                <c:pt idx="414">
                  <c:v>7200</c:v>
                </c:pt>
                <c:pt idx="415">
                  <c:v>48240</c:v>
                </c:pt>
                <c:pt idx="416">
                  <c:v>48240</c:v>
                </c:pt>
                <c:pt idx="417">
                  <c:v>24960</c:v>
                </c:pt>
                <c:pt idx="418">
                  <c:v>4080</c:v>
                </c:pt>
                <c:pt idx="419">
                  <c:v>4560</c:v>
                </c:pt>
                <c:pt idx="420">
                  <c:v>14640</c:v>
                </c:pt>
                <c:pt idx="421">
                  <c:v>409050</c:v>
                </c:pt>
                <c:pt idx="422">
                  <c:v>41200</c:v>
                </c:pt>
                <c:pt idx="423">
                  <c:v>13600</c:v>
                </c:pt>
                <c:pt idx="424">
                  <c:v>15600</c:v>
                </c:pt>
                <c:pt idx="425">
                  <c:v>12000</c:v>
                </c:pt>
                <c:pt idx="426">
                  <c:v>256500</c:v>
                </c:pt>
                <c:pt idx="427">
                  <c:v>67500</c:v>
                </c:pt>
                <c:pt idx="428">
                  <c:v>90000</c:v>
                </c:pt>
                <c:pt idx="429">
                  <c:v>99000</c:v>
                </c:pt>
                <c:pt idx="430">
                  <c:v>17300</c:v>
                </c:pt>
                <c:pt idx="431">
                  <c:v>3900</c:v>
                </c:pt>
                <c:pt idx="432">
                  <c:v>6200</c:v>
                </c:pt>
                <c:pt idx="433">
                  <c:v>7200</c:v>
                </c:pt>
                <c:pt idx="434">
                  <c:v>45800</c:v>
                </c:pt>
                <c:pt idx="435">
                  <c:v>12900</c:v>
                </c:pt>
                <c:pt idx="436">
                  <c:v>16000</c:v>
                </c:pt>
                <c:pt idx="437">
                  <c:v>16900</c:v>
                </c:pt>
                <c:pt idx="438">
                  <c:v>7550</c:v>
                </c:pt>
                <c:pt idx="439">
                  <c:v>2100</c:v>
                </c:pt>
                <c:pt idx="440">
                  <c:v>2600</c:v>
                </c:pt>
                <c:pt idx="441">
                  <c:v>2850</c:v>
                </c:pt>
                <c:pt idx="442">
                  <c:v>8800</c:v>
                </c:pt>
                <c:pt idx="443">
                  <c:v>2800</c:v>
                </c:pt>
                <c:pt idx="444">
                  <c:v>5000</c:v>
                </c:pt>
                <c:pt idx="445">
                  <c:v>1000</c:v>
                </c:pt>
                <c:pt idx="446">
                  <c:v>7500</c:v>
                </c:pt>
                <c:pt idx="447">
                  <c:v>1500</c:v>
                </c:pt>
                <c:pt idx="448">
                  <c:v>2000</c:v>
                </c:pt>
                <c:pt idx="449">
                  <c:v>4000</c:v>
                </c:pt>
                <c:pt idx="450">
                  <c:v>300</c:v>
                </c:pt>
                <c:pt idx="451">
                  <c:v>100</c:v>
                </c:pt>
                <c:pt idx="452">
                  <c:v>100</c:v>
                </c:pt>
                <c:pt idx="453">
                  <c:v>100</c:v>
                </c:pt>
                <c:pt idx="454">
                  <c:v>24100</c:v>
                </c:pt>
                <c:pt idx="455">
                  <c:v>10023</c:v>
                </c:pt>
                <c:pt idx="456">
                  <c:v>7923</c:v>
                </c:pt>
                <c:pt idx="457">
                  <c:v>6154</c:v>
                </c:pt>
                <c:pt idx="458">
                  <c:v>1934808</c:v>
                </c:pt>
                <c:pt idx="459">
                  <c:v>79600</c:v>
                </c:pt>
                <c:pt idx="460">
                  <c:v>59100</c:v>
                </c:pt>
                <c:pt idx="461">
                  <c:v>20500</c:v>
                </c:pt>
                <c:pt idx="462">
                  <c:v>1134000</c:v>
                </c:pt>
                <c:pt idx="463">
                  <c:v>830000</c:v>
                </c:pt>
                <c:pt idx="464">
                  <c:v>304000</c:v>
                </c:pt>
                <c:pt idx="465">
                  <c:v>88150</c:v>
                </c:pt>
                <c:pt idx="466">
                  <c:v>62000</c:v>
                </c:pt>
                <c:pt idx="467">
                  <c:v>26150</c:v>
                </c:pt>
                <c:pt idx="468">
                  <c:v>196000</c:v>
                </c:pt>
                <c:pt idx="469">
                  <c:v>146000</c:v>
                </c:pt>
                <c:pt idx="470">
                  <c:v>50000</c:v>
                </c:pt>
                <c:pt idx="471">
                  <c:v>32300</c:v>
                </c:pt>
                <c:pt idx="472">
                  <c:v>24000</c:v>
                </c:pt>
                <c:pt idx="473">
                  <c:v>8300</c:v>
                </c:pt>
                <c:pt idx="474">
                  <c:v>8500</c:v>
                </c:pt>
                <c:pt idx="475">
                  <c:v>8500</c:v>
                </c:pt>
                <c:pt idx="476">
                  <c:v>14000</c:v>
                </c:pt>
                <c:pt idx="477">
                  <c:v>6000</c:v>
                </c:pt>
                <c:pt idx="478">
                  <c:v>8000</c:v>
                </c:pt>
                <c:pt idx="479">
                  <c:v>56500</c:v>
                </c:pt>
                <c:pt idx="480">
                  <c:v>38500</c:v>
                </c:pt>
                <c:pt idx="481">
                  <c:v>18000</c:v>
                </c:pt>
                <c:pt idx="482">
                  <c:v>800</c:v>
                </c:pt>
                <c:pt idx="483">
                  <c:v>400</c:v>
                </c:pt>
                <c:pt idx="484">
                  <c:v>400</c:v>
                </c:pt>
                <c:pt idx="485">
                  <c:v>24500</c:v>
                </c:pt>
                <c:pt idx="486">
                  <c:v>14500</c:v>
                </c:pt>
                <c:pt idx="487">
                  <c:v>10000</c:v>
                </c:pt>
                <c:pt idx="488">
                  <c:v>127000</c:v>
                </c:pt>
                <c:pt idx="489">
                  <c:v>95000</c:v>
                </c:pt>
                <c:pt idx="490">
                  <c:v>32000</c:v>
                </c:pt>
                <c:pt idx="491">
                  <c:v>18600</c:v>
                </c:pt>
                <c:pt idx="492">
                  <c:v>18000</c:v>
                </c:pt>
                <c:pt idx="493">
                  <c:v>600</c:v>
                </c:pt>
                <c:pt idx="494">
                  <c:v>1600</c:v>
                </c:pt>
                <c:pt idx="495">
                  <c:v>1100</c:v>
                </c:pt>
                <c:pt idx="496">
                  <c:v>500</c:v>
                </c:pt>
                <c:pt idx="497">
                  <c:v>66000</c:v>
                </c:pt>
                <c:pt idx="498">
                  <c:v>43000</c:v>
                </c:pt>
                <c:pt idx="499">
                  <c:v>23000</c:v>
                </c:pt>
                <c:pt idx="500">
                  <c:v>480</c:v>
                </c:pt>
                <c:pt idx="501">
                  <c:v>480</c:v>
                </c:pt>
                <c:pt idx="502">
                  <c:v>3400</c:v>
                </c:pt>
                <c:pt idx="503">
                  <c:v>1600</c:v>
                </c:pt>
                <c:pt idx="504">
                  <c:v>1800</c:v>
                </c:pt>
                <c:pt idx="505">
                  <c:v>2000</c:v>
                </c:pt>
                <c:pt idx="506">
                  <c:v>1750</c:v>
                </c:pt>
                <c:pt idx="507">
                  <c:v>250</c:v>
                </c:pt>
                <c:pt idx="508">
                  <c:v>8600</c:v>
                </c:pt>
                <c:pt idx="509">
                  <c:v>6600</c:v>
                </c:pt>
                <c:pt idx="510">
                  <c:v>2000</c:v>
                </c:pt>
                <c:pt idx="511">
                  <c:v>71778</c:v>
                </c:pt>
                <c:pt idx="512">
                  <c:v>50854</c:v>
                </c:pt>
                <c:pt idx="513">
                  <c:v>20924</c:v>
                </c:pt>
                <c:pt idx="514">
                  <c:v>1000</c:v>
                </c:pt>
                <c:pt idx="515">
                  <c:v>500</c:v>
                </c:pt>
                <c:pt idx="516">
                  <c:v>500</c:v>
                </c:pt>
                <c:pt idx="517">
                  <c:v>622270</c:v>
                </c:pt>
                <c:pt idx="518">
                  <c:v>37920</c:v>
                </c:pt>
                <c:pt idx="519">
                  <c:v>12960</c:v>
                </c:pt>
                <c:pt idx="520">
                  <c:v>8400</c:v>
                </c:pt>
                <c:pt idx="521">
                  <c:v>8400</c:v>
                </c:pt>
                <c:pt idx="522">
                  <c:v>8160</c:v>
                </c:pt>
                <c:pt idx="523">
                  <c:v>584350</c:v>
                </c:pt>
                <c:pt idx="524">
                  <c:v>94250</c:v>
                </c:pt>
                <c:pt idx="525">
                  <c:v>75400</c:v>
                </c:pt>
                <c:pt idx="526">
                  <c:v>94250</c:v>
                </c:pt>
                <c:pt idx="527">
                  <c:v>37700</c:v>
                </c:pt>
                <c:pt idx="528">
                  <c:v>94250</c:v>
                </c:pt>
                <c:pt idx="529">
                  <c:v>94250</c:v>
                </c:pt>
                <c:pt idx="530">
                  <c:v>94250</c:v>
                </c:pt>
                <c:pt idx="531">
                  <c:v>5319917</c:v>
                </c:pt>
                <c:pt idx="532">
                  <c:v>310500</c:v>
                </c:pt>
                <c:pt idx="533">
                  <c:v>127000</c:v>
                </c:pt>
                <c:pt idx="534">
                  <c:v>92500</c:v>
                </c:pt>
                <c:pt idx="535">
                  <c:v>91000</c:v>
                </c:pt>
                <c:pt idx="536">
                  <c:v>3377000</c:v>
                </c:pt>
                <c:pt idx="537">
                  <c:v>1416000</c:v>
                </c:pt>
                <c:pt idx="538">
                  <c:v>1055000</c:v>
                </c:pt>
                <c:pt idx="539">
                  <c:v>906000</c:v>
                </c:pt>
                <c:pt idx="540">
                  <c:v>262100</c:v>
                </c:pt>
                <c:pt idx="541">
                  <c:v>106500</c:v>
                </c:pt>
                <c:pt idx="542">
                  <c:v>83600</c:v>
                </c:pt>
                <c:pt idx="543">
                  <c:v>72000</c:v>
                </c:pt>
                <c:pt idx="544">
                  <c:v>606000</c:v>
                </c:pt>
                <c:pt idx="545">
                  <c:v>251000</c:v>
                </c:pt>
                <c:pt idx="546">
                  <c:v>190000</c:v>
                </c:pt>
                <c:pt idx="547">
                  <c:v>165000</c:v>
                </c:pt>
                <c:pt idx="548">
                  <c:v>94200</c:v>
                </c:pt>
                <c:pt idx="549">
                  <c:v>39500</c:v>
                </c:pt>
                <c:pt idx="550">
                  <c:v>29200</c:v>
                </c:pt>
                <c:pt idx="551">
                  <c:v>25500</c:v>
                </c:pt>
                <c:pt idx="552">
                  <c:v>25600</c:v>
                </c:pt>
                <c:pt idx="553">
                  <c:v>10500</c:v>
                </c:pt>
                <c:pt idx="554">
                  <c:v>8500</c:v>
                </c:pt>
                <c:pt idx="555">
                  <c:v>6600</c:v>
                </c:pt>
                <c:pt idx="556">
                  <c:v>11000</c:v>
                </c:pt>
                <c:pt idx="557">
                  <c:v>2000</c:v>
                </c:pt>
                <c:pt idx="558">
                  <c:v>8000</c:v>
                </c:pt>
                <c:pt idx="559">
                  <c:v>1000</c:v>
                </c:pt>
                <c:pt idx="560">
                  <c:v>102000</c:v>
                </c:pt>
                <c:pt idx="561">
                  <c:v>26000</c:v>
                </c:pt>
                <c:pt idx="562">
                  <c:v>47000</c:v>
                </c:pt>
                <c:pt idx="563">
                  <c:v>29000</c:v>
                </c:pt>
                <c:pt idx="564">
                  <c:v>57000</c:v>
                </c:pt>
                <c:pt idx="565">
                  <c:v>11000</c:v>
                </c:pt>
                <c:pt idx="566">
                  <c:v>23000</c:v>
                </c:pt>
                <c:pt idx="567">
                  <c:v>23000</c:v>
                </c:pt>
                <c:pt idx="568">
                  <c:v>222500</c:v>
                </c:pt>
                <c:pt idx="569">
                  <c:v>4000</c:v>
                </c:pt>
                <c:pt idx="570">
                  <c:v>6000</c:v>
                </c:pt>
                <c:pt idx="571">
                  <c:v>7500</c:v>
                </c:pt>
                <c:pt idx="572">
                  <c:v>205000</c:v>
                </c:pt>
                <c:pt idx="573">
                  <c:v>3500</c:v>
                </c:pt>
                <c:pt idx="574">
                  <c:v>1000</c:v>
                </c:pt>
                <c:pt idx="575">
                  <c:v>1500</c:v>
                </c:pt>
                <c:pt idx="576">
                  <c:v>1000</c:v>
                </c:pt>
                <c:pt idx="577">
                  <c:v>48000</c:v>
                </c:pt>
                <c:pt idx="578">
                  <c:v>13000</c:v>
                </c:pt>
                <c:pt idx="579">
                  <c:v>20000</c:v>
                </c:pt>
                <c:pt idx="580">
                  <c:v>15000</c:v>
                </c:pt>
                <c:pt idx="581">
                  <c:v>4800</c:v>
                </c:pt>
                <c:pt idx="582">
                  <c:v>2500</c:v>
                </c:pt>
                <c:pt idx="583">
                  <c:v>2300</c:v>
                </c:pt>
                <c:pt idx="584">
                  <c:v>4900</c:v>
                </c:pt>
                <c:pt idx="585">
                  <c:v>800</c:v>
                </c:pt>
                <c:pt idx="586">
                  <c:v>2000</c:v>
                </c:pt>
                <c:pt idx="587">
                  <c:v>2100</c:v>
                </c:pt>
                <c:pt idx="588">
                  <c:v>700</c:v>
                </c:pt>
                <c:pt idx="589">
                  <c:v>700</c:v>
                </c:pt>
                <c:pt idx="590">
                  <c:v>4430</c:v>
                </c:pt>
                <c:pt idx="591">
                  <c:v>1400</c:v>
                </c:pt>
                <c:pt idx="592">
                  <c:v>2500</c:v>
                </c:pt>
                <c:pt idx="593">
                  <c:v>530</c:v>
                </c:pt>
                <c:pt idx="594">
                  <c:v>184487</c:v>
                </c:pt>
                <c:pt idx="595">
                  <c:v>76604</c:v>
                </c:pt>
                <c:pt idx="596">
                  <c:v>57943</c:v>
                </c:pt>
                <c:pt idx="597">
                  <c:v>49940</c:v>
                </c:pt>
                <c:pt idx="598">
                  <c:v>1200</c:v>
                </c:pt>
                <c:pt idx="599">
                  <c:v>500</c:v>
                </c:pt>
                <c:pt idx="600">
                  <c:v>700</c:v>
                </c:pt>
                <c:pt idx="601">
                  <c:v>272500</c:v>
                </c:pt>
                <c:pt idx="602">
                  <c:v>272500</c:v>
                </c:pt>
                <c:pt idx="603">
                  <c:v>95000</c:v>
                </c:pt>
                <c:pt idx="604">
                  <c:v>33500</c:v>
                </c:pt>
                <c:pt idx="605">
                  <c:v>106000</c:v>
                </c:pt>
                <c:pt idx="606">
                  <c:v>38000</c:v>
                </c:pt>
                <c:pt idx="607">
                  <c:v>1076900</c:v>
                </c:pt>
                <c:pt idx="608">
                  <c:v>1350</c:v>
                </c:pt>
                <c:pt idx="609">
                  <c:v>1350</c:v>
                </c:pt>
                <c:pt idx="610">
                  <c:v>777000</c:v>
                </c:pt>
                <c:pt idx="611">
                  <c:v>766500</c:v>
                </c:pt>
                <c:pt idx="612">
                  <c:v>10500</c:v>
                </c:pt>
                <c:pt idx="613">
                  <c:v>62500</c:v>
                </c:pt>
                <c:pt idx="614">
                  <c:v>62500</c:v>
                </c:pt>
                <c:pt idx="615">
                  <c:v>126700</c:v>
                </c:pt>
                <c:pt idx="616">
                  <c:v>126700</c:v>
                </c:pt>
                <c:pt idx="617">
                  <c:v>19100</c:v>
                </c:pt>
                <c:pt idx="618">
                  <c:v>19100</c:v>
                </c:pt>
                <c:pt idx="619">
                  <c:v>3000</c:v>
                </c:pt>
                <c:pt idx="620">
                  <c:v>3000</c:v>
                </c:pt>
                <c:pt idx="621">
                  <c:v>17600</c:v>
                </c:pt>
                <c:pt idx="622">
                  <c:v>17600</c:v>
                </c:pt>
                <c:pt idx="623">
                  <c:v>2000</c:v>
                </c:pt>
                <c:pt idx="624">
                  <c:v>2000</c:v>
                </c:pt>
                <c:pt idx="625">
                  <c:v>1000</c:v>
                </c:pt>
                <c:pt idx="626">
                  <c:v>1000</c:v>
                </c:pt>
                <c:pt idx="627">
                  <c:v>25000</c:v>
                </c:pt>
                <c:pt idx="628">
                  <c:v>25000</c:v>
                </c:pt>
                <c:pt idx="629">
                  <c:v>4600</c:v>
                </c:pt>
                <c:pt idx="630">
                  <c:v>4600</c:v>
                </c:pt>
                <c:pt idx="631">
                  <c:v>3700</c:v>
                </c:pt>
                <c:pt idx="632">
                  <c:v>3700</c:v>
                </c:pt>
                <c:pt idx="633">
                  <c:v>5300</c:v>
                </c:pt>
                <c:pt idx="634">
                  <c:v>5300</c:v>
                </c:pt>
                <c:pt idx="635">
                  <c:v>4400</c:v>
                </c:pt>
                <c:pt idx="636">
                  <c:v>4400</c:v>
                </c:pt>
                <c:pt idx="637">
                  <c:v>12650</c:v>
                </c:pt>
                <c:pt idx="638">
                  <c:v>12650</c:v>
                </c:pt>
                <c:pt idx="639">
                  <c:v>11000</c:v>
                </c:pt>
                <c:pt idx="640">
                  <c:v>11000</c:v>
                </c:pt>
                <c:pt idx="641">
                  <c:v>2163617</c:v>
                </c:pt>
                <c:pt idx="642">
                  <c:v>134000</c:v>
                </c:pt>
                <c:pt idx="643">
                  <c:v>134000</c:v>
                </c:pt>
                <c:pt idx="644">
                  <c:v>1444000</c:v>
                </c:pt>
                <c:pt idx="645">
                  <c:v>1444000</c:v>
                </c:pt>
                <c:pt idx="646">
                  <c:v>105000</c:v>
                </c:pt>
                <c:pt idx="647">
                  <c:v>105000</c:v>
                </c:pt>
                <c:pt idx="648">
                  <c:v>252000</c:v>
                </c:pt>
                <c:pt idx="649">
                  <c:v>252000</c:v>
                </c:pt>
                <c:pt idx="650">
                  <c:v>38000</c:v>
                </c:pt>
                <c:pt idx="651">
                  <c:v>38000</c:v>
                </c:pt>
                <c:pt idx="652">
                  <c:v>11100</c:v>
                </c:pt>
                <c:pt idx="653">
                  <c:v>11100</c:v>
                </c:pt>
                <c:pt idx="654">
                  <c:v>2500</c:v>
                </c:pt>
                <c:pt idx="655">
                  <c:v>2500</c:v>
                </c:pt>
                <c:pt idx="656">
                  <c:v>17000</c:v>
                </c:pt>
                <c:pt idx="657">
                  <c:v>17000</c:v>
                </c:pt>
                <c:pt idx="658">
                  <c:v>8000</c:v>
                </c:pt>
                <c:pt idx="659">
                  <c:v>8000</c:v>
                </c:pt>
                <c:pt idx="660">
                  <c:v>47500</c:v>
                </c:pt>
                <c:pt idx="661">
                  <c:v>45000</c:v>
                </c:pt>
                <c:pt idx="662">
                  <c:v>2500</c:v>
                </c:pt>
                <c:pt idx="663">
                  <c:v>1000</c:v>
                </c:pt>
                <c:pt idx="664">
                  <c:v>1000</c:v>
                </c:pt>
                <c:pt idx="665">
                  <c:v>17500</c:v>
                </c:pt>
                <c:pt idx="666">
                  <c:v>17500</c:v>
                </c:pt>
                <c:pt idx="667">
                  <c:v>2100</c:v>
                </c:pt>
                <c:pt idx="668">
                  <c:v>2100</c:v>
                </c:pt>
                <c:pt idx="669">
                  <c:v>600</c:v>
                </c:pt>
                <c:pt idx="670">
                  <c:v>600</c:v>
                </c:pt>
                <c:pt idx="671">
                  <c:v>3900</c:v>
                </c:pt>
                <c:pt idx="672">
                  <c:v>3900</c:v>
                </c:pt>
                <c:pt idx="673">
                  <c:v>78917</c:v>
                </c:pt>
                <c:pt idx="674">
                  <c:v>78917</c:v>
                </c:pt>
                <c:pt idx="675">
                  <c:v>500</c:v>
                </c:pt>
                <c:pt idx="676">
                  <c:v>500</c:v>
                </c:pt>
                <c:pt idx="677">
                  <c:v>104319</c:v>
                </c:pt>
                <c:pt idx="678">
                  <c:v>21400</c:v>
                </c:pt>
                <c:pt idx="679">
                  <c:v>10800</c:v>
                </c:pt>
                <c:pt idx="680">
                  <c:v>4900</c:v>
                </c:pt>
                <c:pt idx="681">
                  <c:v>1200</c:v>
                </c:pt>
                <c:pt idx="682">
                  <c:v>4500</c:v>
                </c:pt>
                <c:pt idx="683">
                  <c:v>82919</c:v>
                </c:pt>
                <c:pt idx="684">
                  <c:v>42793</c:v>
                </c:pt>
                <c:pt idx="685">
                  <c:v>26343</c:v>
                </c:pt>
                <c:pt idx="686">
                  <c:v>5482</c:v>
                </c:pt>
                <c:pt idx="687">
                  <c:v>8301</c:v>
                </c:pt>
                <c:pt idx="688">
                  <c:v>177170</c:v>
                </c:pt>
                <c:pt idx="689">
                  <c:v>128000</c:v>
                </c:pt>
                <c:pt idx="690">
                  <c:v>128000</c:v>
                </c:pt>
                <c:pt idx="691">
                  <c:v>10900</c:v>
                </c:pt>
                <c:pt idx="692">
                  <c:v>10900</c:v>
                </c:pt>
                <c:pt idx="693">
                  <c:v>20500</c:v>
                </c:pt>
                <c:pt idx="694">
                  <c:v>20500</c:v>
                </c:pt>
                <c:pt idx="695">
                  <c:v>3070</c:v>
                </c:pt>
                <c:pt idx="696">
                  <c:v>3070</c:v>
                </c:pt>
                <c:pt idx="697">
                  <c:v>7000</c:v>
                </c:pt>
                <c:pt idx="698">
                  <c:v>7000</c:v>
                </c:pt>
                <c:pt idx="699">
                  <c:v>6700</c:v>
                </c:pt>
                <c:pt idx="700">
                  <c:v>6700</c:v>
                </c:pt>
                <c:pt idx="701">
                  <c:v>1000</c:v>
                </c:pt>
                <c:pt idx="702">
                  <c:v>1000</c:v>
                </c:pt>
                <c:pt idx="703">
                  <c:v>25990728</c:v>
                </c:pt>
                <c:pt idx="704">
                  <c:v>36000</c:v>
                </c:pt>
                <c:pt idx="705">
                  <c:v>36000</c:v>
                </c:pt>
                <c:pt idx="706">
                  <c:v>36000</c:v>
                </c:pt>
                <c:pt idx="707">
                  <c:v>36000</c:v>
                </c:pt>
                <c:pt idx="708">
                  <c:v>20000</c:v>
                </c:pt>
                <c:pt idx="709">
                  <c:v>9000</c:v>
                </c:pt>
                <c:pt idx="710">
                  <c:v>9000</c:v>
                </c:pt>
                <c:pt idx="711">
                  <c:v>1000</c:v>
                </c:pt>
                <c:pt idx="712">
                  <c:v>1000</c:v>
                </c:pt>
                <c:pt idx="713">
                  <c:v>10000</c:v>
                </c:pt>
                <c:pt idx="714">
                  <c:v>10000</c:v>
                </c:pt>
                <c:pt idx="715">
                  <c:v>160000</c:v>
                </c:pt>
                <c:pt idx="716">
                  <c:v>12000</c:v>
                </c:pt>
                <c:pt idx="717">
                  <c:v>12000</c:v>
                </c:pt>
                <c:pt idx="718">
                  <c:v>40000</c:v>
                </c:pt>
                <c:pt idx="719">
                  <c:v>40000</c:v>
                </c:pt>
                <c:pt idx="720">
                  <c:v>8800</c:v>
                </c:pt>
                <c:pt idx="721">
                  <c:v>8800</c:v>
                </c:pt>
                <c:pt idx="722">
                  <c:v>5000</c:v>
                </c:pt>
                <c:pt idx="723">
                  <c:v>5000</c:v>
                </c:pt>
                <c:pt idx="724">
                  <c:v>86100</c:v>
                </c:pt>
                <c:pt idx="725">
                  <c:v>86100</c:v>
                </c:pt>
                <c:pt idx="726">
                  <c:v>2500</c:v>
                </c:pt>
                <c:pt idx="727">
                  <c:v>2500</c:v>
                </c:pt>
                <c:pt idx="728">
                  <c:v>5000</c:v>
                </c:pt>
                <c:pt idx="729">
                  <c:v>5000</c:v>
                </c:pt>
                <c:pt idx="730">
                  <c:v>600</c:v>
                </c:pt>
                <c:pt idx="731">
                  <c:v>600</c:v>
                </c:pt>
                <c:pt idx="732">
                  <c:v>10500</c:v>
                </c:pt>
                <c:pt idx="733">
                  <c:v>10500</c:v>
                </c:pt>
                <c:pt idx="734">
                  <c:v>10500</c:v>
                </c:pt>
                <c:pt idx="735">
                  <c:v>190500</c:v>
                </c:pt>
                <c:pt idx="736">
                  <c:v>129100</c:v>
                </c:pt>
                <c:pt idx="737">
                  <c:v>129100</c:v>
                </c:pt>
                <c:pt idx="738">
                  <c:v>129100</c:v>
                </c:pt>
                <c:pt idx="739">
                  <c:v>1357889</c:v>
                </c:pt>
                <c:pt idx="740">
                  <c:v>500</c:v>
                </c:pt>
                <c:pt idx="741">
                  <c:v>500</c:v>
                </c:pt>
                <c:pt idx="742">
                  <c:v>1176280</c:v>
                </c:pt>
                <c:pt idx="743">
                  <c:v>1176280</c:v>
                </c:pt>
                <c:pt idx="744">
                  <c:v>101755</c:v>
                </c:pt>
                <c:pt idx="745">
                  <c:v>101755</c:v>
                </c:pt>
                <c:pt idx="746">
                  <c:v>6600</c:v>
                </c:pt>
                <c:pt idx="747">
                  <c:v>6600</c:v>
                </c:pt>
                <c:pt idx="748">
                  <c:v>37459</c:v>
                </c:pt>
                <c:pt idx="749">
                  <c:v>37459</c:v>
                </c:pt>
                <c:pt idx="750">
                  <c:v>2685</c:v>
                </c:pt>
                <c:pt idx="751">
                  <c:v>2685</c:v>
                </c:pt>
                <c:pt idx="752">
                  <c:v>1250</c:v>
                </c:pt>
                <c:pt idx="753">
                  <c:v>1250</c:v>
                </c:pt>
                <c:pt idx="754">
                  <c:v>7000</c:v>
                </c:pt>
                <c:pt idx="755">
                  <c:v>7000</c:v>
                </c:pt>
                <c:pt idx="756">
                  <c:v>200</c:v>
                </c:pt>
                <c:pt idx="757">
                  <c:v>200</c:v>
                </c:pt>
                <c:pt idx="758">
                  <c:v>19900</c:v>
                </c:pt>
                <c:pt idx="759">
                  <c:v>19900</c:v>
                </c:pt>
                <c:pt idx="760">
                  <c:v>2210</c:v>
                </c:pt>
                <c:pt idx="761">
                  <c:v>2210</c:v>
                </c:pt>
                <c:pt idx="762">
                  <c:v>2050</c:v>
                </c:pt>
                <c:pt idx="763">
                  <c:v>2050</c:v>
                </c:pt>
                <c:pt idx="764">
                  <c:v>16900</c:v>
                </c:pt>
                <c:pt idx="765">
                  <c:v>16900</c:v>
                </c:pt>
                <c:pt idx="766">
                  <c:v>16900</c:v>
                </c:pt>
                <c:pt idx="767">
                  <c:v>200000</c:v>
                </c:pt>
                <c:pt idx="768">
                  <c:v>200000</c:v>
                </c:pt>
                <c:pt idx="769">
                  <c:v>200000</c:v>
                </c:pt>
                <c:pt idx="770">
                  <c:v>2000</c:v>
                </c:pt>
                <c:pt idx="771">
                  <c:v>2000</c:v>
                </c:pt>
                <c:pt idx="772">
                  <c:v>2000</c:v>
                </c:pt>
                <c:pt idx="773">
                  <c:v>154000</c:v>
                </c:pt>
                <c:pt idx="774">
                  <c:v>154000</c:v>
                </c:pt>
                <c:pt idx="775">
                  <c:v>154000</c:v>
                </c:pt>
                <c:pt idx="776">
                  <c:v>895073</c:v>
                </c:pt>
                <c:pt idx="777">
                  <c:v>1700</c:v>
                </c:pt>
                <c:pt idx="778">
                  <c:v>1700</c:v>
                </c:pt>
                <c:pt idx="779">
                  <c:v>604360</c:v>
                </c:pt>
                <c:pt idx="780">
                  <c:v>598200</c:v>
                </c:pt>
                <c:pt idx="781">
                  <c:v>6160</c:v>
                </c:pt>
                <c:pt idx="782">
                  <c:v>43850</c:v>
                </c:pt>
                <c:pt idx="783">
                  <c:v>43850</c:v>
                </c:pt>
                <c:pt idx="784">
                  <c:v>99700</c:v>
                </c:pt>
                <c:pt idx="785">
                  <c:v>99700</c:v>
                </c:pt>
                <c:pt idx="786">
                  <c:v>14153</c:v>
                </c:pt>
                <c:pt idx="787">
                  <c:v>14153</c:v>
                </c:pt>
                <c:pt idx="788">
                  <c:v>13000</c:v>
                </c:pt>
                <c:pt idx="789">
                  <c:v>13000</c:v>
                </c:pt>
                <c:pt idx="790">
                  <c:v>33500</c:v>
                </c:pt>
                <c:pt idx="791">
                  <c:v>33500</c:v>
                </c:pt>
                <c:pt idx="792">
                  <c:v>6700</c:v>
                </c:pt>
                <c:pt idx="793">
                  <c:v>6700</c:v>
                </c:pt>
                <c:pt idx="794">
                  <c:v>3700</c:v>
                </c:pt>
                <c:pt idx="795">
                  <c:v>3700</c:v>
                </c:pt>
                <c:pt idx="796">
                  <c:v>500</c:v>
                </c:pt>
                <c:pt idx="797">
                  <c:v>500</c:v>
                </c:pt>
                <c:pt idx="798">
                  <c:v>36200</c:v>
                </c:pt>
                <c:pt idx="799">
                  <c:v>36200</c:v>
                </c:pt>
                <c:pt idx="800">
                  <c:v>2200</c:v>
                </c:pt>
                <c:pt idx="801">
                  <c:v>2200</c:v>
                </c:pt>
                <c:pt idx="802">
                  <c:v>4400</c:v>
                </c:pt>
                <c:pt idx="803">
                  <c:v>4400</c:v>
                </c:pt>
                <c:pt idx="804">
                  <c:v>6500</c:v>
                </c:pt>
                <c:pt idx="805">
                  <c:v>6500</c:v>
                </c:pt>
                <c:pt idx="806">
                  <c:v>2000</c:v>
                </c:pt>
                <c:pt idx="807">
                  <c:v>2000</c:v>
                </c:pt>
                <c:pt idx="808">
                  <c:v>2800</c:v>
                </c:pt>
                <c:pt idx="809">
                  <c:v>2800</c:v>
                </c:pt>
                <c:pt idx="810">
                  <c:v>12110</c:v>
                </c:pt>
                <c:pt idx="811">
                  <c:v>12110</c:v>
                </c:pt>
                <c:pt idx="812">
                  <c:v>7700</c:v>
                </c:pt>
                <c:pt idx="813">
                  <c:v>7700</c:v>
                </c:pt>
                <c:pt idx="814">
                  <c:v>49870</c:v>
                </c:pt>
                <c:pt idx="815">
                  <c:v>20400</c:v>
                </c:pt>
                <c:pt idx="816">
                  <c:v>20400</c:v>
                </c:pt>
                <c:pt idx="817">
                  <c:v>7645</c:v>
                </c:pt>
                <c:pt idx="818">
                  <c:v>7645</c:v>
                </c:pt>
                <c:pt idx="819">
                  <c:v>1225</c:v>
                </c:pt>
                <c:pt idx="820">
                  <c:v>1225</c:v>
                </c:pt>
                <c:pt idx="821">
                  <c:v>20600</c:v>
                </c:pt>
                <c:pt idx="822">
                  <c:v>20600</c:v>
                </c:pt>
                <c:pt idx="823">
                  <c:v>121236</c:v>
                </c:pt>
                <c:pt idx="824">
                  <c:v>108000</c:v>
                </c:pt>
                <c:pt idx="825">
                  <c:v>108000</c:v>
                </c:pt>
                <c:pt idx="826">
                  <c:v>460</c:v>
                </c:pt>
                <c:pt idx="827">
                  <c:v>460</c:v>
                </c:pt>
                <c:pt idx="828">
                  <c:v>76</c:v>
                </c:pt>
                <c:pt idx="829">
                  <c:v>76</c:v>
                </c:pt>
                <c:pt idx="830">
                  <c:v>1500</c:v>
                </c:pt>
                <c:pt idx="831">
                  <c:v>1500</c:v>
                </c:pt>
                <c:pt idx="832">
                  <c:v>700</c:v>
                </c:pt>
                <c:pt idx="833">
                  <c:v>700</c:v>
                </c:pt>
                <c:pt idx="834">
                  <c:v>10000</c:v>
                </c:pt>
                <c:pt idx="835">
                  <c:v>10000</c:v>
                </c:pt>
                <c:pt idx="836">
                  <c:v>500</c:v>
                </c:pt>
                <c:pt idx="837">
                  <c:v>500</c:v>
                </c:pt>
                <c:pt idx="838">
                  <c:v>2926068</c:v>
                </c:pt>
                <c:pt idx="839">
                  <c:v>816696</c:v>
                </c:pt>
                <c:pt idx="840">
                  <c:v>80900</c:v>
                </c:pt>
                <c:pt idx="841">
                  <c:v>31000</c:v>
                </c:pt>
                <c:pt idx="842">
                  <c:v>31700</c:v>
                </c:pt>
                <c:pt idx="843">
                  <c:v>18200</c:v>
                </c:pt>
                <c:pt idx="844">
                  <c:v>530500</c:v>
                </c:pt>
                <c:pt idx="845">
                  <c:v>180000</c:v>
                </c:pt>
                <c:pt idx="846">
                  <c:v>204500</c:v>
                </c:pt>
                <c:pt idx="847">
                  <c:v>146000</c:v>
                </c:pt>
                <c:pt idx="848">
                  <c:v>34200</c:v>
                </c:pt>
                <c:pt idx="849">
                  <c:v>12500</c:v>
                </c:pt>
                <c:pt idx="850">
                  <c:v>9800</c:v>
                </c:pt>
                <c:pt idx="851">
                  <c:v>11900</c:v>
                </c:pt>
                <c:pt idx="852">
                  <c:v>95900</c:v>
                </c:pt>
                <c:pt idx="853">
                  <c:v>34000</c:v>
                </c:pt>
                <c:pt idx="854">
                  <c:v>36000</c:v>
                </c:pt>
                <c:pt idx="855">
                  <c:v>25900</c:v>
                </c:pt>
                <c:pt idx="856">
                  <c:v>15700</c:v>
                </c:pt>
                <c:pt idx="857">
                  <c:v>5500</c:v>
                </c:pt>
                <c:pt idx="858">
                  <c:v>5800</c:v>
                </c:pt>
                <c:pt idx="859">
                  <c:v>4400</c:v>
                </c:pt>
                <c:pt idx="860">
                  <c:v>6000</c:v>
                </c:pt>
                <c:pt idx="861">
                  <c:v>2000</c:v>
                </c:pt>
                <c:pt idx="862">
                  <c:v>1000</c:v>
                </c:pt>
                <c:pt idx="863">
                  <c:v>3000</c:v>
                </c:pt>
                <c:pt idx="864">
                  <c:v>5000</c:v>
                </c:pt>
                <c:pt idx="865">
                  <c:v>1000</c:v>
                </c:pt>
                <c:pt idx="866">
                  <c:v>2000</c:v>
                </c:pt>
                <c:pt idx="867">
                  <c:v>2000</c:v>
                </c:pt>
                <c:pt idx="868">
                  <c:v>300</c:v>
                </c:pt>
                <c:pt idx="869">
                  <c:v>100</c:v>
                </c:pt>
                <c:pt idx="870">
                  <c:v>100</c:v>
                </c:pt>
                <c:pt idx="871">
                  <c:v>100</c:v>
                </c:pt>
                <c:pt idx="872">
                  <c:v>48196</c:v>
                </c:pt>
                <c:pt idx="873">
                  <c:v>16837</c:v>
                </c:pt>
                <c:pt idx="874">
                  <c:v>19537</c:v>
                </c:pt>
                <c:pt idx="875">
                  <c:v>11822</c:v>
                </c:pt>
                <c:pt idx="876">
                  <c:v>52600</c:v>
                </c:pt>
                <c:pt idx="877">
                  <c:v>9050</c:v>
                </c:pt>
                <c:pt idx="878">
                  <c:v>3500</c:v>
                </c:pt>
                <c:pt idx="879">
                  <c:v>5550</c:v>
                </c:pt>
                <c:pt idx="880">
                  <c:v>1400</c:v>
                </c:pt>
                <c:pt idx="881">
                  <c:v>500</c:v>
                </c:pt>
                <c:pt idx="882">
                  <c:v>400</c:v>
                </c:pt>
                <c:pt idx="883">
                  <c:v>500</c:v>
                </c:pt>
                <c:pt idx="884">
                  <c:v>36150</c:v>
                </c:pt>
                <c:pt idx="885">
                  <c:v>8950</c:v>
                </c:pt>
                <c:pt idx="886">
                  <c:v>24200</c:v>
                </c:pt>
                <c:pt idx="887">
                  <c:v>3000</c:v>
                </c:pt>
                <c:pt idx="888">
                  <c:v>6000</c:v>
                </c:pt>
                <c:pt idx="889">
                  <c:v>1500</c:v>
                </c:pt>
                <c:pt idx="890">
                  <c:v>2500</c:v>
                </c:pt>
                <c:pt idx="891">
                  <c:v>2000</c:v>
                </c:pt>
                <c:pt idx="892">
                  <c:v>112800</c:v>
                </c:pt>
                <c:pt idx="893">
                  <c:v>86300</c:v>
                </c:pt>
                <c:pt idx="894">
                  <c:v>11500</c:v>
                </c:pt>
                <c:pt idx="895">
                  <c:v>5400</c:v>
                </c:pt>
                <c:pt idx="896">
                  <c:v>6800</c:v>
                </c:pt>
                <c:pt idx="897">
                  <c:v>0</c:v>
                </c:pt>
                <c:pt idx="898">
                  <c:v>0</c:v>
                </c:pt>
                <c:pt idx="899">
                  <c:v>29500</c:v>
                </c:pt>
                <c:pt idx="900">
                  <c:v>28800</c:v>
                </c:pt>
                <c:pt idx="901">
                  <c:v>4300</c:v>
                </c:pt>
                <c:pt idx="902">
                  <c:v>26500</c:v>
                </c:pt>
                <c:pt idx="903">
                  <c:v>19500</c:v>
                </c:pt>
                <c:pt idx="904">
                  <c:v>7000</c:v>
                </c:pt>
                <c:pt idx="905">
                  <c:v>982096</c:v>
                </c:pt>
                <c:pt idx="906">
                  <c:v>612000</c:v>
                </c:pt>
                <c:pt idx="907">
                  <c:v>612000</c:v>
                </c:pt>
                <c:pt idx="908">
                  <c:v>45000</c:v>
                </c:pt>
                <c:pt idx="909">
                  <c:v>11000</c:v>
                </c:pt>
                <c:pt idx="910">
                  <c:v>35000</c:v>
                </c:pt>
                <c:pt idx="911">
                  <c:v>1000</c:v>
                </c:pt>
                <c:pt idx="912">
                  <c:v>320000</c:v>
                </c:pt>
                <c:pt idx="913">
                  <c:v>200000</c:v>
                </c:pt>
                <c:pt idx="914">
                  <c:v>460500</c:v>
                </c:pt>
                <c:pt idx="915">
                  <c:v>32000</c:v>
                </c:pt>
                <c:pt idx="916">
                  <c:v>2000</c:v>
                </c:pt>
                <c:pt idx="917">
                  <c:v>30000</c:v>
                </c:pt>
                <c:pt idx="918">
                  <c:v>428500</c:v>
                </c:pt>
                <c:pt idx="919">
                  <c:v>297000</c:v>
                </c:pt>
                <c:pt idx="920">
                  <c:v>50000</c:v>
                </c:pt>
                <c:pt idx="921">
                  <c:v>30000</c:v>
                </c:pt>
                <c:pt idx="922">
                  <c:v>20000</c:v>
                </c:pt>
                <c:pt idx="923">
                  <c:v>1500</c:v>
                </c:pt>
                <c:pt idx="924">
                  <c:v>30000</c:v>
                </c:pt>
                <c:pt idx="925">
                  <c:v>97000</c:v>
                </c:pt>
                <c:pt idx="926">
                  <c:v>5000</c:v>
                </c:pt>
                <c:pt idx="927">
                  <c:v>5000</c:v>
                </c:pt>
                <c:pt idx="928">
                  <c:v>92000</c:v>
                </c:pt>
                <c:pt idx="929">
                  <c:v>50000</c:v>
                </c:pt>
                <c:pt idx="930">
                  <c:v>30000</c:v>
                </c:pt>
                <c:pt idx="931">
                  <c:v>12000</c:v>
                </c:pt>
                <c:pt idx="932">
                  <c:v>1286000</c:v>
                </c:pt>
                <c:pt idx="933">
                  <c:v>930000</c:v>
                </c:pt>
                <c:pt idx="934">
                  <c:v>930000</c:v>
                </c:pt>
                <c:pt idx="935">
                  <c:v>310000</c:v>
                </c:pt>
                <c:pt idx="936">
                  <c:v>180000</c:v>
                </c:pt>
                <c:pt idx="937">
                  <c:v>20000</c:v>
                </c:pt>
                <c:pt idx="938">
                  <c:v>90000</c:v>
                </c:pt>
                <c:pt idx="939">
                  <c:v>20000</c:v>
                </c:pt>
                <c:pt idx="940">
                  <c:v>46000</c:v>
                </c:pt>
                <c:pt idx="941">
                  <c:v>43000</c:v>
                </c:pt>
                <c:pt idx="942">
                  <c:v>3000</c:v>
                </c:pt>
                <c:pt idx="943">
                  <c:v>110000</c:v>
                </c:pt>
                <c:pt idx="944">
                  <c:v>15000</c:v>
                </c:pt>
                <c:pt idx="945">
                  <c:v>15000</c:v>
                </c:pt>
                <c:pt idx="946">
                  <c:v>40000</c:v>
                </c:pt>
                <c:pt idx="947">
                  <c:v>40000</c:v>
                </c:pt>
                <c:pt idx="948">
                  <c:v>55000</c:v>
                </c:pt>
                <c:pt idx="949">
                  <c:v>10000</c:v>
                </c:pt>
                <c:pt idx="950">
                  <c:v>45000</c:v>
                </c:pt>
                <c:pt idx="951">
                  <c:v>2565500</c:v>
                </c:pt>
                <c:pt idx="952">
                  <c:v>784000</c:v>
                </c:pt>
                <c:pt idx="953">
                  <c:v>80000</c:v>
                </c:pt>
                <c:pt idx="954">
                  <c:v>80000</c:v>
                </c:pt>
                <c:pt idx="955">
                  <c:v>8000</c:v>
                </c:pt>
                <c:pt idx="956">
                  <c:v>8000</c:v>
                </c:pt>
                <c:pt idx="957">
                  <c:v>3000</c:v>
                </c:pt>
                <c:pt idx="958">
                  <c:v>3000</c:v>
                </c:pt>
                <c:pt idx="959">
                  <c:v>97500</c:v>
                </c:pt>
                <c:pt idx="960">
                  <c:v>2500</c:v>
                </c:pt>
                <c:pt idx="961">
                  <c:v>2500</c:v>
                </c:pt>
                <c:pt idx="962">
                  <c:v>2500</c:v>
                </c:pt>
                <c:pt idx="963">
                  <c:v>2500</c:v>
                </c:pt>
                <c:pt idx="964">
                  <c:v>2500</c:v>
                </c:pt>
                <c:pt idx="965">
                  <c:v>30000</c:v>
                </c:pt>
                <c:pt idx="966">
                  <c:v>50000</c:v>
                </c:pt>
                <c:pt idx="967">
                  <c:v>5000</c:v>
                </c:pt>
                <c:pt idx="968">
                  <c:v>45000</c:v>
                </c:pt>
                <c:pt idx="969">
                  <c:v>2000</c:v>
                </c:pt>
                <c:pt idx="970">
                  <c:v>2000</c:v>
                </c:pt>
                <c:pt idx="971">
                  <c:v>2000</c:v>
                </c:pt>
                <c:pt idx="972">
                  <c:v>2000</c:v>
                </c:pt>
                <c:pt idx="973">
                  <c:v>2000</c:v>
                </c:pt>
                <c:pt idx="974">
                  <c:v>2000</c:v>
                </c:pt>
                <c:pt idx="975">
                  <c:v>2000</c:v>
                </c:pt>
                <c:pt idx="976">
                  <c:v>2000</c:v>
                </c:pt>
                <c:pt idx="977">
                  <c:v>2000</c:v>
                </c:pt>
                <c:pt idx="978">
                  <c:v>25000</c:v>
                </c:pt>
                <c:pt idx="979">
                  <c:v>2000</c:v>
                </c:pt>
                <c:pt idx="980">
                  <c:v>35000</c:v>
                </c:pt>
                <c:pt idx="981">
                  <c:v>5000</c:v>
                </c:pt>
                <c:pt idx="982">
                  <c:v>30000</c:v>
                </c:pt>
                <c:pt idx="983">
                  <c:v>14500</c:v>
                </c:pt>
                <c:pt idx="984">
                  <c:v>4500</c:v>
                </c:pt>
                <c:pt idx="985">
                  <c:v>10000</c:v>
                </c:pt>
                <c:pt idx="986">
                  <c:v>504000</c:v>
                </c:pt>
                <c:pt idx="987">
                  <c:v>5000</c:v>
                </c:pt>
                <c:pt idx="988">
                  <c:v>5000</c:v>
                </c:pt>
                <c:pt idx="989">
                  <c:v>5000</c:v>
                </c:pt>
                <c:pt idx="990">
                  <c:v>5000</c:v>
                </c:pt>
                <c:pt idx="991">
                  <c:v>5000</c:v>
                </c:pt>
                <c:pt idx="992">
                  <c:v>270000</c:v>
                </c:pt>
                <c:pt idx="993">
                  <c:v>10000</c:v>
                </c:pt>
                <c:pt idx="994">
                  <c:v>10000</c:v>
                </c:pt>
                <c:pt idx="995">
                  <c:v>10000</c:v>
                </c:pt>
                <c:pt idx="996">
                  <c:v>8000</c:v>
                </c:pt>
                <c:pt idx="997">
                  <c:v>8000</c:v>
                </c:pt>
                <c:pt idx="998">
                  <c:v>60000</c:v>
                </c:pt>
                <c:pt idx="999">
                  <c:v>25000</c:v>
                </c:pt>
                <c:pt idx="1000">
                  <c:v>30000</c:v>
                </c:pt>
                <c:pt idx="1001">
                  <c:v>36000</c:v>
                </c:pt>
                <c:pt idx="1002">
                  <c:v>10000</c:v>
                </c:pt>
                <c:pt idx="1003">
                  <c:v>2000</c:v>
                </c:pt>
                <c:pt idx="1004">
                  <c:v>5500</c:v>
                </c:pt>
                <c:pt idx="1005">
                  <c:v>1500</c:v>
                </c:pt>
                <c:pt idx="1006">
                  <c:v>1500</c:v>
                </c:pt>
                <c:pt idx="1007">
                  <c:v>1000</c:v>
                </c:pt>
                <c:pt idx="1008">
                  <c:v>1500</c:v>
                </c:pt>
                <c:pt idx="1009">
                  <c:v>6000</c:v>
                </c:pt>
                <c:pt idx="1010">
                  <c:v>4000</c:v>
                </c:pt>
                <c:pt idx="1011">
                  <c:v>2000</c:v>
                </c:pt>
                <c:pt idx="1012">
                  <c:v>500000</c:v>
                </c:pt>
                <c:pt idx="1013">
                  <c:v>500000</c:v>
                </c:pt>
                <c:pt idx="1014">
                  <c:v>240000</c:v>
                </c:pt>
                <c:pt idx="1015">
                  <c:v>260000</c:v>
                </c:pt>
                <c:pt idx="1016">
                  <c:v>108000</c:v>
                </c:pt>
                <c:pt idx="1017">
                  <c:v>70000</c:v>
                </c:pt>
                <c:pt idx="1018">
                  <c:v>70000</c:v>
                </c:pt>
                <c:pt idx="1019">
                  <c:v>3000</c:v>
                </c:pt>
                <c:pt idx="1020">
                  <c:v>3000</c:v>
                </c:pt>
                <c:pt idx="1021">
                  <c:v>3000</c:v>
                </c:pt>
                <c:pt idx="1022">
                  <c:v>3000</c:v>
                </c:pt>
                <c:pt idx="1023">
                  <c:v>32000</c:v>
                </c:pt>
                <c:pt idx="1024">
                  <c:v>32000</c:v>
                </c:pt>
                <c:pt idx="1025">
                  <c:v>1406500</c:v>
                </c:pt>
                <c:pt idx="1026">
                  <c:v>815064.32</c:v>
                </c:pt>
                <c:pt idx="1027">
                  <c:v>14500</c:v>
                </c:pt>
                <c:pt idx="1028">
                  <c:v>3000</c:v>
                </c:pt>
                <c:pt idx="1029">
                  <c:v>7700</c:v>
                </c:pt>
                <c:pt idx="1030">
                  <c:v>3800</c:v>
                </c:pt>
                <c:pt idx="1031">
                  <c:v>2800</c:v>
                </c:pt>
                <c:pt idx="1032">
                  <c:v>1000</c:v>
                </c:pt>
                <c:pt idx="1033">
                  <c:v>1200</c:v>
                </c:pt>
                <c:pt idx="1034">
                  <c:v>600</c:v>
                </c:pt>
                <c:pt idx="1035">
                  <c:v>117250</c:v>
                </c:pt>
                <c:pt idx="1036">
                  <c:v>14250</c:v>
                </c:pt>
                <c:pt idx="1037">
                  <c:v>24000</c:v>
                </c:pt>
                <c:pt idx="1038">
                  <c:v>48000</c:v>
                </c:pt>
                <c:pt idx="1039">
                  <c:v>16000</c:v>
                </c:pt>
                <c:pt idx="1040">
                  <c:v>12000</c:v>
                </c:pt>
                <c:pt idx="1041">
                  <c:v>3000</c:v>
                </c:pt>
                <c:pt idx="1042">
                  <c:v>24560</c:v>
                </c:pt>
                <c:pt idx="1043">
                  <c:v>17000</c:v>
                </c:pt>
                <c:pt idx="1044">
                  <c:v>4000</c:v>
                </c:pt>
                <c:pt idx="1045">
                  <c:v>3000</c:v>
                </c:pt>
                <c:pt idx="1046">
                  <c:v>560</c:v>
                </c:pt>
                <c:pt idx="1047">
                  <c:v>250000</c:v>
                </c:pt>
                <c:pt idx="1048">
                  <c:v>50000</c:v>
                </c:pt>
                <c:pt idx="1049">
                  <c:v>200000</c:v>
                </c:pt>
                <c:pt idx="1050">
                  <c:v>23393.27</c:v>
                </c:pt>
                <c:pt idx="1051">
                  <c:v>20000</c:v>
                </c:pt>
                <c:pt idx="1052">
                  <c:v>3393.27</c:v>
                </c:pt>
                <c:pt idx="1053">
                  <c:v>371361.05</c:v>
                </c:pt>
                <c:pt idx="1054">
                  <c:v>30000</c:v>
                </c:pt>
                <c:pt idx="1055">
                  <c:v>24400</c:v>
                </c:pt>
                <c:pt idx="1056">
                  <c:v>30000</c:v>
                </c:pt>
                <c:pt idx="1057">
                  <c:v>21356.25</c:v>
                </c:pt>
                <c:pt idx="1058">
                  <c:v>12000</c:v>
                </c:pt>
                <c:pt idx="1059">
                  <c:v>1252.4</c:v>
                </c:pt>
                <c:pt idx="1060">
                  <c:v>3200</c:v>
                </c:pt>
                <c:pt idx="1061">
                  <c:v>8000</c:v>
                </c:pt>
                <c:pt idx="1062">
                  <c:v>11000</c:v>
                </c:pt>
                <c:pt idx="1063">
                  <c:v>43952.4</c:v>
                </c:pt>
                <c:pt idx="1064">
                  <c:v>51200</c:v>
                </c:pt>
                <c:pt idx="1065">
                  <c:v>20000</c:v>
                </c:pt>
                <c:pt idx="1066">
                  <c:v>90000</c:v>
                </c:pt>
                <c:pt idx="1067">
                  <c:v>25000</c:v>
                </c:pt>
                <c:pt idx="1068">
                  <c:v>11200</c:v>
                </c:pt>
                <c:pt idx="1069">
                  <c:v>5000</c:v>
                </c:pt>
                <c:pt idx="1070">
                  <c:v>6200</c:v>
                </c:pt>
                <c:pt idx="1071">
                  <c:v>100000</c:v>
                </c:pt>
                <c:pt idx="1072">
                  <c:v>75000</c:v>
                </c:pt>
                <c:pt idx="1073">
                  <c:v>75000</c:v>
                </c:pt>
                <c:pt idx="1074">
                  <c:v>25000</c:v>
                </c:pt>
                <c:pt idx="1075">
                  <c:v>25000</c:v>
                </c:pt>
                <c:pt idx="1076">
                  <c:v>915064.32</c:v>
                </c:pt>
                <c:pt idx="1077">
                  <c:v>62310712.72</c:v>
                </c:pt>
              </c:numCache>
            </c:numRef>
          </c:val>
        </c:ser>
        <c:ser>
          <c:idx val="5"/>
          <c:order val="9"/>
          <c:tx>
            <c:strRef>
              <c:f>szczegół!#REF!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szczegół!$A$6:$B$1083</c:f>
              <c:multiLvlStrCache>
                <c:ptCount val="1078"/>
                <c:lvl>
                  <c:pt idx="0">
                    <c:v>2</c:v>
                  </c:pt>
                  <c:pt idx="1">
                    <c:v>010</c:v>
                  </c:pt>
                  <c:pt idx="2">
                    <c:v>2</c:v>
                  </c:pt>
                  <c:pt idx="3">
                    <c:v>3</c:v>
                  </c:pt>
                  <c:pt idx="4">
                    <c:v>4</c:v>
                  </c:pt>
                  <c:pt idx="5">
                    <c:v>   </c:v>
                  </c:pt>
                  <c:pt idx="6">
                    <c:v>   </c:v>
                  </c:pt>
                  <c:pt idx="7">
                    <c:v>   </c:v>
                  </c:pt>
                  <c:pt idx="8">
                    <c:v>8</c:v>
                  </c:pt>
                  <c:pt idx="9">
                    <c:v>9</c:v>
                  </c:pt>
                  <c:pt idx="10">
                    <c:v>10</c:v>
                  </c:pt>
                  <c:pt idx="11">
                    <c:v>   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</c:v>
                  </c:pt>
                  <c:pt idx="16">
                    <c:v>16</c:v>
                  </c:pt>
                  <c:pt idx="17">
                    <c:v>17</c:v>
                  </c:pt>
                  <c:pt idx="18">
                    <c:v>   </c:v>
                  </c:pt>
                  <c:pt idx="19">
                    <c:v>19</c:v>
                  </c:pt>
                  <c:pt idx="20">
                    <c:v>20</c:v>
                  </c:pt>
                  <c:pt idx="21">
                    <c:v>21</c:v>
                  </c:pt>
                  <c:pt idx="22">
                    <c:v>22</c:v>
                  </c:pt>
                  <c:pt idx="23">
                    <c:v>23</c:v>
                  </c:pt>
                  <c:pt idx="24">
                    <c:v>24</c:v>
                  </c:pt>
                  <c:pt idx="25">
                    <c:v>25</c:v>
                  </c:pt>
                  <c:pt idx="26">
                    <c:v>26</c:v>
                  </c:pt>
                  <c:pt idx="27">
                    <c:v>27</c:v>
                  </c:pt>
                  <c:pt idx="28">
                    <c:v>28</c:v>
                  </c:pt>
                  <c:pt idx="29">
                    <c:v>29</c:v>
                  </c:pt>
                  <c:pt idx="30">
                    <c:v>   </c:v>
                  </c:pt>
                  <c:pt idx="31">
                    <c:v>   </c:v>
                  </c:pt>
                  <c:pt idx="32">
                    <c:v>32</c:v>
                  </c:pt>
                  <c:pt idx="33">
                    <c:v>33</c:v>
                  </c:pt>
                  <c:pt idx="34">
                    <c:v>34</c:v>
                  </c:pt>
                  <c:pt idx="35">
                    <c:v>010 Rolnictwo i łowiectwo  - Razem                                 </c:v>
                  </c:pt>
                  <c:pt idx="36">
                    <c:v>600</c:v>
                  </c:pt>
                  <c:pt idx="37">
                    <c:v>37</c:v>
                  </c:pt>
                  <c:pt idx="38">
                    <c:v>38</c:v>
                  </c:pt>
                  <c:pt idx="39">
                    <c:v>39</c:v>
                  </c:pt>
                  <c:pt idx="40">
                    <c:v>40</c:v>
                  </c:pt>
                  <c:pt idx="41">
                    <c:v>41</c:v>
                  </c:pt>
                  <c:pt idx="42">
                    <c:v>   </c:v>
                  </c:pt>
                  <c:pt idx="43">
                    <c:v>43</c:v>
                  </c:pt>
                  <c:pt idx="44">
                    <c:v>44</c:v>
                  </c:pt>
                  <c:pt idx="45">
                    <c:v>   </c:v>
                  </c:pt>
                  <c:pt idx="46">
                    <c:v>46</c:v>
                  </c:pt>
                  <c:pt idx="47">
                    <c:v>47</c:v>
                  </c:pt>
                  <c:pt idx="48">
                    <c:v>48</c:v>
                  </c:pt>
                  <c:pt idx="49">
                    <c:v>49</c:v>
                  </c:pt>
                  <c:pt idx="50">
                    <c:v>50</c:v>
                  </c:pt>
                  <c:pt idx="51">
                    <c:v>51</c:v>
                  </c:pt>
                  <c:pt idx="52">
                    <c:v>52</c:v>
                  </c:pt>
                  <c:pt idx="53">
                    <c:v>53</c:v>
                  </c:pt>
                  <c:pt idx="54">
                    <c:v>54</c:v>
                  </c:pt>
                  <c:pt idx="55">
                    <c:v>55</c:v>
                  </c:pt>
                  <c:pt idx="56">
                    <c:v>56</c:v>
                  </c:pt>
                  <c:pt idx="57">
                    <c:v>57</c:v>
                  </c:pt>
                  <c:pt idx="58">
                    <c:v>58</c:v>
                  </c:pt>
                  <c:pt idx="59">
                    <c:v>59</c:v>
                  </c:pt>
                  <c:pt idx="60">
                    <c:v>60</c:v>
                  </c:pt>
                  <c:pt idx="61">
                    <c:v>61</c:v>
                  </c:pt>
                  <c:pt idx="62">
                    <c:v>62</c:v>
                  </c:pt>
                  <c:pt idx="63">
                    <c:v>63</c:v>
                  </c:pt>
                  <c:pt idx="64">
                    <c:v>64</c:v>
                  </c:pt>
                  <c:pt idx="65">
                    <c:v>65</c:v>
                  </c:pt>
                  <c:pt idx="66">
                    <c:v>66</c:v>
                  </c:pt>
                  <c:pt idx="67">
                    <c:v>67</c:v>
                  </c:pt>
                  <c:pt idx="68">
                    <c:v>68</c:v>
                  </c:pt>
                  <c:pt idx="69">
                    <c:v>   </c:v>
                  </c:pt>
                  <c:pt idx="70">
                    <c:v>   </c:v>
                  </c:pt>
                  <c:pt idx="71">
                    <c:v>   </c:v>
                  </c:pt>
                  <c:pt idx="72">
                    <c:v>72</c:v>
                  </c:pt>
                  <c:pt idx="73">
                    <c:v>73</c:v>
                  </c:pt>
                  <c:pt idx="74">
                    <c:v>74</c:v>
                  </c:pt>
                  <c:pt idx="75">
                    <c:v>75</c:v>
                  </c:pt>
                  <c:pt idx="76">
                    <c:v>76</c:v>
                  </c:pt>
                  <c:pt idx="77">
                    <c:v>77</c:v>
                  </c:pt>
                  <c:pt idx="78">
                    <c:v>78</c:v>
                  </c:pt>
                  <c:pt idx="79">
                    <c:v>79</c:v>
                  </c:pt>
                  <c:pt idx="80">
                    <c:v>600 Transport i łączność - Razem                                 </c:v>
                  </c:pt>
                  <c:pt idx="81">
                    <c:v>700</c:v>
                  </c:pt>
                  <c:pt idx="82">
                    <c:v>82</c:v>
                  </c:pt>
                  <c:pt idx="83">
                    <c:v>83</c:v>
                  </c:pt>
                  <c:pt idx="84">
                    <c:v>   </c:v>
                  </c:pt>
                  <c:pt idx="85">
                    <c:v>   </c:v>
                  </c:pt>
                  <c:pt idx="86">
                    <c:v>   </c:v>
                  </c:pt>
                  <c:pt idx="87">
                    <c:v>   </c:v>
                  </c:pt>
                  <c:pt idx="88">
                    <c:v>88</c:v>
                  </c:pt>
                  <c:pt idx="89">
                    <c:v>   </c:v>
                  </c:pt>
                  <c:pt idx="90">
                    <c:v>   </c:v>
                  </c:pt>
                  <c:pt idx="91">
                    <c:v>91</c:v>
                  </c:pt>
                  <c:pt idx="92">
                    <c:v>   </c:v>
                  </c:pt>
                  <c:pt idx="93">
                    <c:v>   </c:v>
                  </c:pt>
                  <c:pt idx="94">
                    <c:v>   </c:v>
                  </c:pt>
                  <c:pt idx="95">
                    <c:v>   </c:v>
                  </c:pt>
                  <c:pt idx="96">
                    <c:v>96</c:v>
                  </c:pt>
                  <c:pt idx="97">
                    <c:v>97</c:v>
                  </c:pt>
                  <c:pt idx="98">
                    <c:v>98</c:v>
                  </c:pt>
                  <c:pt idx="99">
                    <c:v>99</c:v>
                  </c:pt>
                  <c:pt idx="100">
                    <c:v>100</c:v>
                  </c:pt>
                  <c:pt idx="101">
                    <c:v>101</c:v>
                  </c:pt>
                  <c:pt idx="102">
                    <c:v>   </c:v>
                  </c:pt>
                  <c:pt idx="103">
                    <c:v>   </c:v>
                  </c:pt>
                  <c:pt idx="104">
                    <c:v>104</c:v>
                  </c:pt>
                  <c:pt idx="105">
                    <c:v>105</c:v>
                  </c:pt>
                  <c:pt idx="106">
                    <c:v>700 Gospodarka mieszkaniowa - Razem                                </c:v>
                  </c:pt>
                  <c:pt idx="107">
                    <c:v>710</c:v>
                  </c:pt>
                  <c:pt idx="108">
                    <c:v>   </c:v>
                  </c:pt>
                  <c:pt idx="109">
                    <c:v>   </c:v>
                  </c:pt>
                  <c:pt idx="110">
                    <c:v>110</c:v>
                  </c:pt>
                  <c:pt idx="111">
                    <c:v>111</c:v>
                  </c:pt>
                  <c:pt idx="112">
                    <c:v>710 Działalność usługowa - Razem                                    </c:v>
                  </c:pt>
                  <c:pt idx="113">
                    <c:v>750</c:v>
                  </c:pt>
                  <c:pt idx="114">
                    <c:v>   </c:v>
                  </c:pt>
                  <c:pt idx="115">
                    <c:v>115</c:v>
                  </c:pt>
                  <c:pt idx="116">
                    <c:v>116</c:v>
                  </c:pt>
                  <c:pt idx="117">
                    <c:v>   </c:v>
                  </c:pt>
                  <c:pt idx="118">
                    <c:v>   </c:v>
                  </c:pt>
                  <c:pt idx="119">
                    <c:v>   </c:v>
                  </c:pt>
                  <c:pt idx="120">
                    <c:v>   </c:v>
                  </c:pt>
                  <c:pt idx="121">
                    <c:v>   </c:v>
                  </c:pt>
                  <c:pt idx="122">
                    <c:v>   </c:v>
                  </c:pt>
                  <c:pt idx="123">
                    <c:v>   </c:v>
                  </c:pt>
                  <c:pt idx="124">
                    <c:v>   </c:v>
                  </c:pt>
                  <c:pt idx="125">
                    <c:v>   </c:v>
                  </c:pt>
                  <c:pt idx="126">
                    <c:v>   </c:v>
                  </c:pt>
                  <c:pt idx="127">
                    <c:v>   </c:v>
                  </c:pt>
                  <c:pt idx="128">
                    <c:v>128</c:v>
                  </c:pt>
                  <c:pt idx="129">
                    <c:v>129</c:v>
                  </c:pt>
                  <c:pt idx="130">
                    <c:v>   </c:v>
                  </c:pt>
                  <c:pt idx="131">
                    <c:v>   </c:v>
                  </c:pt>
                  <c:pt idx="132">
                    <c:v>132</c:v>
                  </c:pt>
                  <c:pt idx="133">
                    <c:v>133</c:v>
                  </c:pt>
                  <c:pt idx="134">
                    <c:v>   </c:v>
                  </c:pt>
                  <c:pt idx="135">
                    <c:v>   </c:v>
                  </c:pt>
                  <c:pt idx="136">
                    <c:v>136</c:v>
                  </c:pt>
                  <c:pt idx="137">
                    <c:v>137</c:v>
                  </c:pt>
                  <c:pt idx="138">
                    <c:v>   </c:v>
                  </c:pt>
                  <c:pt idx="139">
                    <c:v>139</c:v>
                  </c:pt>
                  <c:pt idx="140">
                    <c:v>140</c:v>
                  </c:pt>
                  <c:pt idx="141">
                    <c:v>   </c:v>
                  </c:pt>
                  <c:pt idx="142">
                    <c:v>   </c:v>
                  </c:pt>
                  <c:pt idx="143">
                    <c:v>143</c:v>
                  </c:pt>
                  <c:pt idx="144">
                    <c:v>144</c:v>
                  </c:pt>
                  <c:pt idx="145">
                    <c:v>   </c:v>
                  </c:pt>
                  <c:pt idx="146">
                    <c:v>   </c:v>
                  </c:pt>
                  <c:pt idx="147">
                    <c:v>   </c:v>
                  </c:pt>
                  <c:pt idx="148">
                    <c:v>   </c:v>
                  </c:pt>
                  <c:pt idx="149">
                    <c:v>149</c:v>
                  </c:pt>
                  <c:pt idx="150">
                    <c:v>150</c:v>
                  </c:pt>
                  <c:pt idx="151">
                    <c:v>   </c:v>
                  </c:pt>
                  <c:pt idx="152">
                    <c:v>   </c:v>
                  </c:pt>
                  <c:pt idx="153">
                    <c:v>153</c:v>
                  </c:pt>
                  <c:pt idx="154">
                    <c:v>154</c:v>
                  </c:pt>
                  <c:pt idx="155">
                    <c:v>   </c:v>
                  </c:pt>
                  <c:pt idx="156">
                    <c:v>   </c:v>
                  </c:pt>
                  <c:pt idx="157">
                    <c:v>   </c:v>
                  </c:pt>
                  <c:pt idx="158">
                    <c:v>   </c:v>
                  </c:pt>
                  <c:pt idx="159">
                    <c:v>159</c:v>
                  </c:pt>
                  <c:pt idx="160">
                    <c:v>160</c:v>
                  </c:pt>
                  <c:pt idx="161">
                    <c:v>161</c:v>
                  </c:pt>
                  <c:pt idx="162">
                    <c:v>162</c:v>
                  </c:pt>
                  <c:pt idx="163">
                    <c:v>   </c:v>
                  </c:pt>
                  <c:pt idx="164">
                    <c:v>   </c:v>
                  </c:pt>
                  <c:pt idx="165">
                    <c:v>165</c:v>
                  </c:pt>
                  <c:pt idx="166">
                    <c:v>166</c:v>
                  </c:pt>
                  <c:pt idx="167">
                    <c:v>167</c:v>
                  </c:pt>
                  <c:pt idx="168">
                    <c:v>168</c:v>
                  </c:pt>
                  <c:pt idx="169">
                    <c:v>169</c:v>
                  </c:pt>
                  <c:pt idx="170">
                    <c:v>170</c:v>
                  </c:pt>
                  <c:pt idx="171">
                    <c:v>171</c:v>
                  </c:pt>
                  <c:pt idx="172">
                    <c:v>172</c:v>
                  </c:pt>
                  <c:pt idx="173">
                    <c:v>173</c:v>
                  </c:pt>
                  <c:pt idx="174">
                    <c:v>   </c:v>
                  </c:pt>
                  <c:pt idx="175">
                    <c:v>   </c:v>
                  </c:pt>
                  <c:pt idx="176">
                    <c:v>176</c:v>
                  </c:pt>
                  <c:pt idx="177">
                    <c:v>177</c:v>
                  </c:pt>
                  <c:pt idx="178">
                    <c:v>   </c:v>
                  </c:pt>
                  <c:pt idx="179">
                    <c:v>   </c:v>
                  </c:pt>
                  <c:pt idx="180">
                    <c:v>   </c:v>
                  </c:pt>
                  <c:pt idx="181">
                    <c:v>181</c:v>
                  </c:pt>
                  <c:pt idx="182">
                    <c:v>182</c:v>
                  </c:pt>
                  <c:pt idx="183">
                    <c:v>183</c:v>
                  </c:pt>
                  <c:pt idx="184">
                    <c:v>184</c:v>
                  </c:pt>
                  <c:pt idx="185">
                    <c:v>185</c:v>
                  </c:pt>
                  <c:pt idx="186">
                    <c:v>186</c:v>
                  </c:pt>
                  <c:pt idx="187">
                    <c:v>187</c:v>
                  </c:pt>
                  <c:pt idx="188">
                    <c:v>188</c:v>
                  </c:pt>
                  <c:pt idx="189">
                    <c:v>   </c:v>
                  </c:pt>
                  <c:pt idx="190">
                    <c:v>   </c:v>
                  </c:pt>
                  <c:pt idx="191">
                    <c:v>   </c:v>
                  </c:pt>
                  <c:pt idx="192">
                    <c:v>192</c:v>
                  </c:pt>
                  <c:pt idx="193">
                    <c:v>193</c:v>
                  </c:pt>
                  <c:pt idx="194">
                    <c:v>194</c:v>
                  </c:pt>
                  <c:pt idx="195">
                    <c:v>195</c:v>
                  </c:pt>
                  <c:pt idx="196">
                    <c:v>196</c:v>
                  </c:pt>
                  <c:pt idx="197">
                    <c:v>197</c:v>
                  </c:pt>
                  <c:pt idx="198">
                    <c:v>198</c:v>
                  </c:pt>
                  <c:pt idx="199">
                    <c:v>750 Administracja publiczna - Razem                                 </c:v>
                  </c:pt>
                  <c:pt idx="200">
                    <c:v>751</c:v>
                  </c:pt>
                  <c:pt idx="201">
                    <c:v>   </c:v>
                  </c:pt>
                  <c:pt idx="202">
                    <c:v>   </c:v>
                  </c:pt>
                  <c:pt idx="203">
                    <c:v>   </c:v>
                  </c:pt>
                  <c:pt idx="204">
                    <c:v>   </c:v>
                  </c:pt>
                  <c:pt idx="205">
                    <c:v>205</c:v>
                  </c:pt>
                  <c:pt idx="206">
                    <c:v>206</c:v>
                  </c:pt>
                  <c:pt idx="207">
                    <c:v>751 Urzędy naczelnych organów władzy państwowej, kontroli i ochrony prawa oraz sądownictwa - Razem</c:v>
                  </c:pt>
                  <c:pt idx="208">
                    <c:v>754</c:v>
                  </c:pt>
                  <c:pt idx="209">
                    <c:v>209</c:v>
                  </c:pt>
                  <c:pt idx="210">
                    <c:v>210</c:v>
                  </c:pt>
                  <c:pt idx="211">
                    <c:v>211</c:v>
                  </c:pt>
                  <c:pt idx="212">
                    <c:v>212</c:v>
                  </c:pt>
                  <c:pt idx="213">
                    <c:v>213</c:v>
                  </c:pt>
                  <c:pt idx="214">
                    <c:v>   </c:v>
                  </c:pt>
                  <c:pt idx="215">
                    <c:v>   </c:v>
                  </c:pt>
                  <c:pt idx="216">
                    <c:v>   </c:v>
                  </c:pt>
                  <c:pt idx="217">
                    <c:v>   </c:v>
                  </c:pt>
                  <c:pt idx="218">
                    <c:v>   </c:v>
                  </c:pt>
                  <c:pt idx="219">
                    <c:v>   </c:v>
                  </c:pt>
                  <c:pt idx="220">
                    <c:v>   </c:v>
                  </c:pt>
                  <c:pt idx="221">
                    <c:v>221</c:v>
                  </c:pt>
                  <c:pt idx="222">
                    <c:v>   </c:v>
                  </c:pt>
                  <c:pt idx="223">
                    <c:v>   </c:v>
                  </c:pt>
                  <c:pt idx="224">
                    <c:v>224</c:v>
                  </c:pt>
                  <c:pt idx="225">
                    <c:v>225</c:v>
                  </c:pt>
                  <c:pt idx="226">
                    <c:v>226</c:v>
                  </c:pt>
                  <c:pt idx="227">
                    <c:v>227</c:v>
                  </c:pt>
                  <c:pt idx="228">
                    <c:v>228</c:v>
                  </c:pt>
                  <c:pt idx="229">
                    <c:v>229</c:v>
                  </c:pt>
                  <c:pt idx="230">
                    <c:v>230</c:v>
                  </c:pt>
                  <c:pt idx="231">
                    <c:v>231</c:v>
                  </c:pt>
                  <c:pt idx="232">
                    <c:v>232</c:v>
                  </c:pt>
                  <c:pt idx="233">
                    <c:v>233</c:v>
                  </c:pt>
                  <c:pt idx="234">
                    <c:v>234</c:v>
                  </c:pt>
                  <c:pt idx="235">
                    <c:v>235</c:v>
                  </c:pt>
                  <c:pt idx="236">
                    <c:v>236</c:v>
                  </c:pt>
                  <c:pt idx="237">
                    <c:v>   </c:v>
                  </c:pt>
                  <c:pt idx="238">
                    <c:v>   </c:v>
                  </c:pt>
                  <c:pt idx="239">
                    <c:v>239</c:v>
                  </c:pt>
                  <c:pt idx="240">
                    <c:v>240</c:v>
                  </c:pt>
                  <c:pt idx="241">
                    <c:v>   </c:v>
                  </c:pt>
                  <c:pt idx="242">
                    <c:v>242</c:v>
                  </c:pt>
                  <c:pt idx="243">
                    <c:v>243</c:v>
                  </c:pt>
                  <c:pt idx="244">
                    <c:v>244</c:v>
                  </c:pt>
                  <c:pt idx="245">
                    <c:v>245</c:v>
                  </c:pt>
                  <c:pt idx="246">
                    <c:v>246</c:v>
                  </c:pt>
                  <c:pt idx="247">
                    <c:v>247</c:v>
                  </c:pt>
                  <c:pt idx="248">
                    <c:v>248</c:v>
                  </c:pt>
                  <c:pt idx="249">
                    <c:v>249</c:v>
                  </c:pt>
                  <c:pt idx="250">
                    <c:v>250</c:v>
                  </c:pt>
                  <c:pt idx="251">
                    <c:v>251</c:v>
                  </c:pt>
                  <c:pt idx="252">
                    <c:v>252</c:v>
                  </c:pt>
                  <c:pt idx="253">
                    <c:v>253</c:v>
                  </c:pt>
                  <c:pt idx="254">
                    <c:v>254</c:v>
                  </c:pt>
                  <c:pt idx="255">
                    <c:v>255</c:v>
                  </c:pt>
                  <c:pt idx="256">
                    <c:v>256</c:v>
                  </c:pt>
                  <c:pt idx="257">
                    <c:v>257</c:v>
                  </c:pt>
                  <c:pt idx="258">
                    <c:v>258</c:v>
                  </c:pt>
                  <c:pt idx="259">
                    <c:v>259</c:v>
                  </c:pt>
                  <c:pt idx="260">
                    <c:v>260</c:v>
                  </c:pt>
                  <c:pt idx="261">
                    <c:v>261</c:v>
                  </c:pt>
                  <c:pt idx="262">
                    <c:v>262</c:v>
                  </c:pt>
                  <c:pt idx="263">
                    <c:v>263</c:v>
                  </c:pt>
                  <c:pt idx="264">
                    <c:v>264</c:v>
                  </c:pt>
                  <c:pt idx="265">
                    <c:v>265</c:v>
                  </c:pt>
                  <c:pt idx="266">
                    <c:v>266</c:v>
                  </c:pt>
                  <c:pt idx="267">
                    <c:v>267</c:v>
                  </c:pt>
                  <c:pt idx="268">
                    <c:v>268</c:v>
                  </c:pt>
                  <c:pt idx="269">
                    <c:v>269</c:v>
                  </c:pt>
                  <c:pt idx="270">
                    <c:v>270</c:v>
                  </c:pt>
                  <c:pt idx="271">
                    <c:v>271</c:v>
                  </c:pt>
                  <c:pt idx="272">
                    <c:v>272</c:v>
                  </c:pt>
                  <c:pt idx="273">
                    <c:v>273</c:v>
                  </c:pt>
                  <c:pt idx="274">
                    <c:v>274</c:v>
                  </c:pt>
                  <c:pt idx="275">
                    <c:v>275</c:v>
                  </c:pt>
                  <c:pt idx="276">
                    <c:v>276</c:v>
                  </c:pt>
                  <c:pt idx="277">
                    <c:v>277</c:v>
                  </c:pt>
                  <c:pt idx="278">
                    <c:v>754 Bezpieczeństwo publiczne i ochrona przeciwpożarowa - Razem      </c:v>
                  </c:pt>
                  <c:pt idx="279">
                    <c:v>756</c:v>
                  </c:pt>
                  <c:pt idx="280">
                    <c:v>280</c:v>
                  </c:pt>
                  <c:pt idx="281">
                    <c:v>281</c:v>
                  </c:pt>
                  <c:pt idx="282">
                    <c:v>282</c:v>
                  </c:pt>
                  <c:pt idx="283">
                    <c:v>283</c:v>
                  </c:pt>
                  <c:pt idx="284">
                    <c:v>284</c:v>
                  </c:pt>
                  <c:pt idx="285">
                    <c:v>285</c:v>
                  </c:pt>
                  <c:pt idx="286">
                    <c:v>286</c:v>
                  </c:pt>
                  <c:pt idx="287">
                    <c:v>287</c:v>
                  </c:pt>
                  <c:pt idx="288">
                    <c:v>288</c:v>
                  </c:pt>
                  <c:pt idx="289">
                    <c:v>289</c:v>
                  </c:pt>
                  <c:pt idx="290">
                    <c:v>290</c:v>
                  </c:pt>
                  <c:pt idx="291">
                    <c:v>291</c:v>
                  </c:pt>
                  <c:pt idx="292">
                    <c:v>292</c:v>
                  </c:pt>
                  <c:pt idx="293">
                    <c:v>293</c:v>
                  </c:pt>
                  <c:pt idx="294">
                    <c:v>756 Dochody od osób prawnych,od osób fizycznych i od innych jednostek nieposiadających osobowości prawnej oraz wydatki związane z ich poborem - Razem      </c:v>
                  </c:pt>
                  <c:pt idx="295">
                    <c:v>757</c:v>
                  </c:pt>
                  <c:pt idx="296">
                    <c:v>296</c:v>
                  </c:pt>
                  <c:pt idx="297">
                    <c:v>297</c:v>
                  </c:pt>
                  <c:pt idx="298">
                    <c:v>757 Obsługa długu publicznego - Razem</c:v>
                  </c:pt>
                  <c:pt idx="299">
                    <c:v>758</c:v>
                  </c:pt>
                  <c:pt idx="300">
                    <c:v>   </c:v>
                  </c:pt>
                  <c:pt idx="301">
                    <c:v>   </c:v>
                  </c:pt>
                  <c:pt idx="302">
                    <c:v>   </c:v>
                  </c:pt>
                  <c:pt idx="303">
                    <c:v>303</c:v>
                  </c:pt>
                  <c:pt idx="304">
                    <c:v>   </c:v>
                  </c:pt>
                  <c:pt idx="305">
                    <c:v>304a</c:v>
                  </c:pt>
                  <c:pt idx="306">
                    <c:v>758 Różne rozliczenia - Razem                                       </c:v>
                  </c:pt>
                  <c:pt idx="307">
                    <c:v>801</c:v>
                  </c:pt>
                  <c:pt idx="308">
                    <c:v>   </c:v>
                  </c:pt>
                  <c:pt idx="309">
                    <c:v>308</c:v>
                  </c:pt>
                  <c:pt idx="310">
                    <c:v>309</c:v>
                  </c:pt>
                  <c:pt idx="311">
                    <c:v>310</c:v>
                  </c:pt>
                  <c:pt idx="312">
                    <c:v>   </c:v>
                  </c:pt>
                  <c:pt idx="313">
                    <c:v>312</c:v>
                  </c:pt>
                  <c:pt idx="314">
                    <c:v>313</c:v>
                  </c:pt>
                  <c:pt idx="315">
                    <c:v>314</c:v>
                  </c:pt>
                  <c:pt idx="316">
                    <c:v>   </c:v>
                  </c:pt>
                  <c:pt idx="317">
                    <c:v>316</c:v>
                  </c:pt>
                  <c:pt idx="318">
                    <c:v>317</c:v>
                  </c:pt>
                  <c:pt idx="319">
                    <c:v>318</c:v>
                  </c:pt>
                  <c:pt idx="320">
                    <c:v>   </c:v>
                  </c:pt>
                  <c:pt idx="321">
                    <c:v>320</c:v>
                  </c:pt>
                  <c:pt idx="322">
                    <c:v>321</c:v>
                  </c:pt>
                  <c:pt idx="323">
                    <c:v>322</c:v>
                  </c:pt>
                  <c:pt idx="324">
                    <c:v>   </c:v>
                  </c:pt>
                  <c:pt idx="325">
                    <c:v>324</c:v>
                  </c:pt>
                  <c:pt idx="326">
                    <c:v>325</c:v>
                  </c:pt>
                  <c:pt idx="327">
                    <c:v>326</c:v>
                  </c:pt>
                  <c:pt idx="328">
                    <c:v>   </c:v>
                  </c:pt>
                  <c:pt idx="329">
                    <c:v>328</c:v>
                  </c:pt>
                  <c:pt idx="330">
                    <c:v>329</c:v>
                  </c:pt>
                  <c:pt idx="331">
                    <c:v>330</c:v>
                  </c:pt>
                  <c:pt idx="332">
                    <c:v>331</c:v>
                  </c:pt>
                  <c:pt idx="333">
                    <c:v>332</c:v>
                  </c:pt>
                  <c:pt idx="334">
                    <c:v>333</c:v>
                  </c:pt>
                  <c:pt idx="335">
                    <c:v>334</c:v>
                  </c:pt>
                  <c:pt idx="336">
                    <c:v>   </c:v>
                  </c:pt>
                  <c:pt idx="337">
                    <c:v>336</c:v>
                  </c:pt>
                  <c:pt idx="338">
                    <c:v>337</c:v>
                  </c:pt>
                  <c:pt idx="339">
                    <c:v>338</c:v>
                  </c:pt>
                  <c:pt idx="340">
                    <c:v>339</c:v>
                  </c:pt>
                  <c:pt idx="341">
                    <c:v>340</c:v>
                  </c:pt>
                  <c:pt idx="342">
                    <c:v>341</c:v>
                  </c:pt>
                  <c:pt idx="343">
                    <c:v>342</c:v>
                  </c:pt>
                  <c:pt idx="344">
                    <c:v>   </c:v>
                  </c:pt>
                  <c:pt idx="345">
                    <c:v>344</c:v>
                  </c:pt>
                  <c:pt idx="346">
                    <c:v>345</c:v>
                  </c:pt>
                  <c:pt idx="347">
                    <c:v>346</c:v>
                  </c:pt>
                  <c:pt idx="348">
                    <c:v>   </c:v>
                  </c:pt>
                  <c:pt idx="349">
                    <c:v>348</c:v>
                  </c:pt>
                  <c:pt idx="350">
                    <c:v>349</c:v>
                  </c:pt>
                  <c:pt idx="351">
                    <c:v>350</c:v>
                  </c:pt>
                  <c:pt idx="352">
                    <c:v>   </c:v>
                  </c:pt>
                  <c:pt idx="353">
                    <c:v>352</c:v>
                  </c:pt>
                  <c:pt idx="354">
                    <c:v>353</c:v>
                  </c:pt>
                  <c:pt idx="355">
                    <c:v>354</c:v>
                  </c:pt>
                  <c:pt idx="356">
                    <c:v>355</c:v>
                  </c:pt>
                  <c:pt idx="357">
                    <c:v>356</c:v>
                  </c:pt>
                  <c:pt idx="358">
                    <c:v>357</c:v>
                  </c:pt>
                  <c:pt idx="359">
                    <c:v>358</c:v>
                  </c:pt>
                  <c:pt idx="360">
                    <c:v>359</c:v>
                  </c:pt>
                  <c:pt idx="361">
                    <c:v>360</c:v>
                  </c:pt>
                  <c:pt idx="362">
                    <c:v>   </c:v>
                  </c:pt>
                  <c:pt idx="363">
                    <c:v>362</c:v>
                  </c:pt>
                  <c:pt idx="364">
                    <c:v>363</c:v>
                  </c:pt>
                  <c:pt idx="365">
                    <c:v>364</c:v>
                  </c:pt>
                  <c:pt idx="366">
                    <c:v>365</c:v>
                  </c:pt>
                  <c:pt idx="367">
                    <c:v>366</c:v>
                  </c:pt>
                  <c:pt idx="368">
                    <c:v>367</c:v>
                  </c:pt>
                  <c:pt idx="369">
                    <c:v>368</c:v>
                  </c:pt>
                  <c:pt idx="370">
                    <c:v>369</c:v>
                  </c:pt>
                  <c:pt idx="371">
                    <c:v>370</c:v>
                  </c:pt>
                  <c:pt idx="372">
                    <c:v>371</c:v>
                  </c:pt>
                  <c:pt idx="373">
                    <c:v>372</c:v>
                  </c:pt>
                  <c:pt idx="374">
                    <c:v>373</c:v>
                  </c:pt>
                  <c:pt idx="375">
                    <c:v>374</c:v>
                  </c:pt>
                  <c:pt idx="376">
                    <c:v>375</c:v>
                  </c:pt>
                  <c:pt idx="377">
                    <c:v>   </c:v>
                  </c:pt>
                  <c:pt idx="378">
                    <c:v>377</c:v>
                  </c:pt>
                  <c:pt idx="379">
                    <c:v>378</c:v>
                  </c:pt>
                  <c:pt idx="380">
                    <c:v>379</c:v>
                  </c:pt>
                  <c:pt idx="381">
                    <c:v>380</c:v>
                  </c:pt>
                  <c:pt idx="382">
                    <c:v>381</c:v>
                  </c:pt>
                  <c:pt idx="383">
                    <c:v>   </c:v>
                  </c:pt>
                  <c:pt idx="384">
                    <c:v>383</c:v>
                  </c:pt>
                  <c:pt idx="385">
                    <c:v>384</c:v>
                  </c:pt>
                  <c:pt idx="386">
                    <c:v>385</c:v>
                  </c:pt>
                  <c:pt idx="387">
                    <c:v>386</c:v>
                  </c:pt>
                  <c:pt idx="388">
                    <c:v>387</c:v>
                  </c:pt>
                  <c:pt idx="389">
                    <c:v>388</c:v>
                  </c:pt>
                  <c:pt idx="390">
                    <c:v>389</c:v>
                  </c:pt>
                  <c:pt idx="391">
                    <c:v>390</c:v>
                  </c:pt>
                  <c:pt idx="392">
                    <c:v>391</c:v>
                  </c:pt>
                  <c:pt idx="393">
                    <c:v>392</c:v>
                  </c:pt>
                  <c:pt idx="394">
                    <c:v>393</c:v>
                  </c:pt>
                  <c:pt idx="395">
                    <c:v>   </c:v>
                  </c:pt>
                  <c:pt idx="396">
                    <c:v>395</c:v>
                  </c:pt>
                  <c:pt idx="397">
                    <c:v>396</c:v>
                  </c:pt>
                  <c:pt idx="398">
                    <c:v>397</c:v>
                  </c:pt>
                  <c:pt idx="399">
                    <c:v>398</c:v>
                  </c:pt>
                  <c:pt idx="400">
                    <c:v>399</c:v>
                  </c:pt>
                  <c:pt idx="401">
                    <c:v>400</c:v>
                  </c:pt>
                  <c:pt idx="402">
                    <c:v>401</c:v>
                  </c:pt>
                  <c:pt idx="403">
                    <c:v>402</c:v>
                  </c:pt>
                  <c:pt idx="404">
                    <c:v>403</c:v>
                  </c:pt>
                  <c:pt idx="405">
                    <c:v>404</c:v>
                  </c:pt>
                  <c:pt idx="406">
                    <c:v>405</c:v>
                  </c:pt>
                  <c:pt idx="407">
                    <c:v>406</c:v>
                  </c:pt>
                  <c:pt idx="408">
                    <c:v>407</c:v>
                  </c:pt>
                  <c:pt idx="409">
                    <c:v>408</c:v>
                  </c:pt>
                  <c:pt idx="410">
                    <c:v>409</c:v>
                  </c:pt>
                  <c:pt idx="411">
                    <c:v>410</c:v>
                  </c:pt>
                  <c:pt idx="412">
                    <c:v>411</c:v>
                  </c:pt>
                  <c:pt idx="413">
                    <c:v>412</c:v>
                  </c:pt>
                  <c:pt idx="414">
                    <c:v>413</c:v>
                  </c:pt>
                  <c:pt idx="415">
                    <c:v>414</c:v>
                  </c:pt>
                  <c:pt idx="416">
                    <c:v>415</c:v>
                  </c:pt>
                  <c:pt idx="417">
                    <c:v>416</c:v>
                  </c:pt>
                  <c:pt idx="418">
                    <c:v>417</c:v>
                  </c:pt>
                  <c:pt idx="419">
                    <c:v>418</c:v>
                  </c:pt>
                  <c:pt idx="420">
                    <c:v>419</c:v>
                  </c:pt>
                  <c:pt idx="421">
                    <c:v>420</c:v>
                  </c:pt>
                  <c:pt idx="422">
                    <c:v>421</c:v>
                  </c:pt>
                  <c:pt idx="423">
                    <c:v>422</c:v>
                  </c:pt>
                  <c:pt idx="424">
                    <c:v>423</c:v>
                  </c:pt>
                  <c:pt idx="425">
                    <c:v>424</c:v>
                  </c:pt>
                  <c:pt idx="426">
                    <c:v>425</c:v>
                  </c:pt>
                  <c:pt idx="427">
                    <c:v>426</c:v>
                  </c:pt>
                  <c:pt idx="428">
                    <c:v>427</c:v>
                  </c:pt>
                  <c:pt idx="429">
                    <c:v>428</c:v>
                  </c:pt>
                  <c:pt idx="430">
                    <c:v>429</c:v>
                  </c:pt>
                  <c:pt idx="431">
                    <c:v>430</c:v>
                  </c:pt>
                  <c:pt idx="432">
                    <c:v>431</c:v>
                  </c:pt>
                  <c:pt idx="433">
                    <c:v>432</c:v>
                  </c:pt>
                  <c:pt idx="434">
                    <c:v>433</c:v>
                  </c:pt>
                  <c:pt idx="435">
                    <c:v>434</c:v>
                  </c:pt>
                  <c:pt idx="436">
                    <c:v>435</c:v>
                  </c:pt>
                  <c:pt idx="437">
                    <c:v>436</c:v>
                  </c:pt>
                  <c:pt idx="438">
                    <c:v>437</c:v>
                  </c:pt>
                  <c:pt idx="439">
                    <c:v>438</c:v>
                  </c:pt>
                  <c:pt idx="440">
                    <c:v>439</c:v>
                  </c:pt>
                  <c:pt idx="441">
                    <c:v>440</c:v>
                  </c:pt>
                  <c:pt idx="442">
                    <c:v>441</c:v>
                  </c:pt>
                  <c:pt idx="443">
                    <c:v>442</c:v>
                  </c:pt>
                  <c:pt idx="444">
                    <c:v>443</c:v>
                  </c:pt>
                  <c:pt idx="445">
                    <c:v>444</c:v>
                  </c:pt>
                  <c:pt idx="446">
                    <c:v>445</c:v>
                  </c:pt>
                  <c:pt idx="447">
                    <c:v>446</c:v>
                  </c:pt>
                  <c:pt idx="448">
                    <c:v>447</c:v>
                  </c:pt>
                  <c:pt idx="449">
                    <c:v>448</c:v>
                  </c:pt>
                  <c:pt idx="450">
                    <c:v>449</c:v>
                  </c:pt>
                  <c:pt idx="451">
                    <c:v>450</c:v>
                  </c:pt>
                  <c:pt idx="452">
                    <c:v>451</c:v>
                  </c:pt>
                  <c:pt idx="453">
                    <c:v>452</c:v>
                  </c:pt>
                  <c:pt idx="454">
                    <c:v>453</c:v>
                  </c:pt>
                  <c:pt idx="455">
                    <c:v>454</c:v>
                  </c:pt>
                  <c:pt idx="456">
                    <c:v>455</c:v>
                  </c:pt>
                  <c:pt idx="457">
                    <c:v>456</c:v>
                  </c:pt>
                  <c:pt idx="458">
                    <c:v>457</c:v>
                  </c:pt>
                  <c:pt idx="459">
                    <c:v>   </c:v>
                  </c:pt>
                  <c:pt idx="460">
                    <c:v>459</c:v>
                  </c:pt>
                  <c:pt idx="461">
                    <c:v>460</c:v>
                  </c:pt>
                  <c:pt idx="462">
                    <c:v>   </c:v>
                  </c:pt>
                  <c:pt idx="463">
                    <c:v>462</c:v>
                  </c:pt>
                  <c:pt idx="464">
                    <c:v>463</c:v>
                  </c:pt>
                  <c:pt idx="465">
                    <c:v>   </c:v>
                  </c:pt>
                  <c:pt idx="466">
                    <c:v>465</c:v>
                  </c:pt>
                  <c:pt idx="467">
                    <c:v>466</c:v>
                  </c:pt>
                  <c:pt idx="468">
                    <c:v>   </c:v>
                  </c:pt>
                  <c:pt idx="469">
                    <c:v>468</c:v>
                  </c:pt>
                  <c:pt idx="470">
                    <c:v>469</c:v>
                  </c:pt>
                  <c:pt idx="471">
                    <c:v>   </c:v>
                  </c:pt>
                  <c:pt idx="472">
                    <c:v>471</c:v>
                  </c:pt>
                  <c:pt idx="473">
                    <c:v>472</c:v>
                  </c:pt>
                  <c:pt idx="474">
                    <c:v>473</c:v>
                  </c:pt>
                  <c:pt idx="475">
                    <c:v>474</c:v>
                  </c:pt>
                  <c:pt idx="476">
                    <c:v>475</c:v>
                  </c:pt>
                  <c:pt idx="477">
                    <c:v>476</c:v>
                  </c:pt>
                  <c:pt idx="478">
                    <c:v>477</c:v>
                  </c:pt>
                  <c:pt idx="479">
                    <c:v>   </c:v>
                  </c:pt>
                  <c:pt idx="480">
                    <c:v>479</c:v>
                  </c:pt>
                  <c:pt idx="481">
                    <c:v>480</c:v>
                  </c:pt>
                  <c:pt idx="482">
                    <c:v>481</c:v>
                  </c:pt>
                  <c:pt idx="483">
                    <c:v>482</c:v>
                  </c:pt>
                  <c:pt idx="484">
                    <c:v>483</c:v>
                  </c:pt>
                  <c:pt idx="485">
                    <c:v>   </c:v>
                  </c:pt>
                  <c:pt idx="486">
                    <c:v>485</c:v>
                  </c:pt>
                  <c:pt idx="487">
                    <c:v>486</c:v>
                  </c:pt>
                  <c:pt idx="488">
                    <c:v>487</c:v>
                  </c:pt>
                  <c:pt idx="489">
                    <c:v>488</c:v>
                  </c:pt>
                  <c:pt idx="490">
                    <c:v>489</c:v>
                  </c:pt>
                  <c:pt idx="491">
                    <c:v>490</c:v>
                  </c:pt>
                  <c:pt idx="492">
                    <c:v>491</c:v>
                  </c:pt>
                  <c:pt idx="493">
                    <c:v>492</c:v>
                  </c:pt>
                  <c:pt idx="494">
                    <c:v>493</c:v>
                  </c:pt>
                  <c:pt idx="495">
                    <c:v>494</c:v>
                  </c:pt>
                  <c:pt idx="496">
                    <c:v>495</c:v>
                  </c:pt>
                  <c:pt idx="497">
                    <c:v>496</c:v>
                  </c:pt>
                  <c:pt idx="498">
                    <c:v>497</c:v>
                  </c:pt>
                  <c:pt idx="499">
                    <c:v>498</c:v>
                  </c:pt>
                  <c:pt idx="500">
                    <c:v>499</c:v>
                  </c:pt>
                  <c:pt idx="501">
                    <c:v>500</c:v>
                  </c:pt>
                  <c:pt idx="502">
                    <c:v>501</c:v>
                  </c:pt>
                  <c:pt idx="503">
                    <c:v>502</c:v>
                  </c:pt>
                  <c:pt idx="504">
                    <c:v>503</c:v>
                  </c:pt>
                  <c:pt idx="505">
                    <c:v>504</c:v>
                  </c:pt>
                  <c:pt idx="506">
                    <c:v>505</c:v>
                  </c:pt>
                  <c:pt idx="507">
                    <c:v>506</c:v>
                  </c:pt>
                  <c:pt idx="508">
                    <c:v>507</c:v>
                  </c:pt>
                  <c:pt idx="509">
                    <c:v>508</c:v>
                  </c:pt>
                  <c:pt idx="510">
                    <c:v>509</c:v>
                  </c:pt>
                  <c:pt idx="511">
                    <c:v>510</c:v>
                  </c:pt>
                  <c:pt idx="512">
                    <c:v>511</c:v>
                  </c:pt>
                  <c:pt idx="513">
                    <c:v>512</c:v>
                  </c:pt>
                  <c:pt idx="514">
                    <c:v>513</c:v>
                  </c:pt>
                  <c:pt idx="515">
                    <c:v>514</c:v>
                  </c:pt>
                  <c:pt idx="516">
                    <c:v>515</c:v>
                  </c:pt>
                  <c:pt idx="517">
                    <c:v>516</c:v>
                  </c:pt>
                  <c:pt idx="518">
                    <c:v>517</c:v>
                  </c:pt>
                  <c:pt idx="519">
                    <c:v>518</c:v>
                  </c:pt>
                  <c:pt idx="520">
                    <c:v>519</c:v>
                  </c:pt>
                  <c:pt idx="521">
                    <c:v>520</c:v>
                  </c:pt>
                  <c:pt idx="522">
                    <c:v>521</c:v>
                  </c:pt>
                  <c:pt idx="523">
                    <c:v>522</c:v>
                  </c:pt>
                  <c:pt idx="524">
                    <c:v>523</c:v>
                  </c:pt>
                  <c:pt idx="525">
                    <c:v>524</c:v>
                  </c:pt>
                  <c:pt idx="526">
                    <c:v>525</c:v>
                  </c:pt>
                  <c:pt idx="527">
                    <c:v>526</c:v>
                  </c:pt>
                  <c:pt idx="528">
                    <c:v>527</c:v>
                  </c:pt>
                  <c:pt idx="529">
                    <c:v>528</c:v>
                  </c:pt>
                  <c:pt idx="530">
                    <c:v>529</c:v>
                  </c:pt>
                  <c:pt idx="531">
                    <c:v>   </c:v>
                  </c:pt>
                  <c:pt idx="532">
                    <c:v>   </c:v>
                  </c:pt>
                  <c:pt idx="533">
                    <c:v>532</c:v>
                  </c:pt>
                  <c:pt idx="534">
                    <c:v>533</c:v>
                  </c:pt>
                  <c:pt idx="535">
                    <c:v>534</c:v>
                  </c:pt>
                  <c:pt idx="536">
                    <c:v>   </c:v>
                  </c:pt>
                  <c:pt idx="537">
                    <c:v>536</c:v>
                  </c:pt>
                  <c:pt idx="538">
                    <c:v>537</c:v>
                  </c:pt>
                  <c:pt idx="539">
                    <c:v>538</c:v>
                  </c:pt>
                  <c:pt idx="540">
                    <c:v>   </c:v>
                  </c:pt>
                  <c:pt idx="541">
                    <c:v>540</c:v>
                  </c:pt>
                  <c:pt idx="542">
                    <c:v>541</c:v>
                  </c:pt>
                  <c:pt idx="543">
                    <c:v>542</c:v>
                  </c:pt>
                  <c:pt idx="544">
                    <c:v>   </c:v>
                  </c:pt>
                  <c:pt idx="545">
                    <c:v>544</c:v>
                  </c:pt>
                  <c:pt idx="546">
                    <c:v>545</c:v>
                  </c:pt>
                  <c:pt idx="547">
                    <c:v>546</c:v>
                  </c:pt>
                  <c:pt idx="548">
                    <c:v>   </c:v>
                  </c:pt>
                  <c:pt idx="549">
                    <c:v>548</c:v>
                  </c:pt>
                  <c:pt idx="550">
                    <c:v>549</c:v>
                  </c:pt>
                  <c:pt idx="551">
                    <c:v>550</c:v>
                  </c:pt>
                  <c:pt idx="552">
                    <c:v>551</c:v>
                  </c:pt>
                  <c:pt idx="553">
                    <c:v>552</c:v>
                  </c:pt>
                  <c:pt idx="554">
                    <c:v>553</c:v>
                  </c:pt>
                  <c:pt idx="555">
                    <c:v>554</c:v>
                  </c:pt>
                  <c:pt idx="556">
                    <c:v>555</c:v>
                  </c:pt>
                  <c:pt idx="557">
                    <c:v>556</c:v>
                  </c:pt>
                  <c:pt idx="558">
                    <c:v>557</c:v>
                  </c:pt>
                  <c:pt idx="559">
                    <c:v>558</c:v>
                  </c:pt>
                  <c:pt idx="560">
                    <c:v>   </c:v>
                  </c:pt>
                  <c:pt idx="561">
                    <c:v>560</c:v>
                  </c:pt>
                  <c:pt idx="562">
                    <c:v>561</c:v>
                  </c:pt>
                  <c:pt idx="563">
                    <c:v>562</c:v>
                  </c:pt>
                  <c:pt idx="564">
                    <c:v>   </c:v>
                  </c:pt>
                  <c:pt idx="565">
                    <c:v>564</c:v>
                  </c:pt>
                  <c:pt idx="566">
                    <c:v>565</c:v>
                  </c:pt>
                  <c:pt idx="567">
                    <c:v>566</c:v>
                  </c:pt>
                  <c:pt idx="568">
                    <c:v>   </c:v>
                  </c:pt>
                  <c:pt idx="569">
                    <c:v>568</c:v>
                  </c:pt>
                  <c:pt idx="570">
                    <c:v>569</c:v>
                  </c:pt>
                  <c:pt idx="571">
                    <c:v>570</c:v>
                  </c:pt>
                  <c:pt idx="572">
                    <c:v>571</c:v>
                  </c:pt>
                  <c:pt idx="573">
                    <c:v>572</c:v>
                  </c:pt>
                  <c:pt idx="574">
                    <c:v>573</c:v>
                  </c:pt>
                  <c:pt idx="575">
                    <c:v>574</c:v>
                  </c:pt>
                  <c:pt idx="576">
                    <c:v>575</c:v>
                  </c:pt>
                  <c:pt idx="577">
                    <c:v>   </c:v>
                  </c:pt>
                  <c:pt idx="578">
                    <c:v>577</c:v>
                  </c:pt>
                  <c:pt idx="579">
                    <c:v>578</c:v>
                  </c:pt>
                  <c:pt idx="580">
                    <c:v>579</c:v>
                  </c:pt>
                  <c:pt idx="581">
                    <c:v>580</c:v>
                  </c:pt>
                  <c:pt idx="582">
                    <c:v>581</c:v>
                  </c:pt>
                  <c:pt idx="583">
                    <c:v>582</c:v>
                  </c:pt>
                  <c:pt idx="584">
                    <c:v>   </c:v>
                  </c:pt>
                  <c:pt idx="585">
                    <c:v>584</c:v>
                  </c:pt>
                  <c:pt idx="586">
                    <c:v>585</c:v>
                  </c:pt>
                  <c:pt idx="587">
                    <c:v>586</c:v>
                  </c:pt>
                  <c:pt idx="588">
                    <c:v>587</c:v>
                  </c:pt>
                  <c:pt idx="589">
                    <c:v>588</c:v>
                  </c:pt>
                  <c:pt idx="590">
                    <c:v>   </c:v>
                  </c:pt>
                  <c:pt idx="591">
                    <c:v>590</c:v>
                  </c:pt>
                  <c:pt idx="592">
                    <c:v>591</c:v>
                  </c:pt>
                  <c:pt idx="593">
                    <c:v>592</c:v>
                  </c:pt>
                  <c:pt idx="594">
                    <c:v>593</c:v>
                  </c:pt>
                  <c:pt idx="595">
                    <c:v>594</c:v>
                  </c:pt>
                  <c:pt idx="596">
                    <c:v>595</c:v>
                  </c:pt>
                  <c:pt idx="597">
                    <c:v>596</c:v>
                  </c:pt>
                  <c:pt idx="598">
                    <c:v>597</c:v>
                  </c:pt>
                  <c:pt idx="599">
                    <c:v>598</c:v>
                  </c:pt>
                  <c:pt idx="600">
                    <c:v>599</c:v>
                  </c:pt>
                  <c:pt idx="601">
                    <c:v>   </c:v>
                  </c:pt>
                  <c:pt idx="602">
                    <c:v>   </c:v>
                  </c:pt>
                  <c:pt idx="603">
                    <c:v>602</c:v>
                  </c:pt>
                  <c:pt idx="604">
                    <c:v>603</c:v>
                  </c:pt>
                  <c:pt idx="605">
                    <c:v>604</c:v>
                  </c:pt>
                  <c:pt idx="606">
                    <c:v>605</c:v>
                  </c:pt>
                  <c:pt idx="607">
                    <c:v>606</c:v>
                  </c:pt>
                  <c:pt idx="608">
                    <c:v>607</c:v>
                  </c:pt>
                  <c:pt idx="609">
                    <c:v>608</c:v>
                  </c:pt>
                  <c:pt idx="610">
                    <c:v>609</c:v>
                  </c:pt>
                  <c:pt idx="611">
                    <c:v>610</c:v>
                  </c:pt>
                  <c:pt idx="612">
                    <c:v>611</c:v>
                  </c:pt>
                  <c:pt idx="613">
                    <c:v>612</c:v>
                  </c:pt>
                  <c:pt idx="614">
                    <c:v>613</c:v>
                  </c:pt>
                  <c:pt idx="615">
                    <c:v>614</c:v>
                  </c:pt>
                  <c:pt idx="616">
                    <c:v>615</c:v>
                  </c:pt>
                  <c:pt idx="617">
                    <c:v>616</c:v>
                  </c:pt>
                  <c:pt idx="618">
                    <c:v>617</c:v>
                  </c:pt>
                  <c:pt idx="619">
                    <c:v>618</c:v>
                  </c:pt>
                  <c:pt idx="620">
                    <c:v>619</c:v>
                  </c:pt>
                  <c:pt idx="621">
                    <c:v>620</c:v>
                  </c:pt>
                  <c:pt idx="622">
                    <c:v>621</c:v>
                  </c:pt>
                  <c:pt idx="623">
                    <c:v>622</c:v>
                  </c:pt>
                  <c:pt idx="624">
                    <c:v>623</c:v>
                  </c:pt>
                  <c:pt idx="625">
                    <c:v>624</c:v>
                  </c:pt>
                  <c:pt idx="626">
                    <c:v>625</c:v>
                  </c:pt>
                  <c:pt idx="627">
                    <c:v>626</c:v>
                  </c:pt>
                  <c:pt idx="628">
                    <c:v>627</c:v>
                  </c:pt>
                  <c:pt idx="629">
                    <c:v>628</c:v>
                  </c:pt>
                  <c:pt idx="630">
                    <c:v>629</c:v>
                  </c:pt>
                  <c:pt idx="631">
                    <c:v>630</c:v>
                  </c:pt>
                  <c:pt idx="632">
                    <c:v>631</c:v>
                  </c:pt>
                  <c:pt idx="633">
                    <c:v>632</c:v>
                  </c:pt>
                  <c:pt idx="634">
                    <c:v>633</c:v>
                  </c:pt>
                  <c:pt idx="635">
                    <c:v>634</c:v>
                  </c:pt>
                  <c:pt idx="636">
                    <c:v>635</c:v>
                  </c:pt>
                  <c:pt idx="637">
                    <c:v>636</c:v>
                  </c:pt>
                  <c:pt idx="638">
                    <c:v>637</c:v>
                  </c:pt>
                  <c:pt idx="639">
                    <c:v>638</c:v>
                  </c:pt>
                  <c:pt idx="640">
                    <c:v>639</c:v>
                  </c:pt>
                  <c:pt idx="641">
                    <c:v>   </c:v>
                  </c:pt>
                  <c:pt idx="642">
                    <c:v>   </c:v>
                  </c:pt>
                  <c:pt idx="643">
                    <c:v>642</c:v>
                  </c:pt>
                  <c:pt idx="644">
                    <c:v>   </c:v>
                  </c:pt>
                  <c:pt idx="645">
                    <c:v>644</c:v>
                  </c:pt>
                  <c:pt idx="646">
                    <c:v>   </c:v>
                  </c:pt>
                  <c:pt idx="647">
                    <c:v>646</c:v>
                  </c:pt>
                  <c:pt idx="648">
                    <c:v>   </c:v>
                  </c:pt>
                  <c:pt idx="649">
                    <c:v>648</c:v>
                  </c:pt>
                  <c:pt idx="650">
                    <c:v>   </c:v>
                  </c:pt>
                  <c:pt idx="651">
                    <c:v>650</c:v>
                  </c:pt>
                  <c:pt idx="652">
                    <c:v>651</c:v>
                  </c:pt>
                  <c:pt idx="653">
                    <c:v>652</c:v>
                  </c:pt>
                  <c:pt idx="654">
                    <c:v>653</c:v>
                  </c:pt>
                  <c:pt idx="655">
                    <c:v>654</c:v>
                  </c:pt>
                  <c:pt idx="656">
                    <c:v>   </c:v>
                  </c:pt>
                  <c:pt idx="657">
                    <c:v>656</c:v>
                  </c:pt>
                  <c:pt idx="658">
                    <c:v>   </c:v>
                  </c:pt>
                  <c:pt idx="659">
                    <c:v>658</c:v>
                  </c:pt>
                  <c:pt idx="660">
                    <c:v>   </c:v>
                  </c:pt>
                  <c:pt idx="661">
                    <c:v>660</c:v>
                  </c:pt>
                  <c:pt idx="662">
                    <c:v>661</c:v>
                  </c:pt>
                  <c:pt idx="663">
                    <c:v>662</c:v>
                  </c:pt>
                  <c:pt idx="664">
                    <c:v>663</c:v>
                  </c:pt>
                  <c:pt idx="665">
                    <c:v>   </c:v>
                  </c:pt>
                  <c:pt idx="666">
                    <c:v>665</c:v>
                  </c:pt>
                  <c:pt idx="667">
                    <c:v>666</c:v>
                  </c:pt>
                  <c:pt idx="668">
                    <c:v>667</c:v>
                  </c:pt>
                  <c:pt idx="669">
                    <c:v>668</c:v>
                  </c:pt>
                  <c:pt idx="670">
                    <c:v>669</c:v>
                  </c:pt>
                  <c:pt idx="671">
                    <c:v>   </c:v>
                  </c:pt>
                  <c:pt idx="672">
                    <c:v>671</c:v>
                  </c:pt>
                  <c:pt idx="673">
                    <c:v>   </c:v>
                  </c:pt>
                  <c:pt idx="674">
                    <c:v>673</c:v>
                  </c:pt>
                  <c:pt idx="675">
                    <c:v>674</c:v>
                  </c:pt>
                  <c:pt idx="676">
                    <c:v>675</c:v>
                  </c:pt>
                  <c:pt idx="677">
                    <c:v>676</c:v>
                  </c:pt>
                  <c:pt idx="678">
                    <c:v>677</c:v>
                  </c:pt>
                  <c:pt idx="679">
                    <c:v>678</c:v>
                  </c:pt>
                  <c:pt idx="680">
                    <c:v>679</c:v>
                  </c:pt>
                  <c:pt idx="681">
                    <c:v>680</c:v>
                  </c:pt>
                  <c:pt idx="682">
                    <c:v>681</c:v>
                  </c:pt>
                  <c:pt idx="683">
                    <c:v>682</c:v>
                  </c:pt>
                  <c:pt idx="684">
                    <c:v>683</c:v>
                  </c:pt>
                  <c:pt idx="685">
                    <c:v>684</c:v>
                  </c:pt>
                  <c:pt idx="686">
                    <c:v>685</c:v>
                  </c:pt>
                  <c:pt idx="687">
                    <c:v>686</c:v>
                  </c:pt>
                  <c:pt idx="688">
                    <c:v>687</c:v>
                  </c:pt>
                  <c:pt idx="689">
                    <c:v>688</c:v>
                  </c:pt>
                  <c:pt idx="690">
                    <c:v>689</c:v>
                  </c:pt>
                  <c:pt idx="691">
                    <c:v>690</c:v>
                  </c:pt>
                  <c:pt idx="692">
                    <c:v>691</c:v>
                  </c:pt>
                  <c:pt idx="693">
                    <c:v>692</c:v>
                  </c:pt>
                  <c:pt idx="694">
                    <c:v>693</c:v>
                  </c:pt>
                  <c:pt idx="695">
                    <c:v>694</c:v>
                  </c:pt>
                  <c:pt idx="696">
                    <c:v>695</c:v>
                  </c:pt>
                  <c:pt idx="697">
                    <c:v>696</c:v>
                  </c:pt>
                  <c:pt idx="698">
                    <c:v>697</c:v>
                  </c:pt>
                  <c:pt idx="699">
                    <c:v>698</c:v>
                  </c:pt>
                  <c:pt idx="700">
                    <c:v>699</c:v>
                  </c:pt>
                  <c:pt idx="701">
                    <c:v>700</c:v>
                  </c:pt>
                  <c:pt idx="702">
                    <c:v>701</c:v>
                  </c:pt>
                  <c:pt idx="703">
                    <c:v>801 Oświata i wychowanie - Razem                                    </c:v>
                  </c:pt>
                  <c:pt idx="704">
                    <c:v>803</c:v>
                  </c:pt>
                  <c:pt idx="705">
                    <c:v>704</c:v>
                  </c:pt>
                  <c:pt idx="706">
                    <c:v>705</c:v>
                  </c:pt>
                  <c:pt idx="707">
                    <c:v>803 Szkolnictwo wyższe- Razem</c:v>
                  </c:pt>
                  <c:pt idx="708">
                    <c:v>851</c:v>
                  </c:pt>
                  <c:pt idx="709">
                    <c:v>708</c:v>
                  </c:pt>
                  <c:pt idx="710">
                    <c:v>709</c:v>
                  </c:pt>
                  <c:pt idx="711">
                    <c:v>710</c:v>
                  </c:pt>
                  <c:pt idx="712">
                    <c:v>711</c:v>
                  </c:pt>
                  <c:pt idx="713">
                    <c:v>712</c:v>
                  </c:pt>
                  <c:pt idx="714">
                    <c:v>713</c:v>
                  </c:pt>
                  <c:pt idx="715">
                    <c:v>714</c:v>
                  </c:pt>
                  <c:pt idx="716">
                    <c:v>715</c:v>
                  </c:pt>
                  <c:pt idx="717">
                    <c:v>716</c:v>
                  </c:pt>
                  <c:pt idx="718">
                    <c:v>717</c:v>
                  </c:pt>
                  <c:pt idx="719">
                    <c:v>718</c:v>
                  </c:pt>
                  <c:pt idx="720">
                    <c:v>   </c:v>
                  </c:pt>
                  <c:pt idx="721">
                    <c:v>   </c:v>
                  </c:pt>
                  <c:pt idx="722">
                    <c:v>   </c:v>
                  </c:pt>
                  <c:pt idx="723">
                    <c:v>   </c:v>
                  </c:pt>
                  <c:pt idx="724">
                    <c:v>   </c:v>
                  </c:pt>
                  <c:pt idx="725">
                    <c:v>   </c:v>
                  </c:pt>
                  <c:pt idx="726">
                    <c:v>725</c:v>
                  </c:pt>
                  <c:pt idx="727">
                    <c:v>726</c:v>
                  </c:pt>
                  <c:pt idx="728">
                    <c:v>727</c:v>
                  </c:pt>
                  <c:pt idx="729">
                    <c:v>728</c:v>
                  </c:pt>
                  <c:pt idx="730">
                    <c:v>729</c:v>
                  </c:pt>
                  <c:pt idx="731">
                    <c:v>730</c:v>
                  </c:pt>
                  <c:pt idx="732">
                    <c:v>731</c:v>
                  </c:pt>
                  <c:pt idx="733">
                    <c:v>732</c:v>
                  </c:pt>
                  <c:pt idx="734">
                    <c:v>733</c:v>
                  </c:pt>
                  <c:pt idx="735">
                    <c:v>851 Ochrona zdrowia - Razem                                         </c:v>
                  </c:pt>
                  <c:pt idx="736">
                    <c:v>852</c:v>
                  </c:pt>
                  <c:pt idx="737">
                    <c:v>736</c:v>
                  </c:pt>
                  <c:pt idx="738">
                    <c:v>737</c:v>
                  </c:pt>
                  <c:pt idx="739">
                    <c:v>738</c:v>
                  </c:pt>
                  <c:pt idx="740">
                    <c:v>739</c:v>
                  </c:pt>
                  <c:pt idx="741">
                    <c:v>740</c:v>
                  </c:pt>
                  <c:pt idx="742">
                    <c:v>741</c:v>
                  </c:pt>
                  <c:pt idx="743">
                    <c:v>742</c:v>
                  </c:pt>
                  <c:pt idx="744">
                    <c:v>743</c:v>
                  </c:pt>
                  <c:pt idx="745">
                    <c:v>744</c:v>
                  </c:pt>
                  <c:pt idx="746">
                    <c:v>745</c:v>
                  </c:pt>
                  <c:pt idx="747">
                    <c:v>746</c:v>
                  </c:pt>
                  <c:pt idx="748">
                    <c:v>747</c:v>
                  </c:pt>
                  <c:pt idx="749">
                    <c:v>748</c:v>
                  </c:pt>
                  <c:pt idx="750">
                    <c:v>749</c:v>
                  </c:pt>
                  <c:pt idx="751">
                    <c:v>750</c:v>
                  </c:pt>
                  <c:pt idx="752">
                    <c:v>751</c:v>
                  </c:pt>
                  <c:pt idx="753">
                    <c:v>752</c:v>
                  </c:pt>
                  <c:pt idx="754">
                    <c:v>753</c:v>
                  </c:pt>
                  <c:pt idx="755">
                    <c:v>754</c:v>
                  </c:pt>
                  <c:pt idx="756">
                    <c:v>755</c:v>
                  </c:pt>
                  <c:pt idx="757">
                    <c:v>756</c:v>
                  </c:pt>
                  <c:pt idx="758">
                    <c:v>757</c:v>
                  </c:pt>
                  <c:pt idx="759">
                    <c:v>758</c:v>
                  </c:pt>
                  <c:pt idx="760">
                    <c:v>759</c:v>
                  </c:pt>
                  <c:pt idx="761">
                    <c:v>760</c:v>
                  </c:pt>
                  <c:pt idx="762">
                    <c:v>761</c:v>
                  </c:pt>
                  <c:pt idx="763">
                    <c:v>762</c:v>
                  </c:pt>
                  <c:pt idx="764">
                    <c:v>763</c:v>
                  </c:pt>
                  <c:pt idx="765">
                    <c:v>764</c:v>
                  </c:pt>
                  <c:pt idx="766">
                    <c:v>765</c:v>
                  </c:pt>
                  <c:pt idx="767">
                    <c:v>   </c:v>
                  </c:pt>
                  <c:pt idx="768">
                    <c:v>   </c:v>
                  </c:pt>
                  <c:pt idx="769">
                    <c:v>   </c:v>
                  </c:pt>
                  <c:pt idx="770">
                    <c:v>   </c:v>
                  </c:pt>
                  <c:pt idx="771">
                    <c:v>   </c:v>
                  </c:pt>
                  <c:pt idx="772">
                    <c:v>   </c:v>
                  </c:pt>
                  <c:pt idx="773">
                    <c:v>772</c:v>
                  </c:pt>
                  <c:pt idx="774">
                    <c:v>773</c:v>
                  </c:pt>
                  <c:pt idx="775">
                    <c:v>774</c:v>
                  </c:pt>
                  <c:pt idx="776">
                    <c:v>   </c:v>
                  </c:pt>
                  <c:pt idx="777">
                    <c:v>776</c:v>
                  </c:pt>
                  <c:pt idx="778">
                    <c:v>777</c:v>
                  </c:pt>
                  <c:pt idx="779">
                    <c:v>   </c:v>
                  </c:pt>
                  <c:pt idx="780">
                    <c:v>   </c:v>
                  </c:pt>
                  <c:pt idx="781">
                    <c:v>780</c:v>
                  </c:pt>
                  <c:pt idx="782">
                    <c:v>   </c:v>
                  </c:pt>
                  <c:pt idx="783">
                    <c:v>   </c:v>
                  </c:pt>
                  <c:pt idx="784">
                    <c:v>   </c:v>
                  </c:pt>
                  <c:pt idx="785">
                    <c:v>   </c:v>
                  </c:pt>
                  <c:pt idx="786">
                    <c:v>   </c:v>
                  </c:pt>
                  <c:pt idx="787">
                    <c:v>786</c:v>
                  </c:pt>
                  <c:pt idx="788">
                    <c:v>787</c:v>
                  </c:pt>
                  <c:pt idx="789">
                    <c:v>788</c:v>
                  </c:pt>
                  <c:pt idx="790">
                    <c:v>   </c:v>
                  </c:pt>
                  <c:pt idx="791">
                    <c:v>   </c:v>
                  </c:pt>
                  <c:pt idx="792">
                    <c:v>   </c:v>
                  </c:pt>
                  <c:pt idx="793">
                    <c:v>   </c:v>
                  </c:pt>
                  <c:pt idx="794">
                    <c:v>793</c:v>
                  </c:pt>
                  <c:pt idx="795">
                    <c:v>794</c:v>
                  </c:pt>
                  <c:pt idx="796">
                    <c:v>795</c:v>
                  </c:pt>
                  <c:pt idx="797">
                    <c:v>796</c:v>
                  </c:pt>
                  <c:pt idx="798">
                    <c:v>   </c:v>
                  </c:pt>
                  <c:pt idx="799">
                    <c:v>   </c:v>
                  </c:pt>
                  <c:pt idx="800">
                    <c:v>799</c:v>
                  </c:pt>
                  <c:pt idx="801">
                    <c:v>800</c:v>
                  </c:pt>
                  <c:pt idx="802">
                    <c:v>801</c:v>
                  </c:pt>
                  <c:pt idx="803">
                    <c:v>802</c:v>
                  </c:pt>
                  <c:pt idx="804">
                    <c:v>803</c:v>
                  </c:pt>
                  <c:pt idx="805">
                    <c:v>804</c:v>
                  </c:pt>
                  <c:pt idx="806">
                    <c:v>   </c:v>
                  </c:pt>
                  <c:pt idx="807">
                    <c:v>   </c:v>
                  </c:pt>
                  <c:pt idx="808">
                    <c:v>   </c:v>
                  </c:pt>
                  <c:pt idx="809">
                    <c:v>808</c:v>
                  </c:pt>
                  <c:pt idx="810">
                    <c:v>   </c:v>
                  </c:pt>
                  <c:pt idx="811">
                    <c:v>   </c:v>
                  </c:pt>
                  <c:pt idx="812">
                    <c:v>811</c:v>
                  </c:pt>
                  <c:pt idx="813">
                    <c:v>812</c:v>
                  </c:pt>
                  <c:pt idx="814">
                    <c:v>   </c:v>
                  </c:pt>
                  <c:pt idx="815">
                    <c:v>814</c:v>
                  </c:pt>
                  <c:pt idx="816">
                    <c:v>815</c:v>
                  </c:pt>
                  <c:pt idx="817">
                    <c:v>816</c:v>
                  </c:pt>
                  <c:pt idx="818">
                    <c:v>817</c:v>
                  </c:pt>
                  <c:pt idx="819">
                    <c:v>818</c:v>
                  </c:pt>
                  <c:pt idx="820">
                    <c:v>819</c:v>
                  </c:pt>
                  <c:pt idx="821">
                    <c:v>820</c:v>
                  </c:pt>
                  <c:pt idx="822">
                    <c:v>821</c:v>
                  </c:pt>
                  <c:pt idx="823">
                    <c:v>822</c:v>
                  </c:pt>
                  <c:pt idx="824">
                    <c:v>823</c:v>
                  </c:pt>
                  <c:pt idx="825">
                    <c:v>824</c:v>
                  </c:pt>
                  <c:pt idx="826">
                    <c:v>825</c:v>
                  </c:pt>
                  <c:pt idx="827">
                    <c:v>826</c:v>
                  </c:pt>
                  <c:pt idx="828">
                    <c:v>827</c:v>
                  </c:pt>
                  <c:pt idx="829">
                    <c:v>828</c:v>
                  </c:pt>
                  <c:pt idx="830">
                    <c:v>829</c:v>
                  </c:pt>
                  <c:pt idx="831">
                    <c:v>830</c:v>
                  </c:pt>
                  <c:pt idx="832">
                    <c:v>831</c:v>
                  </c:pt>
                  <c:pt idx="833">
                    <c:v>832</c:v>
                  </c:pt>
                  <c:pt idx="834">
                    <c:v>833</c:v>
                  </c:pt>
                  <c:pt idx="835">
                    <c:v>834</c:v>
                  </c:pt>
                  <c:pt idx="836">
                    <c:v>835</c:v>
                  </c:pt>
                  <c:pt idx="837">
                    <c:v>836</c:v>
                  </c:pt>
                  <c:pt idx="838">
                    <c:v>852 Pomoc społeczna - Razem</c:v>
                  </c:pt>
                  <c:pt idx="839">
                    <c:v>854</c:v>
                  </c:pt>
                  <c:pt idx="840">
                    <c:v>   </c:v>
                  </c:pt>
                  <c:pt idx="841">
                    <c:v>840</c:v>
                  </c:pt>
                  <c:pt idx="842">
                    <c:v>841</c:v>
                  </c:pt>
                  <c:pt idx="843">
                    <c:v>842</c:v>
                  </c:pt>
                  <c:pt idx="844">
                    <c:v>   </c:v>
                  </c:pt>
                  <c:pt idx="845">
                    <c:v>844</c:v>
                  </c:pt>
                  <c:pt idx="846">
                    <c:v>845</c:v>
                  </c:pt>
                  <c:pt idx="847">
                    <c:v>846</c:v>
                  </c:pt>
                  <c:pt idx="848">
                    <c:v>847</c:v>
                  </c:pt>
                  <c:pt idx="849">
                    <c:v>848</c:v>
                  </c:pt>
                  <c:pt idx="850">
                    <c:v>849</c:v>
                  </c:pt>
                  <c:pt idx="851">
                    <c:v>850</c:v>
                  </c:pt>
                  <c:pt idx="852">
                    <c:v>   </c:v>
                  </c:pt>
                  <c:pt idx="853">
                    <c:v>852</c:v>
                  </c:pt>
                  <c:pt idx="854">
                    <c:v>853</c:v>
                  </c:pt>
                  <c:pt idx="855">
                    <c:v>854</c:v>
                  </c:pt>
                  <c:pt idx="856">
                    <c:v>   </c:v>
                  </c:pt>
                  <c:pt idx="857">
                    <c:v>856</c:v>
                  </c:pt>
                  <c:pt idx="858">
                    <c:v>857</c:v>
                  </c:pt>
                  <c:pt idx="859">
                    <c:v>858</c:v>
                  </c:pt>
                  <c:pt idx="860">
                    <c:v>   </c:v>
                  </c:pt>
                  <c:pt idx="861">
                    <c:v>860</c:v>
                  </c:pt>
                  <c:pt idx="862">
                    <c:v>861</c:v>
                  </c:pt>
                  <c:pt idx="863">
                    <c:v>862</c:v>
                  </c:pt>
                  <c:pt idx="864">
                    <c:v>   </c:v>
                  </c:pt>
                  <c:pt idx="865">
                    <c:v>864</c:v>
                  </c:pt>
                  <c:pt idx="866">
                    <c:v>865</c:v>
                  </c:pt>
                  <c:pt idx="867">
                    <c:v>866</c:v>
                  </c:pt>
                  <c:pt idx="868">
                    <c:v>867</c:v>
                  </c:pt>
                  <c:pt idx="869">
                    <c:v>868</c:v>
                  </c:pt>
                  <c:pt idx="870">
                    <c:v>869</c:v>
                  </c:pt>
                  <c:pt idx="871">
                    <c:v>870</c:v>
                  </c:pt>
                  <c:pt idx="872">
                    <c:v>871</c:v>
                  </c:pt>
                  <c:pt idx="873">
                    <c:v>872</c:v>
                  </c:pt>
                  <c:pt idx="874">
                    <c:v>873</c:v>
                  </c:pt>
                  <c:pt idx="875">
                    <c:v>874</c:v>
                  </c:pt>
                  <c:pt idx="876">
                    <c:v>875</c:v>
                  </c:pt>
                  <c:pt idx="877">
                    <c:v>876</c:v>
                  </c:pt>
                  <c:pt idx="878">
                    <c:v>877</c:v>
                  </c:pt>
                  <c:pt idx="879">
                    <c:v>878</c:v>
                  </c:pt>
                  <c:pt idx="880">
                    <c:v>879</c:v>
                  </c:pt>
                  <c:pt idx="881">
                    <c:v>880</c:v>
                  </c:pt>
                  <c:pt idx="882">
                    <c:v>881</c:v>
                  </c:pt>
                  <c:pt idx="883">
                    <c:v>882</c:v>
                  </c:pt>
                  <c:pt idx="884">
                    <c:v>883</c:v>
                  </c:pt>
                  <c:pt idx="885">
                    <c:v>884</c:v>
                  </c:pt>
                  <c:pt idx="886">
                    <c:v>885</c:v>
                  </c:pt>
                  <c:pt idx="887">
                    <c:v>886</c:v>
                  </c:pt>
                  <c:pt idx="888">
                    <c:v>887</c:v>
                  </c:pt>
                  <c:pt idx="889">
                    <c:v>888</c:v>
                  </c:pt>
                  <c:pt idx="890">
                    <c:v>889</c:v>
                  </c:pt>
                  <c:pt idx="891">
                    <c:v>890</c:v>
                  </c:pt>
                  <c:pt idx="892">
                    <c:v>   </c:v>
                  </c:pt>
                  <c:pt idx="893">
                    <c:v>892</c:v>
                  </c:pt>
                  <c:pt idx="894">
                    <c:v>893</c:v>
                  </c:pt>
                  <c:pt idx="895">
                    <c:v>894</c:v>
                  </c:pt>
                  <c:pt idx="896">
                    <c:v>895</c:v>
                  </c:pt>
                  <c:pt idx="897">
                    <c:v>896</c:v>
                  </c:pt>
                  <c:pt idx="898">
                    <c:v>897</c:v>
                  </c:pt>
                  <c:pt idx="899">
                    <c:v>898</c:v>
                  </c:pt>
                  <c:pt idx="900">
                    <c:v>899</c:v>
                  </c:pt>
                  <c:pt idx="901">
                    <c:v>900</c:v>
                  </c:pt>
                  <c:pt idx="902">
                    <c:v>901</c:v>
                  </c:pt>
                  <c:pt idx="903">
                    <c:v>902</c:v>
                  </c:pt>
                  <c:pt idx="904">
                    <c:v>903</c:v>
                  </c:pt>
                  <c:pt idx="905">
                    <c:v>854 Edukacyjna opieka wychowawcza - Razem                          </c:v>
                  </c:pt>
                  <c:pt idx="906">
                    <c:v>900</c:v>
                  </c:pt>
                  <c:pt idx="907">
                    <c:v>   </c:v>
                  </c:pt>
                  <c:pt idx="908">
                    <c:v>907</c:v>
                  </c:pt>
                  <c:pt idx="909">
                    <c:v>908</c:v>
                  </c:pt>
                  <c:pt idx="910">
                    <c:v>909</c:v>
                  </c:pt>
                  <c:pt idx="911">
                    <c:v>910</c:v>
                  </c:pt>
                  <c:pt idx="912">
                    <c:v>911</c:v>
                  </c:pt>
                  <c:pt idx="913">
                    <c:v>912</c:v>
                  </c:pt>
                  <c:pt idx="914">
                    <c:v>   </c:v>
                  </c:pt>
                  <c:pt idx="915">
                    <c:v>   </c:v>
                  </c:pt>
                  <c:pt idx="916">
                    <c:v>   </c:v>
                  </c:pt>
                  <c:pt idx="917">
                    <c:v>916</c:v>
                  </c:pt>
                  <c:pt idx="918">
                    <c:v>917</c:v>
                  </c:pt>
                  <c:pt idx="919">
                    <c:v>918</c:v>
                  </c:pt>
                  <c:pt idx="920">
                    <c:v>919</c:v>
                  </c:pt>
                  <c:pt idx="921">
                    <c:v>920</c:v>
                  </c:pt>
                  <c:pt idx="922">
                    <c:v>921</c:v>
                  </c:pt>
                  <c:pt idx="923">
                    <c:v>922</c:v>
                  </c:pt>
                  <c:pt idx="924">
                    <c:v>923</c:v>
                  </c:pt>
                  <c:pt idx="925">
                    <c:v>   </c:v>
                  </c:pt>
                  <c:pt idx="926">
                    <c:v>925</c:v>
                  </c:pt>
                  <c:pt idx="927">
                    <c:v>926</c:v>
                  </c:pt>
                  <c:pt idx="928">
                    <c:v>   </c:v>
                  </c:pt>
                  <c:pt idx="929">
                    <c:v>   </c:v>
                  </c:pt>
                  <c:pt idx="930">
                    <c:v>929</c:v>
                  </c:pt>
                  <c:pt idx="931">
                    <c:v>930</c:v>
                  </c:pt>
                  <c:pt idx="932">
                    <c:v>   </c:v>
                  </c:pt>
                  <c:pt idx="933">
                    <c:v>   </c:v>
                  </c:pt>
                  <c:pt idx="934">
                    <c:v>   </c:v>
                  </c:pt>
                  <c:pt idx="935">
                    <c:v>   </c:v>
                  </c:pt>
                  <c:pt idx="936">
                    <c:v>   </c:v>
                  </c:pt>
                  <c:pt idx="937">
                    <c:v>   </c:v>
                  </c:pt>
                  <c:pt idx="938">
                    <c:v>937</c:v>
                  </c:pt>
                  <c:pt idx="939">
                    <c:v>938</c:v>
                  </c:pt>
                  <c:pt idx="940">
                    <c:v>939</c:v>
                  </c:pt>
                  <c:pt idx="941">
                    <c:v>940</c:v>
                  </c:pt>
                  <c:pt idx="942">
                    <c:v>941</c:v>
                  </c:pt>
                  <c:pt idx="943">
                    <c:v>942</c:v>
                  </c:pt>
                  <c:pt idx="944">
                    <c:v>943</c:v>
                  </c:pt>
                  <c:pt idx="945">
                    <c:v>944</c:v>
                  </c:pt>
                  <c:pt idx="946">
                    <c:v>945</c:v>
                  </c:pt>
                  <c:pt idx="947">
                    <c:v>946</c:v>
                  </c:pt>
                  <c:pt idx="948">
                    <c:v>947</c:v>
                  </c:pt>
                  <c:pt idx="949">
                    <c:v>948</c:v>
                  </c:pt>
                  <c:pt idx="950">
                    <c:v>949</c:v>
                  </c:pt>
                  <c:pt idx="951">
                    <c:v>900 Gospodarka komunalna i ochrona środowiska - Razem               </c:v>
                  </c:pt>
                  <c:pt idx="952">
                    <c:v>921</c:v>
                  </c:pt>
                  <c:pt idx="953">
                    <c:v>952</c:v>
                  </c:pt>
                  <c:pt idx="954">
                    <c:v>953</c:v>
                  </c:pt>
                  <c:pt idx="955">
                    <c:v>954</c:v>
                  </c:pt>
                  <c:pt idx="956">
                    <c:v>955</c:v>
                  </c:pt>
                  <c:pt idx="957">
                    <c:v>956</c:v>
                  </c:pt>
                  <c:pt idx="958">
                    <c:v>957</c:v>
                  </c:pt>
                  <c:pt idx="959">
                    <c:v>958</c:v>
                  </c:pt>
                  <c:pt idx="960">
                    <c:v>959</c:v>
                  </c:pt>
                  <c:pt idx="961">
                    <c:v>960</c:v>
                  </c:pt>
                  <c:pt idx="962">
                    <c:v>961</c:v>
                  </c:pt>
                  <c:pt idx="963">
                    <c:v>962</c:v>
                  </c:pt>
                  <c:pt idx="964">
                    <c:v>963</c:v>
                  </c:pt>
                  <c:pt idx="965">
                    <c:v>964</c:v>
                  </c:pt>
                  <c:pt idx="966">
                    <c:v>965</c:v>
                  </c:pt>
                  <c:pt idx="967">
                    <c:v>966</c:v>
                  </c:pt>
                  <c:pt idx="968">
                    <c:v>   </c:v>
                  </c:pt>
                  <c:pt idx="969">
                    <c:v>   </c:v>
                  </c:pt>
                  <c:pt idx="970">
                    <c:v>   </c:v>
                  </c:pt>
                  <c:pt idx="971">
                    <c:v>970</c:v>
                  </c:pt>
                  <c:pt idx="972">
                    <c:v>971</c:v>
                  </c:pt>
                  <c:pt idx="973">
                    <c:v>972</c:v>
                  </c:pt>
                  <c:pt idx="974">
                    <c:v>   </c:v>
                  </c:pt>
                  <c:pt idx="975">
                    <c:v>974</c:v>
                  </c:pt>
                  <c:pt idx="976">
                    <c:v>975</c:v>
                  </c:pt>
                  <c:pt idx="977">
                    <c:v>976</c:v>
                  </c:pt>
                  <c:pt idx="978">
                    <c:v>977</c:v>
                  </c:pt>
                  <c:pt idx="979">
                    <c:v>978</c:v>
                  </c:pt>
                  <c:pt idx="980">
                    <c:v>   </c:v>
                  </c:pt>
                  <c:pt idx="981">
                    <c:v>980</c:v>
                  </c:pt>
                  <c:pt idx="982">
                    <c:v>   </c:v>
                  </c:pt>
                  <c:pt idx="983">
                    <c:v>982</c:v>
                  </c:pt>
                  <c:pt idx="984">
                    <c:v>983</c:v>
                  </c:pt>
                  <c:pt idx="985">
                    <c:v>984</c:v>
                  </c:pt>
                  <c:pt idx="986">
                    <c:v>   </c:v>
                  </c:pt>
                  <c:pt idx="987">
                    <c:v>986</c:v>
                  </c:pt>
                  <c:pt idx="988">
                    <c:v>987</c:v>
                  </c:pt>
                  <c:pt idx="989">
                    <c:v>   </c:v>
                  </c:pt>
                  <c:pt idx="990">
                    <c:v>989</c:v>
                  </c:pt>
                  <c:pt idx="991">
                    <c:v>990</c:v>
                  </c:pt>
                  <c:pt idx="992">
                    <c:v>991</c:v>
                  </c:pt>
                  <c:pt idx="993">
                    <c:v>992</c:v>
                  </c:pt>
                  <c:pt idx="994">
                    <c:v>   </c:v>
                  </c:pt>
                  <c:pt idx="995">
                    <c:v>994</c:v>
                  </c:pt>
                  <c:pt idx="996">
                    <c:v>995</c:v>
                  </c:pt>
                  <c:pt idx="997">
                    <c:v>996</c:v>
                  </c:pt>
                  <c:pt idx="998">
                    <c:v>997</c:v>
                  </c:pt>
                  <c:pt idx="999">
                    <c:v>998</c:v>
                  </c:pt>
                  <c:pt idx="1000">
                    <c:v>999</c:v>
                  </c:pt>
                  <c:pt idx="1001">
                    <c:v>1000</c:v>
                  </c:pt>
                  <c:pt idx="1002">
                    <c:v>1001</c:v>
                  </c:pt>
                  <c:pt idx="1003">
                    <c:v>1002</c:v>
                  </c:pt>
                  <c:pt idx="1004">
                    <c:v>1003</c:v>
                  </c:pt>
                  <c:pt idx="1005">
                    <c:v>1004</c:v>
                  </c:pt>
                  <c:pt idx="1006">
                    <c:v>1005</c:v>
                  </c:pt>
                  <c:pt idx="1007">
                    <c:v>1006</c:v>
                  </c:pt>
                  <c:pt idx="1008">
                    <c:v>1007</c:v>
                  </c:pt>
                  <c:pt idx="1009">
                    <c:v>   </c:v>
                  </c:pt>
                  <c:pt idx="1010">
                    <c:v>1009</c:v>
                  </c:pt>
                  <c:pt idx="1011">
                    <c:v>1010</c:v>
                  </c:pt>
                  <c:pt idx="1012">
                    <c:v>   </c:v>
                  </c:pt>
                  <c:pt idx="1013">
                    <c:v>   </c:v>
                  </c:pt>
                  <c:pt idx="1014">
                    <c:v>   </c:v>
                  </c:pt>
                  <c:pt idx="1015">
                    <c:v>1014</c:v>
                  </c:pt>
                  <c:pt idx="1016">
                    <c:v>   </c:v>
                  </c:pt>
                  <c:pt idx="1017">
                    <c:v>1016</c:v>
                  </c:pt>
                  <c:pt idx="1018">
                    <c:v>1017</c:v>
                  </c:pt>
                  <c:pt idx="1019">
                    <c:v>   </c:v>
                  </c:pt>
                  <c:pt idx="1020">
                    <c:v>   </c:v>
                  </c:pt>
                  <c:pt idx="1021">
                    <c:v>1020</c:v>
                  </c:pt>
                  <c:pt idx="1022">
                    <c:v>1021</c:v>
                  </c:pt>
                  <c:pt idx="1023">
                    <c:v>   </c:v>
                  </c:pt>
                  <c:pt idx="1024">
                    <c:v>   </c:v>
                  </c:pt>
                  <c:pt idx="1025">
                    <c:v>921 Kultura i ochrona dziedzictwa narodowego - Razem               </c:v>
                  </c:pt>
                  <c:pt idx="1026">
                    <c:v>926</c:v>
                  </c:pt>
                  <c:pt idx="1027">
                    <c:v>1026</c:v>
                  </c:pt>
                  <c:pt idx="1028">
                    <c:v>1027</c:v>
                  </c:pt>
                  <c:pt idx="1029">
                    <c:v>1028</c:v>
                  </c:pt>
                  <c:pt idx="1030">
                    <c:v>1029</c:v>
                  </c:pt>
                  <c:pt idx="1031">
                    <c:v>1030</c:v>
                  </c:pt>
                  <c:pt idx="1032">
                    <c:v>1031</c:v>
                  </c:pt>
                  <c:pt idx="1033">
                    <c:v>1032</c:v>
                  </c:pt>
                  <c:pt idx="1034">
                    <c:v>1033</c:v>
                  </c:pt>
                  <c:pt idx="1035">
                    <c:v>1034</c:v>
                  </c:pt>
                  <c:pt idx="1036">
                    <c:v>1035</c:v>
                  </c:pt>
                  <c:pt idx="1037">
                    <c:v>1036</c:v>
                  </c:pt>
                  <c:pt idx="1038">
                    <c:v>1037</c:v>
                  </c:pt>
                  <c:pt idx="1039">
                    <c:v>1038</c:v>
                  </c:pt>
                  <c:pt idx="1040">
                    <c:v>1039</c:v>
                  </c:pt>
                  <c:pt idx="1041">
                    <c:v>1040</c:v>
                  </c:pt>
                  <c:pt idx="1042">
                    <c:v>   </c:v>
                  </c:pt>
                  <c:pt idx="1043">
                    <c:v>   </c:v>
                  </c:pt>
                  <c:pt idx="1044">
                    <c:v>1043</c:v>
                  </c:pt>
                  <c:pt idx="1045">
                    <c:v>1044</c:v>
                  </c:pt>
                  <c:pt idx="1046">
                    <c:v>1045</c:v>
                  </c:pt>
                  <c:pt idx="1047">
                    <c:v>1046</c:v>
                  </c:pt>
                  <c:pt idx="1048">
                    <c:v>1047</c:v>
                  </c:pt>
                  <c:pt idx="1049">
                    <c:v>1048</c:v>
                  </c:pt>
                  <c:pt idx="1050">
                    <c:v>1049</c:v>
                  </c:pt>
                  <c:pt idx="1051">
                    <c:v>1050</c:v>
                  </c:pt>
                  <c:pt idx="1052">
                    <c:v>1051</c:v>
                  </c:pt>
                  <c:pt idx="1053">
                    <c:v>   </c:v>
                  </c:pt>
                  <c:pt idx="1054">
                    <c:v>   </c:v>
                  </c:pt>
                  <c:pt idx="1055">
                    <c:v>1054</c:v>
                  </c:pt>
                  <c:pt idx="1056">
                    <c:v>1055</c:v>
                  </c:pt>
                  <c:pt idx="1057">
                    <c:v>1056</c:v>
                  </c:pt>
                  <c:pt idx="1058">
                    <c:v>1057</c:v>
                  </c:pt>
                  <c:pt idx="1059">
                    <c:v>1058</c:v>
                  </c:pt>
                  <c:pt idx="1060">
                    <c:v>1059</c:v>
                  </c:pt>
                  <c:pt idx="1061">
                    <c:v>1060</c:v>
                  </c:pt>
                  <c:pt idx="1062">
                    <c:v>1061</c:v>
                  </c:pt>
                  <c:pt idx="1063">
                    <c:v>1062</c:v>
                  </c:pt>
                  <c:pt idx="1064">
                    <c:v>1063</c:v>
                  </c:pt>
                  <c:pt idx="1065">
                    <c:v>1064</c:v>
                  </c:pt>
                  <c:pt idx="1066">
                    <c:v>1065</c:v>
                  </c:pt>
                  <c:pt idx="1067">
                    <c:v>1066</c:v>
                  </c:pt>
                  <c:pt idx="1068">
                    <c:v>   </c:v>
                  </c:pt>
                  <c:pt idx="1069">
                    <c:v>   </c:v>
                  </c:pt>
                  <c:pt idx="1070">
                    <c:v>1069</c:v>
                  </c:pt>
                  <c:pt idx="1071">
                    <c:v>1070</c:v>
                  </c:pt>
                  <c:pt idx="1072">
                    <c:v>1071</c:v>
                  </c:pt>
                  <c:pt idx="1073">
                    <c:v>1072</c:v>
                  </c:pt>
                  <c:pt idx="1074">
                    <c:v>1073</c:v>
                  </c:pt>
                  <c:pt idx="1075">
                    <c:v>1074</c:v>
                  </c:pt>
                  <c:pt idx="1076">
                    <c:v>926 Kultura fizyczna i sport - Razem                                </c:v>
                  </c:pt>
                  <c:pt idx="1077">
                    <c:v> Wydatki ogółem:</c:v>
                  </c:pt>
                </c:lvl>
                <c:lvl>
                  <c:pt idx="0">
                    <c:v>1</c:v>
                  </c:pt>
                  <c:pt idx="1">
                    <c:v>1</c:v>
                  </c:pt>
                  <c:pt idx="5">
                    <c:v>5</c:v>
                  </c:pt>
                  <c:pt idx="6">
                    <c:v>6</c:v>
                  </c:pt>
                  <c:pt idx="7">
                    <c:v>7</c:v>
                  </c:pt>
                  <c:pt idx="11">
                    <c:v>11</c:v>
                  </c:pt>
                  <c:pt idx="18">
                    <c:v>18</c:v>
                  </c:pt>
                  <c:pt idx="30">
                    <c:v>30</c:v>
                  </c:pt>
                  <c:pt idx="31">
                    <c:v>31</c:v>
                  </c:pt>
                  <c:pt idx="35">
                    <c:v>35</c:v>
                  </c:pt>
                  <c:pt idx="36">
                    <c:v>36</c:v>
                  </c:pt>
                  <c:pt idx="42">
                    <c:v>42</c:v>
                  </c:pt>
                  <c:pt idx="45">
                    <c:v>45</c:v>
                  </c:pt>
                  <c:pt idx="69">
                    <c:v>69</c:v>
                  </c:pt>
                  <c:pt idx="70">
                    <c:v>70</c:v>
                  </c:pt>
                  <c:pt idx="71">
                    <c:v>71</c:v>
                  </c:pt>
                  <c:pt idx="80">
                    <c:v>80</c:v>
                  </c:pt>
                  <c:pt idx="81">
                    <c:v>81</c:v>
                  </c:pt>
                  <c:pt idx="84">
                    <c:v>84</c:v>
                  </c:pt>
                  <c:pt idx="85">
                    <c:v>85</c:v>
                  </c:pt>
                  <c:pt idx="86">
                    <c:v>86</c:v>
                  </c:pt>
                  <c:pt idx="87">
                    <c:v>87</c:v>
                  </c:pt>
                  <c:pt idx="89">
                    <c:v>89</c:v>
                  </c:pt>
                  <c:pt idx="90">
                    <c:v>90</c:v>
                  </c:pt>
                  <c:pt idx="92">
                    <c:v>92</c:v>
                  </c:pt>
                  <c:pt idx="93">
                    <c:v>93</c:v>
                  </c:pt>
                  <c:pt idx="94">
                    <c:v>94</c:v>
                  </c:pt>
                  <c:pt idx="95">
                    <c:v>95</c:v>
                  </c:pt>
                  <c:pt idx="102">
                    <c:v>102</c:v>
                  </c:pt>
                  <c:pt idx="103">
                    <c:v>103</c:v>
                  </c:pt>
                  <c:pt idx="106">
                    <c:v>106</c:v>
                  </c:pt>
                  <c:pt idx="107">
                    <c:v>107</c:v>
                  </c:pt>
                  <c:pt idx="108">
                    <c:v>108</c:v>
                  </c:pt>
                  <c:pt idx="109">
                    <c:v>109</c:v>
                  </c:pt>
                  <c:pt idx="112">
                    <c:v>112</c:v>
                  </c:pt>
                  <c:pt idx="113">
                    <c:v>113</c:v>
                  </c:pt>
                  <c:pt idx="114">
                    <c:v>114</c:v>
                  </c:pt>
                  <c:pt idx="117">
                    <c:v>117</c:v>
                  </c:pt>
                  <c:pt idx="118">
                    <c:v>118</c:v>
                  </c:pt>
                  <c:pt idx="119">
                    <c:v>119</c:v>
                  </c:pt>
                  <c:pt idx="120">
                    <c:v>120</c:v>
                  </c:pt>
                  <c:pt idx="121">
                    <c:v>121</c:v>
                  </c:pt>
                  <c:pt idx="122">
                    <c:v>122</c:v>
                  </c:pt>
                  <c:pt idx="123">
                    <c:v>123</c:v>
                  </c:pt>
                  <c:pt idx="124">
                    <c:v>124</c:v>
                  </c:pt>
                  <c:pt idx="125">
                    <c:v>125</c:v>
                  </c:pt>
                  <c:pt idx="126">
                    <c:v>126</c:v>
                  </c:pt>
                  <c:pt idx="127">
                    <c:v>127</c:v>
                  </c:pt>
                  <c:pt idx="130">
                    <c:v>130</c:v>
                  </c:pt>
                  <c:pt idx="131">
                    <c:v>131</c:v>
                  </c:pt>
                  <c:pt idx="134">
                    <c:v>134</c:v>
                  </c:pt>
                  <c:pt idx="135">
                    <c:v>135</c:v>
                  </c:pt>
                  <c:pt idx="138">
                    <c:v>138</c:v>
                  </c:pt>
                  <c:pt idx="141">
                    <c:v>141</c:v>
                  </c:pt>
                  <c:pt idx="142">
                    <c:v>142</c:v>
                  </c:pt>
                  <c:pt idx="145">
                    <c:v>145</c:v>
                  </c:pt>
                  <c:pt idx="146">
                    <c:v>146</c:v>
                  </c:pt>
                  <c:pt idx="147">
                    <c:v>147</c:v>
                  </c:pt>
                  <c:pt idx="148">
                    <c:v>148</c:v>
                  </c:pt>
                  <c:pt idx="151">
                    <c:v>151</c:v>
                  </c:pt>
                  <c:pt idx="152">
                    <c:v>152</c:v>
                  </c:pt>
                  <c:pt idx="155">
                    <c:v>155</c:v>
                  </c:pt>
                  <c:pt idx="156">
                    <c:v>156</c:v>
                  </c:pt>
                  <c:pt idx="157">
                    <c:v>157</c:v>
                  </c:pt>
                  <c:pt idx="158">
                    <c:v>158</c:v>
                  </c:pt>
                  <c:pt idx="163">
                    <c:v>163</c:v>
                  </c:pt>
                  <c:pt idx="164">
                    <c:v>164</c:v>
                  </c:pt>
                  <c:pt idx="174">
                    <c:v>174</c:v>
                  </c:pt>
                  <c:pt idx="175">
                    <c:v>175</c:v>
                  </c:pt>
                  <c:pt idx="178">
                    <c:v>178</c:v>
                  </c:pt>
                  <c:pt idx="179">
                    <c:v>179</c:v>
                  </c:pt>
                  <c:pt idx="180">
                    <c:v>180</c:v>
                  </c:pt>
                  <c:pt idx="189">
                    <c:v>189</c:v>
                  </c:pt>
                  <c:pt idx="190">
                    <c:v>190</c:v>
                  </c:pt>
                  <c:pt idx="191">
                    <c:v>191</c:v>
                  </c:pt>
                  <c:pt idx="199">
                    <c:v>199</c:v>
                  </c:pt>
                  <c:pt idx="200">
                    <c:v>200</c:v>
                  </c:pt>
                  <c:pt idx="201">
                    <c:v>201</c:v>
                  </c:pt>
                  <c:pt idx="202">
                    <c:v>202</c:v>
                  </c:pt>
                  <c:pt idx="203">
                    <c:v>203</c:v>
                  </c:pt>
                  <c:pt idx="204">
                    <c:v>204</c:v>
                  </c:pt>
                  <c:pt idx="207">
                    <c:v>207</c:v>
                  </c:pt>
                  <c:pt idx="208">
                    <c:v>208</c:v>
                  </c:pt>
                  <c:pt idx="214">
                    <c:v>214</c:v>
                  </c:pt>
                  <c:pt idx="215">
                    <c:v>215</c:v>
                  </c:pt>
                  <c:pt idx="216">
                    <c:v>216</c:v>
                  </c:pt>
                  <c:pt idx="217">
                    <c:v>217</c:v>
                  </c:pt>
                  <c:pt idx="218">
                    <c:v>218</c:v>
                  </c:pt>
                  <c:pt idx="219">
                    <c:v>219</c:v>
                  </c:pt>
                  <c:pt idx="220">
                    <c:v>220</c:v>
                  </c:pt>
                  <c:pt idx="222">
                    <c:v>222</c:v>
                  </c:pt>
                  <c:pt idx="223">
                    <c:v>223</c:v>
                  </c:pt>
                  <c:pt idx="237">
                    <c:v>237</c:v>
                  </c:pt>
                  <c:pt idx="238">
                    <c:v>238</c:v>
                  </c:pt>
                  <c:pt idx="241">
                    <c:v>241</c:v>
                  </c:pt>
                  <c:pt idx="278">
                    <c:v>278</c:v>
                  </c:pt>
                  <c:pt idx="279">
                    <c:v>279</c:v>
                  </c:pt>
                  <c:pt idx="294">
                    <c:v>294</c:v>
                  </c:pt>
                  <c:pt idx="295">
                    <c:v>295</c:v>
                  </c:pt>
                  <c:pt idx="298">
                    <c:v>298</c:v>
                  </c:pt>
                  <c:pt idx="299">
                    <c:v>299</c:v>
                  </c:pt>
                  <c:pt idx="300">
                    <c:v>300</c:v>
                  </c:pt>
                  <c:pt idx="301">
                    <c:v>301</c:v>
                  </c:pt>
                  <c:pt idx="302">
                    <c:v>302</c:v>
                  </c:pt>
                  <c:pt idx="304">
                    <c:v>304</c:v>
                  </c:pt>
                  <c:pt idx="306">
                    <c:v>305</c:v>
                  </c:pt>
                  <c:pt idx="307">
                    <c:v>306</c:v>
                  </c:pt>
                  <c:pt idx="308">
                    <c:v>307</c:v>
                  </c:pt>
                  <c:pt idx="312">
                    <c:v>311</c:v>
                  </c:pt>
                  <c:pt idx="316">
                    <c:v>315</c:v>
                  </c:pt>
                  <c:pt idx="320">
                    <c:v>319</c:v>
                  </c:pt>
                  <c:pt idx="324">
                    <c:v>323</c:v>
                  </c:pt>
                  <c:pt idx="328">
                    <c:v>327</c:v>
                  </c:pt>
                  <c:pt idx="336">
                    <c:v>335</c:v>
                  </c:pt>
                  <c:pt idx="344">
                    <c:v>343</c:v>
                  </c:pt>
                  <c:pt idx="348">
                    <c:v>347</c:v>
                  </c:pt>
                  <c:pt idx="352">
                    <c:v>351</c:v>
                  </c:pt>
                  <c:pt idx="362">
                    <c:v>361</c:v>
                  </c:pt>
                  <c:pt idx="377">
                    <c:v>376</c:v>
                  </c:pt>
                  <c:pt idx="383">
                    <c:v>382</c:v>
                  </c:pt>
                  <c:pt idx="395">
                    <c:v>394</c:v>
                  </c:pt>
                  <c:pt idx="459">
                    <c:v>458</c:v>
                  </c:pt>
                  <c:pt idx="462">
                    <c:v>461</c:v>
                  </c:pt>
                  <c:pt idx="465">
                    <c:v>464</c:v>
                  </c:pt>
                  <c:pt idx="468">
                    <c:v>467</c:v>
                  </c:pt>
                  <c:pt idx="471">
                    <c:v>470</c:v>
                  </c:pt>
                  <c:pt idx="479">
                    <c:v>478</c:v>
                  </c:pt>
                  <c:pt idx="485">
                    <c:v>484</c:v>
                  </c:pt>
                  <c:pt idx="531">
                    <c:v>530</c:v>
                  </c:pt>
                  <c:pt idx="532">
                    <c:v>531</c:v>
                  </c:pt>
                  <c:pt idx="536">
                    <c:v>535</c:v>
                  </c:pt>
                  <c:pt idx="540">
                    <c:v>539</c:v>
                  </c:pt>
                  <c:pt idx="544">
                    <c:v>543</c:v>
                  </c:pt>
                  <c:pt idx="548">
                    <c:v>547</c:v>
                  </c:pt>
                  <c:pt idx="560">
                    <c:v>559</c:v>
                  </c:pt>
                  <c:pt idx="564">
                    <c:v>563</c:v>
                  </c:pt>
                  <c:pt idx="568">
                    <c:v>567</c:v>
                  </c:pt>
                  <c:pt idx="577">
                    <c:v>576</c:v>
                  </c:pt>
                  <c:pt idx="584">
                    <c:v>583</c:v>
                  </c:pt>
                  <c:pt idx="590">
                    <c:v>589</c:v>
                  </c:pt>
                  <c:pt idx="601">
                    <c:v>600</c:v>
                  </c:pt>
                  <c:pt idx="602">
                    <c:v>601</c:v>
                  </c:pt>
                  <c:pt idx="641">
                    <c:v>640</c:v>
                  </c:pt>
                  <c:pt idx="642">
                    <c:v>641</c:v>
                  </c:pt>
                  <c:pt idx="644">
                    <c:v>643</c:v>
                  </c:pt>
                  <c:pt idx="646">
                    <c:v>645</c:v>
                  </c:pt>
                  <c:pt idx="648">
                    <c:v>647</c:v>
                  </c:pt>
                  <c:pt idx="650">
                    <c:v>649</c:v>
                  </c:pt>
                  <c:pt idx="656">
                    <c:v>655</c:v>
                  </c:pt>
                  <c:pt idx="658">
                    <c:v>657</c:v>
                  </c:pt>
                  <c:pt idx="660">
                    <c:v>659</c:v>
                  </c:pt>
                  <c:pt idx="665">
                    <c:v>664</c:v>
                  </c:pt>
                  <c:pt idx="671">
                    <c:v>670</c:v>
                  </c:pt>
                  <c:pt idx="673">
                    <c:v>672</c:v>
                  </c:pt>
                  <c:pt idx="703">
                    <c:v>702</c:v>
                  </c:pt>
                  <c:pt idx="704">
                    <c:v>703</c:v>
                  </c:pt>
                  <c:pt idx="707">
                    <c:v>706</c:v>
                  </c:pt>
                  <c:pt idx="708">
                    <c:v>707</c:v>
                  </c:pt>
                  <c:pt idx="720">
                    <c:v>719</c:v>
                  </c:pt>
                  <c:pt idx="721">
                    <c:v>720</c:v>
                  </c:pt>
                  <c:pt idx="722">
                    <c:v>721</c:v>
                  </c:pt>
                  <c:pt idx="723">
                    <c:v>722</c:v>
                  </c:pt>
                  <c:pt idx="724">
                    <c:v>723</c:v>
                  </c:pt>
                  <c:pt idx="725">
                    <c:v>724</c:v>
                  </c:pt>
                  <c:pt idx="735">
                    <c:v>734</c:v>
                  </c:pt>
                  <c:pt idx="736">
                    <c:v>735</c:v>
                  </c:pt>
                  <c:pt idx="767">
                    <c:v>766</c:v>
                  </c:pt>
                  <c:pt idx="768">
                    <c:v>767</c:v>
                  </c:pt>
                  <c:pt idx="769">
                    <c:v>768</c:v>
                  </c:pt>
                  <c:pt idx="770">
                    <c:v>769</c:v>
                  </c:pt>
                  <c:pt idx="771">
                    <c:v>770</c:v>
                  </c:pt>
                  <c:pt idx="772">
                    <c:v>771</c:v>
                  </c:pt>
                  <c:pt idx="776">
                    <c:v>775</c:v>
                  </c:pt>
                  <c:pt idx="779">
                    <c:v>778</c:v>
                  </c:pt>
                  <c:pt idx="780">
                    <c:v>779</c:v>
                  </c:pt>
                  <c:pt idx="782">
                    <c:v>781</c:v>
                  </c:pt>
                  <c:pt idx="783">
                    <c:v>782</c:v>
                  </c:pt>
                  <c:pt idx="784">
                    <c:v>783</c:v>
                  </c:pt>
                  <c:pt idx="785">
                    <c:v>784</c:v>
                  </c:pt>
                  <c:pt idx="786">
                    <c:v>785</c:v>
                  </c:pt>
                  <c:pt idx="790">
                    <c:v>789</c:v>
                  </c:pt>
                  <c:pt idx="791">
                    <c:v>790</c:v>
                  </c:pt>
                  <c:pt idx="792">
                    <c:v>791</c:v>
                  </c:pt>
                  <c:pt idx="793">
                    <c:v>792</c:v>
                  </c:pt>
                  <c:pt idx="798">
                    <c:v>797</c:v>
                  </c:pt>
                  <c:pt idx="799">
                    <c:v>798</c:v>
                  </c:pt>
                  <c:pt idx="806">
                    <c:v>805</c:v>
                  </c:pt>
                  <c:pt idx="807">
                    <c:v>806</c:v>
                  </c:pt>
                  <c:pt idx="808">
                    <c:v>807</c:v>
                  </c:pt>
                  <c:pt idx="810">
                    <c:v>809</c:v>
                  </c:pt>
                  <c:pt idx="811">
                    <c:v>810</c:v>
                  </c:pt>
                  <c:pt idx="814">
                    <c:v>813</c:v>
                  </c:pt>
                  <c:pt idx="838">
                    <c:v>837</c:v>
                  </c:pt>
                  <c:pt idx="839">
                    <c:v>838</c:v>
                  </c:pt>
                  <c:pt idx="840">
                    <c:v>839</c:v>
                  </c:pt>
                  <c:pt idx="844">
                    <c:v>843</c:v>
                  </c:pt>
                  <c:pt idx="852">
                    <c:v>851</c:v>
                  </c:pt>
                  <c:pt idx="856">
                    <c:v>855</c:v>
                  </c:pt>
                  <c:pt idx="860">
                    <c:v>859</c:v>
                  </c:pt>
                  <c:pt idx="864">
                    <c:v>863</c:v>
                  </c:pt>
                  <c:pt idx="892">
                    <c:v>891</c:v>
                  </c:pt>
                  <c:pt idx="905">
                    <c:v>904</c:v>
                  </c:pt>
                  <c:pt idx="906">
                    <c:v>905</c:v>
                  </c:pt>
                  <c:pt idx="907">
                    <c:v>906</c:v>
                  </c:pt>
                  <c:pt idx="914">
                    <c:v>913</c:v>
                  </c:pt>
                  <c:pt idx="915">
                    <c:v>914</c:v>
                  </c:pt>
                  <c:pt idx="916">
                    <c:v>915</c:v>
                  </c:pt>
                  <c:pt idx="925">
                    <c:v>924</c:v>
                  </c:pt>
                  <c:pt idx="928">
                    <c:v>927</c:v>
                  </c:pt>
                  <c:pt idx="929">
                    <c:v>928</c:v>
                  </c:pt>
                  <c:pt idx="932">
                    <c:v>931</c:v>
                  </c:pt>
                  <c:pt idx="933">
                    <c:v>932</c:v>
                  </c:pt>
                  <c:pt idx="934">
                    <c:v>933</c:v>
                  </c:pt>
                  <c:pt idx="935">
                    <c:v>934</c:v>
                  </c:pt>
                  <c:pt idx="936">
                    <c:v>935</c:v>
                  </c:pt>
                  <c:pt idx="937">
                    <c:v>936</c:v>
                  </c:pt>
                  <c:pt idx="951">
                    <c:v>950</c:v>
                  </c:pt>
                  <c:pt idx="952">
                    <c:v>951</c:v>
                  </c:pt>
                  <c:pt idx="968">
                    <c:v>967</c:v>
                  </c:pt>
                  <c:pt idx="969">
                    <c:v>968</c:v>
                  </c:pt>
                  <c:pt idx="970">
                    <c:v>969</c:v>
                  </c:pt>
                  <c:pt idx="974">
                    <c:v>973</c:v>
                  </c:pt>
                  <c:pt idx="980">
                    <c:v>979</c:v>
                  </c:pt>
                  <c:pt idx="982">
                    <c:v>981</c:v>
                  </c:pt>
                  <c:pt idx="986">
                    <c:v>985</c:v>
                  </c:pt>
                  <c:pt idx="989">
                    <c:v>988</c:v>
                  </c:pt>
                  <c:pt idx="994">
                    <c:v>993</c:v>
                  </c:pt>
                  <c:pt idx="1009">
                    <c:v>1008</c:v>
                  </c:pt>
                  <c:pt idx="1012">
                    <c:v>1011</c:v>
                  </c:pt>
                  <c:pt idx="1013">
                    <c:v>1012</c:v>
                  </c:pt>
                  <c:pt idx="1014">
                    <c:v>1013</c:v>
                  </c:pt>
                  <c:pt idx="1016">
                    <c:v>1015</c:v>
                  </c:pt>
                  <c:pt idx="1019">
                    <c:v>1018</c:v>
                  </c:pt>
                  <c:pt idx="1020">
                    <c:v>1019</c:v>
                  </c:pt>
                  <c:pt idx="1023">
                    <c:v>1022</c:v>
                  </c:pt>
                  <c:pt idx="1024">
                    <c:v>1023</c:v>
                  </c:pt>
                  <c:pt idx="1025">
                    <c:v>1024</c:v>
                  </c:pt>
                  <c:pt idx="1026">
                    <c:v>1025</c:v>
                  </c:pt>
                  <c:pt idx="1042">
                    <c:v>1041</c:v>
                  </c:pt>
                  <c:pt idx="1043">
                    <c:v>1042</c:v>
                  </c:pt>
                  <c:pt idx="1053">
                    <c:v>1052</c:v>
                  </c:pt>
                  <c:pt idx="1054">
                    <c:v>1053</c:v>
                  </c:pt>
                  <c:pt idx="1068">
                    <c:v>1067</c:v>
                  </c:pt>
                  <c:pt idx="1069">
                    <c:v>1068</c:v>
                  </c:pt>
                  <c:pt idx="1076">
                    <c:v>1075</c:v>
                  </c:pt>
                </c:lvl>
              </c:multiLvlStrCache>
            </c:multiLvlStrRef>
          </c:cat>
          <c:val>
            <c:numRef>
              <c:f>szczegół!#REF!</c:f>
              <c:numCache>
                <c:ptCount val="1"/>
                <c:pt idx="0">
                  <c:v>1</c:v>
                </c:pt>
              </c:numCache>
            </c:numRef>
          </c:val>
        </c:ser>
        <c:axId val="27752587"/>
        <c:axId val="48446692"/>
      </c:barChart>
      <c:catAx>
        <c:axId val="27752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46692"/>
        <c:crosses val="autoZero"/>
        <c:auto val="1"/>
        <c:lblOffset val="100"/>
        <c:noMultiLvlLbl val="0"/>
      </c:catAx>
      <c:valAx>
        <c:axId val="484466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525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59"/>
  <sheetViews>
    <sheetView tabSelected="1" view="pageBreakPreview" zoomScaleSheetLayoutView="100" workbookViewId="0" topLeftCell="A1">
      <selection activeCell="O7" sqref="O7"/>
    </sheetView>
  </sheetViews>
  <sheetFormatPr defaultColWidth="9.00390625" defaultRowHeight="12.75"/>
  <cols>
    <col min="1" max="2" width="4.75390625" style="1" customWidth="1"/>
    <col min="3" max="3" width="6.625" style="1" customWidth="1"/>
    <col min="4" max="4" width="5.25390625" style="1" customWidth="1"/>
    <col min="5" max="5" width="54.625" style="2" customWidth="1"/>
    <col min="6" max="6" width="11.375" style="1" hidden="1" customWidth="1"/>
    <col min="7" max="7" width="10.875" style="1" hidden="1" customWidth="1"/>
    <col min="8" max="8" width="13.00390625" style="1" hidden="1" customWidth="1"/>
    <col min="9" max="9" width="11.125" style="1" hidden="1" customWidth="1"/>
    <col min="10" max="10" width="13.375" style="4" customWidth="1"/>
    <col min="11" max="16384" width="9.125" style="1" customWidth="1"/>
  </cols>
  <sheetData>
    <row r="1" ht="12.75" customHeight="1">
      <c r="J1" s="3"/>
    </row>
    <row r="2" ht="11.25" customHeight="1">
      <c r="J2" s="3"/>
    </row>
    <row r="3" spans="1:10" ht="18.75" customHeight="1">
      <c r="A3" s="96" t="s">
        <v>223</v>
      </c>
      <c r="B3" s="96"/>
      <c r="C3" s="96"/>
      <c r="D3" s="96"/>
      <c r="E3" s="96"/>
      <c r="F3" s="96"/>
      <c r="G3" s="96"/>
      <c r="H3" s="96"/>
      <c r="I3" s="96"/>
      <c r="J3" s="96"/>
    </row>
    <row r="4" spans="1:10" ht="18" customHeight="1">
      <c r="A4" s="63"/>
      <c r="B4" s="64"/>
      <c r="C4" s="64"/>
      <c r="D4" s="64"/>
      <c r="E4" s="64"/>
      <c r="F4" s="36"/>
      <c r="G4" s="36"/>
      <c r="H4" s="36"/>
      <c r="J4" s="3"/>
    </row>
    <row r="5" spans="1:10" ht="60" customHeight="1">
      <c r="A5" s="54" t="s">
        <v>164</v>
      </c>
      <c r="B5" s="55" t="s">
        <v>494</v>
      </c>
      <c r="C5" s="55" t="s">
        <v>496</v>
      </c>
      <c r="D5" s="55" t="s">
        <v>720</v>
      </c>
      <c r="E5" s="55" t="s">
        <v>495</v>
      </c>
      <c r="F5" s="56" t="s">
        <v>493</v>
      </c>
      <c r="G5" s="56" t="s">
        <v>719</v>
      </c>
      <c r="H5" s="57" t="s">
        <v>41</v>
      </c>
      <c r="I5" s="69" t="s">
        <v>596</v>
      </c>
      <c r="J5" s="70" t="s">
        <v>357</v>
      </c>
    </row>
    <row r="6" spans="1:16" s="6" customFormat="1" ht="12" customHeight="1">
      <c r="A6" s="49">
        <v>1</v>
      </c>
      <c r="B6" s="49">
        <v>2</v>
      </c>
      <c r="C6" s="49">
        <v>3</v>
      </c>
      <c r="D6" s="49">
        <v>4</v>
      </c>
      <c r="E6" s="50">
        <v>5</v>
      </c>
      <c r="F6" s="49">
        <v>6</v>
      </c>
      <c r="G6" s="49">
        <v>6</v>
      </c>
      <c r="H6" s="58">
        <v>6</v>
      </c>
      <c r="I6" s="5">
        <v>7</v>
      </c>
      <c r="J6" s="62">
        <v>7</v>
      </c>
      <c r="K6" s="3"/>
      <c r="L6" s="3"/>
      <c r="M6" s="3"/>
      <c r="N6" s="3"/>
      <c r="O6" s="3"/>
      <c r="P6" s="3"/>
    </row>
    <row r="7" spans="1:10" ht="16.5" customHeight="1">
      <c r="A7" s="4">
        <v>1</v>
      </c>
      <c r="B7" s="61" t="s">
        <v>621</v>
      </c>
      <c r="C7" s="60" t="s">
        <v>619</v>
      </c>
      <c r="D7" s="7" t="s">
        <v>499</v>
      </c>
      <c r="E7" s="12" t="s">
        <v>500</v>
      </c>
      <c r="F7" s="13" t="e">
        <f>SUM(F8+F11+F17+F24+F36+#REF!+#REF!)</f>
        <v>#REF!</v>
      </c>
      <c r="G7" s="13" t="e">
        <f>SUM(G8+G11+G17+G24+G36+#REF!+G34+#REF!+#REF!)</f>
        <v>#REF!</v>
      </c>
      <c r="H7" s="43" t="e">
        <f>SUM(H8+H11+H17+H24+H36+#REF!+H34+#REF!+#REF!)</f>
        <v>#REF!</v>
      </c>
      <c r="I7" s="43" t="e">
        <f>SUM(I8+I11+I17+I24+I36+I34+#REF!+#REF!)</f>
        <v>#REF!</v>
      </c>
      <c r="J7" s="43">
        <f>SUM(J8+J11+J17+J24+J36+J34)</f>
        <v>5875000</v>
      </c>
    </row>
    <row r="8" spans="1:10" ht="12.75">
      <c r="A8" s="4">
        <v>2</v>
      </c>
      <c r="B8" s="4"/>
      <c r="C8" s="7"/>
      <c r="D8" s="4">
        <v>4210</v>
      </c>
      <c r="E8" s="8" t="s">
        <v>40</v>
      </c>
      <c r="F8" s="9">
        <f>SUM(F9)</f>
        <v>500</v>
      </c>
      <c r="G8" s="9">
        <f>SUM(G9)</f>
        <v>1000</v>
      </c>
      <c r="H8" s="41">
        <f>SUM(H9)</f>
        <v>2000</v>
      </c>
      <c r="I8" s="10"/>
      <c r="J8" s="41">
        <f>SUM(J9+J10)</f>
        <v>53000</v>
      </c>
    </row>
    <row r="9" spans="1:10" ht="15" customHeight="1">
      <c r="A9" s="4">
        <v>3</v>
      </c>
      <c r="B9" s="4"/>
      <c r="C9" s="7"/>
      <c r="D9" s="7"/>
      <c r="E9" s="8" t="s">
        <v>673</v>
      </c>
      <c r="F9" s="9">
        <v>500</v>
      </c>
      <c r="G9" s="9">
        <v>1000</v>
      </c>
      <c r="H9" s="41">
        <v>2000</v>
      </c>
      <c r="I9" s="10"/>
      <c r="J9" s="41">
        <v>50000</v>
      </c>
    </row>
    <row r="10" spans="1:10" ht="24.75" customHeight="1">
      <c r="A10" s="4">
        <v>4</v>
      </c>
      <c r="B10" s="4"/>
      <c r="C10" s="7"/>
      <c r="D10" s="7"/>
      <c r="E10" s="8" t="s">
        <v>382</v>
      </c>
      <c r="F10" s="9"/>
      <c r="G10" s="9"/>
      <c r="H10" s="41"/>
      <c r="I10" s="10"/>
      <c r="J10" s="41">
        <v>3000</v>
      </c>
    </row>
    <row r="11" spans="1:10" ht="12.75">
      <c r="A11" s="4">
        <v>5</v>
      </c>
      <c r="B11" s="4" t="s">
        <v>497</v>
      </c>
      <c r="C11" s="4" t="s">
        <v>498</v>
      </c>
      <c r="D11" s="4">
        <v>4260</v>
      </c>
      <c r="E11" s="8" t="s">
        <v>509</v>
      </c>
      <c r="F11" s="9">
        <f>SUM(F12:F16)</f>
        <v>1012000</v>
      </c>
      <c r="G11" s="9">
        <f>SUM(G12:G16)</f>
        <v>644000</v>
      </c>
      <c r="H11" s="41">
        <f>SUM(H12:H16)</f>
        <v>775000</v>
      </c>
      <c r="I11" s="10">
        <v>1000</v>
      </c>
      <c r="J11" s="41">
        <f>SUM(J12:J16)</f>
        <v>932000</v>
      </c>
    </row>
    <row r="12" spans="1:10" ht="16.5" customHeight="1">
      <c r="A12" s="4">
        <v>6</v>
      </c>
      <c r="B12" s="4" t="s">
        <v>497</v>
      </c>
      <c r="C12" s="4" t="s">
        <v>498</v>
      </c>
      <c r="D12" s="4"/>
      <c r="E12" s="8" t="s">
        <v>574</v>
      </c>
      <c r="F12" s="9">
        <v>110000</v>
      </c>
      <c r="G12" s="9">
        <v>160000</v>
      </c>
      <c r="H12" s="41">
        <v>180000</v>
      </c>
      <c r="I12" s="10">
        <f>SUM(I13:I17)</f>
        <v>0</v>
      </c>
      <c r="J12" s="41">
        <v>250000</v>
      </c>
    </row>
    <row r="13" spans="1:10" ht="12.75">
      <c r="A13" s="4">
        <v>7</v>
      </c>
      <c r="B13" s="4" t="s">
        <v>497</v>
      </c>
      <c r="C13" s="4" t="s">
        <v>498</v>
      </c>
      <c r="D13" s="4"/>
      <c r="E13" s="8" t="s">
        <v>210</v>
      </c>
      <c r="F13" s="9">
        <v>30000</v>
      </c>
      <c r="G13" s="9">
        <v>40000</v>
      </c>
      <c r="H13" s="41">
        <v>60000</v>
      </c>
      <c r="I13" s="10"/>
      <c r="J13" s="41">
        <v>110000</v>
      </c>
    </row>
    <row r="14" spans="1:10" ht="25.5" customHeight="1">
      <c r="A14" s="4">
        <v>8</v>
      </c>
      <c r="B14" s="4"/>
      <c r="C14" s="4"/>
      <c r="D14" s="4"/>
      <c r="E14" s="48" t="s">
        <v>299</v>
      </c>
      <c r="F14" s="9">
        <v>850000</v>
      </c>
      <c r="G14" s="9">
        <v>400000</v>
      </c>
      <c r="H14" s="41">
        <v>450000</v>
      </c>
      <c r="I14" s="10"/>
      <c r="J14" s="41">
        <v>450000</v>
      </c>
    </row>
    <row r="15" spans="1:10" ht="12.75">
      <c r="A15" s="4">
        <v>9</v>
      </c>
      <c r="B15" s="4"/>
      <c r="C15" s="4"/>
      <c r="D15" s="4"/>
      <c r="E15" s="8" t="s">
        <v>675</v>
      </c>
      <c r="F15" s="9">
        <v>19000</v>
      </c>
      <c r="G15" s="9">
        <v>40000</v>
      </c>
      <c r="H15" s="41">
        <v>80000</v>
      </c>
      <c r="I15" s="10"/>
      <c r="J15" s="41">
        <v>110000</v>
      </c>
    </row>
    <row r="16" spans="1:10" ht="12.75">
      <c r="A16" s="4">
        <v>10</v>
      </c>
      <c r="B16" s="4"/>
      <c r="C16" s="4"/>
      <c r="D16" s="4"/>
      <c r="E16" s="8" t="s">
        <v>539</v>
      </c>
      <c r="F16" s="9">
        <v>3000</v>
      </c>
      <c r="G16" s="9">
        <v>4000</v>
      </c>
      <c r="H16" s="41">
        <v>5000</v>
      </c>
      <c r="I16" s="10"/>
      <c r="J16" s="41">
        <v>12000</v>
      </c>
    </row>
    <row r="17" spans="1:10" ht="12.75">
      <c r="A17" s="4">
        <v>11</v>
      </c>
      <c r="B17" s="4" t="s">
        <v>497</v>
      </c>
      <c r="C17" s="4" t="s">
        <v>498</v>
      </c>
      <c r="D17" s="4">
        <v>4270</v>
      </c>
      <c r="E17" s="8" t="s">
        <v>510</v>
      </c>
      <c r="F17" s="9">
        <f>SUM(F18:F23)</f>
        <v>380000</v>
      </c>
      <c r="G17" s="9">
        <f>SUM(G18:G23)</f>
        <v>424000</v>
      </c>
      <c r="H17" s="41">
        <f>SUM(H18:H23)</f>
        <v>643000</v>
      </c>
      <c r="I17" s="10">
        <f>SUM(I18:I23)</f>
        <v>0</v>
      </c>
      <c r="J17" s="41">
        <f>SUM(J18:J23)</f>
        <v>1041000</v>
      </c>
    </row>
    <row r="18" spans="1:10" ht="12.75">
      <c r="A18" s="4">
        <v>12</v>
      </c>
      <c r="B18" s="4"/>
      <c r="C18" s="4"/>
      <c r="D18" s="4"/>
      <c r="E18" s="8" t="s">
        <v>281</v>
      </c>
      <c r="F18" s="9">
        <v>280000</v>
      </c>
      <c r="G18" s="9">
        <v>270000</v>
      </c>
      <c r="H18" s="41">
        <v>469000</v>
      </c>
      <c r="I18" s="10"/>
      <c r="J18" s="41">
        <v>340000</v>
      </c>
    </row>
    <row r="19" spans="1:10" ht="12.75">
      <c r="A19" s="4">
        <v>13</v>
      </c>
      <c r="B19" s="4"/>
      <c r="C19" s="4"/>
      <c r="D19" s="4"/>
      <c r="E19" s="8" t="s">
        <v>165</v>
      </c>
      <c r="F19" s="9">
        <v>100000</v>
      </c>
      <c r="G19" s="9">
        <v>90000</v>
      </c>
      <c r="H19" s="41">
        <v>100000</v>
      </c>
      <c r="I19" s="10"/>
      <c r="J19" s="41">
        <v>150000</v>
      </c>
    </row>
    <row r="20" spans="1:10" ht="12.75">
      <c r="A20" s="4">
        <v>14</v>
      </c>
      <c r="B20" s="4"/>
      <c r="C20" s="4"/>
      <c r="D20" s="4"/>
      <c r="E20" s="8" t="s">
        <v>353</v>
      </c>
      <c r="F20" s="9"/>
      <c r="G20" s="9">
        <v>60000</v>
      </c>
      <c r="H20" s="41">
        <v>70000</v>
      </c>
      <c r="I20" s="10"/>
      <c r="J20" s="41">
        <v>200000</v>
      </c>
    </row>
    <row r="21" spans="1:10" ht="25.5">
      <c r="A21" s="4">
        <v>15</v>
      </c>
      <c r="B21" s="4"/>
      <c r="C21" s="4"/>
      <c r="D21" s="4"/>
      <c r="E21" s="8" t="s">
        <v>354</v>
      </c>
      <c r="F21" s="9"/>
      <c r="G21" s="9"/>
      <c r="H21" s="41"/>
      <c r="I21" s="10"/>
      <c r="J21" s="41">
        <v>60000</v>
      </c>
    </row>
    <row r="22" spans="1:10" ht="12.75">
      <c r="A22" s="4">
        <v>16</v>
      </c>
      <c r="B22" s="4"/>
      <c r="C22" s="4"/>
      <c r="D22" s="4"/>
      <c r="E22" s="8" t="s">
        <v>355</v>
      </c>
      <c r="F22" s="9"/>
      <c r="G22" s="9"/>
      <c r="H22" s="41"/>
      <c r="I22" s="10"/>
      <c r="J22" s="41">
        <v>285000</v>
      </c>
    </row>
    <row r="23" spans="1:10" ht="12.75">
      <c r="A23" s="4">
        <v>17</v>
      </c>
      <c r="B23" s="4"/>
      <c r="C23" s="4"/>
      <c r="D23" s="4"/>
      <c r="E23" s="8" t="s">
        <v>240</v>
      </c>
      <c r="F23" s="9"/>
      <c r="G23" s="9">
        <v>4000</v>
      </c>
      <c r="H23" s="41">
        <v>4000</v>
      </c>
      <c r="I23" s="10"/>
      <c r="J23" s="41">
        <v>6000</v>
      </c>
    </row>
    <row r="24" spans="1:10" ht="12.75">
      <c r="A24" s="4">
        <v>18</v>
      </c>
      <c r="B24" s="4" t="s">
        <v>497</v>
      </c>
      <c r="C24" s="4" t="s">
        <v>498</v>
      </c>
      <c r="D24" s="4">
        <v>4300</v>
      </c>
      <c r="E24" s="8" t="s">
        <v>552</v>
      </c>
      <c r="F24" s="9">
        <f>SUM(F25:F28)</f>
        <v>797300</v>
      </c>
      <c r="G24" s="9">
        <f>SUM(G25:G28)</f>
        <v>1526000</v>
      </c>
      <c r="H24" s="41">
        <f>SUM(H25:H30)</f>
        <v>2236200</v>
      </c>
      <c r="I24" s="10">
        <f>SUM(I25:I28)</f>
        <v>0</v>
      </c>
      <c r="J24" s="41">
        <f>SUM(J25:J33)</f>
        <v>3828000</v>
      </c>
    </row>
    <row r="25" spans="1:10" ht="12.75">
      <c r="A25" s="4">
        <v>19</v>
      </c>
      <c r="B25" s="4"/>
      <c r="C25" s="4"/>
      <c r="D25" s="4"/>
      <c r="E25" s="8" t="s">
        <v>551</v>
      </c>
      <c r="F25" s="9">
        <v>733800</v>
      </c>
      <c r="G25" s="9">
        <v>1400000</v>
      </c>
      <c r="H25" s="41">
        <v>2100000</v>
      </c>
      <c r="I25" s="10"/>
      <c r="J25" s="42">
        <v>3150000</v>
      </c>
    </row>
    <row r="26" spans="1:10" ht="25.5">
      <c r="A26" s="4">
        <v>20</v>
      </c>
      <c r="B26" s="4"/>
      <c r="C26" s="4"/>
      <c r="D26" s="4"/>
      <c r="E26" s="8" t="s">
        <v>600</v>
      </c>
      <c r="F26" s="9">
        <v>35000</v>
      </c>
      <c r="G26" s="9">
        <v>70000</v>
      </c>
      <c r="H26" s="41">
        <v>70000</v>
      </c>
      <c r="I26" s="10"/>
      <c r="J26" s="41">
        <v>200000</v>
      </c>
    </row>
    <row r="27" spans="1:10" ht="12.75">
      <c r="A27" s="4">
        <v>21</v>
      </c>
      <c r="B27" s="4"/>
      <c r="C27" s="4"/>
      <c r="D27" s="4"/>
      <c r="E27" s="8" t="s">
        <v>307</v>
      </c>
      <c r="F27" s="9">
        <v>27000</v>
      </c>
      <c r="G27" s="9">
        <v>52000</v>
      </c>
      <c r="H27" s="41">
        <v>60000</v>
      </c>
      <c r="I27" s="10"/>
      <c r="J27" s="41">
        <v>90000</v>
      </c>
    </row>
    <row r="28" spans="1:10" ht="12.75">
      <c r="A28" s="4">
        <v>22</v>
      </c>
      <c r="B28" s="4"/>
      <c r="C28" s="4"/>
      <c r="D28" s="4"/>
      <c r="E28" s="8" t="s">
        <v>76</v>
      </c>
      <c r="F28" s="9">
        <v>1500</v>
      </c>
      <c r="G28" s="9">
        <v>4000</v>
      </c>
      <c r="H28" s="41">
        <v>1000</v>
      </c>
      <c r="I28" s="10"/>
      <c r="J28" s="41">
        <v>3000</v>
      </c>
    </row>
    <row r="29" spans="1:10" ht="30.75" customHeight="1">
      <c r="A29" s="4">
        <v>23</v>
      </c>
      <c r="B29" s="4"/>
      <c r="C29" s="4"/>
      <c r="D29" s="4"/>
      <c r="E29" s="8" t="s">
        <v>519</v>
      </c>
      <c r="F29" s="9"/>
      <c r="G29" s="9">
        <v>0</v>
      </c>
      <c r="H29" s="41">
        <v>4000</v>
      </c>
      <c r="I29" s="10"/>
      <c r="J29" s="41">
        <v>10000</v>
      </c>
    </row>
    <row r="30" spans="1:10" ht="25.5">
      <c r="A30" s="4">
        <v>24</v>
      </c>
      <c r="B30" s="4"/>
      <c r="C30" s="4"/>
      <c r="D30" s="4"/>
      <c r="E30" s="8" t="s">
        <v>77</v>
      </c>
      <c r="F30" s="9"/>
      <c r="G30" s="9"/>
      <c r="H30" s="41">
        <v>1200</v>
      </c>
      <c r="I30" s="10"/>
      <c r="J30" s="41">
        <v>3000</v>
      </c>
    </row>
    <row r="31" spans="1:10" ht="12.75">
      <c r="A31" s="4">
        <v>25</v>
      </c>
      <c r="B31" s="4"/>
      <c r="C31" s="4"/>
      <c r="D31" s="4"/>
      <c r="E31" s="8" t="s">
        <v>666</v>
      </c>
      <c r="F31" s="9"/>
      <c r="G31" s="9"/>
      <c r="H31" s="41">
        <v>0</v>
      </c>
      <c r="I31" s="10"/>
      <c r="J31" s="41">
        <v>120000</v>
      </c>
    </row>
    <row r="32" spans="1:10" ht="25.5">
      <c r="A32" s="4">
        <v>26</v>
      </c>
      <c r="B32" s="4"/>
      <c r="C32" s="4"/>
      <c r="D32" s="4"/>
      <c r="E32" s="8" t="s">
        <v>559</v>
      </c>
      <c r="F32" s="9"/>
      <c r="G32" s="9"/>
      <c r="H32" s="41"/>
      <c r="I32" s="10"/>
      <c r="J32" s="41">
        <v>250000</v>
      </c>
    </row>
    <row r="33" spans="1:10" ht="25.5">
      <c r="A33" s="4">
        <v>27</v>
      </c>
      <c r="B33" s="4"/>
      <c r="C33" s="4"/>
      <c r="D33" s="4"/>
      <c r="E33" s="8" t="s">
        <v>660</v>
      </c>
      <c r="F33" s="9"/>
      <c r="G33" s="9"/>
      <c r="H33" s="41"/>
      <c r="I33" s="10"/>
      <c r="J33" s="41">
        <v>2000</v>
      </c>
    </row>
    <row r="34" spans="1:10" ht="25.5">
      <c r="A34" s="4">
        <v>28</v>
      </c>
      <c r="B34" s="4"/>
      <c r="C34" s="4"/>
      <c r="D34" s="4">
        <v>4360</v>
      </c>
      <c r="E34" s="8" t="s">
        <v>392</v>
      </c>
      <c r="F34" s="9"/>
      <c r="G34" s="9">
        <f>SUM(G35)</f>
        <v>10000</v>
      </c>
      <c r="H34" s="41">
        <f>SUM(H35)</f>
        <v>11000</v>
      </c>
      <c r="I34" s="10"/>
      <c r="J34" s="41">
        <f>SUM(J35)</f>
        <v>6000</v>
      </c>
    </row>
    <row r="35" spans="1:10" ht="12.75">
      <c r="A35" s="4">
        <v>29</v>
      </c>
      <c r="B35" s="4"/>
      <c r="C35" s="4"/>
      <c r="D35" s="4"/>
      <c r="E35" s="8" t="s">
        <v>676</v>
      </c>
      <c r="F35" s="9"/>
      <c r="G35" s="9">
        <v>10000</v>
      </c>
      <c r="H35" s="41">
        <v>11000</v>
      </c>
      <c r="I35" s="10"/>
      <c r="J35" s="41">
        <v>6000</v>
      </c>
    </row>
    <row r="36" spans="1:10" ht="12.75">
      <c r="A36" s="4">
        <v>30</v>
      </c>
      <c r="B36" s="4" t="s">
        <v>497</v>
      </c>
      <c r="C36" s="4" t="s">
        <v>498</v>
      </c>
      <c r="D36" s="4">
        <v>4430</v>
      </c>
      <c r="E36" s="8" t="s">
        <v>553</v>
      </c>
      <c r="F36" s="9">
        <f>SUM(F37)</f>
        <v>2000</v>
      </c>
      <c r="G36" s="9">
        <f>SUM(G37)</f>
        <v>20000</v>
      </c>
      <c r="H36" s="41">
        <f>SUM(H37)</f>
        <v>15000</v>
      </c>
      <c r="I36" s="10"/>
      <c r="J36" s="41">
        <f>SUM(J37)</f>
        <v>15000</v>
      </c>
    </row>
    <row r="37" spans="1:10" ht="25.5" customHeight="1">
      <c r="A37" s="4">
        <v>31</v>
      </c>
      <c r="B37" s="4" t="s">
        <v>497</v>
      </c>
      <c r="C37" s="4" t="s">
        <v>498</v>
      </c>
      <c r="D37" s="4"/>
      <c r="E37" s="8" t="s">
        <v>154</v>
      </c>
      <c r="F37" s="9">
        <v>2000</v>
      </c>
      <c r="G37" s="9">
        <v>20000</v>
      </c>
      <c r="H37" s="41">
        <v>15000</v>
      </c>
      <c r="I37" s="10"/>
      <c r="J37" s="41">
        <v>15000</v>
      </c>
    </row>
    <row r="38" spans="1:10" ht="12.75">
      <c r="A38" s="4">
        <v>32</v>
      </c>
      <c r="B38" s="4"/>
      <c r="C38" s="11" t="s">
        <v>620</v>
      </c>
      <c r="D38" s="7"/>
      <c r="E38" s="12" t="s">
        <v>746</v>
      </c>
      <c r="F38" s="13">
        <f aca="true" t="shared" si="0" ref="F38:J39">SUM(F39)</f>
        <v>12500</v>
      </c>
      <c r="G38" s="13">
        <f t="shared" si="0"/>
        <v>19600</v>
      </c>
      <c r="H38" s="43">
        <f t="shared" si="0"/>
        <v>10000</v>
      </c>
      <c r="I38" s="14"/>
      <c r="J38" s="43">
        <f t="shared" si="0"/>
        <v>4700</v>
      </c>
    </row>
    <row r="39" spans="1:10" ht="25.5">
      <c r="A39" s="4">
        <v>33</v>
      </c>
      <c r="B39" s="4"/>
      <c r="C39" s="4"/>
      <c r="D39" s="4">
        <v>2850</v>
      </c>
      <c r="E39" s="8" t="s">
        <v>732</v>
      </c>
      <c r="F39" s="9">
        <f t="shared" si="0"/>
        <v>12500</v>
      </c>
      <c r="G39" s="9">
        <f t="shared" si="0"/>
        <v>19600</v>
      </c>
      <c r="H39" s="41">
        <f t="shared" si="0"/>
        <v>10000</v>
      </c>
      <c r="I39" s="10"/>
      <c r="J39" s="41">
        <f>SUM(J40)</f>
        <v>4700</v>
      </c>
    </row>
    <row r="40" spans="1:10" ht="12.75" customHeight="1">
      <c r="A40" s="4">
        <v>34</v>
      </c>
      <c r="B40" s="4"/>
      <c r="C40" s="4"/>
      <c r="D40" s="4"/>
      <c r="E40" s="8" t="s">
        <v>44</v>
      </c>
      <c r="F40" s="9">
        <v>12500</v>
      </c>
      <c r="G40" s="9">
        <v>19600</v>
      </c>
      <c r="H40" s="41">
        <v>10000</v>
      </c>
      <c r="I40" s="10"/>
      <c r="J40" s="41">
        <v>4700</v>
      </c>
    </row>
    <row r="41" spans="1:10" ht="12.75">
      <c r="A41" s="4">
        <v>35</v>
      </c>
      <c r="B41" s="84" t="s">
        <v>622</v>
      </c>
      <c r="C41" s="85"/>
      <c r="D41" s="85"/>
      <c r="E41" s="86"/>
      <c r="F41" s="15" t="e">
        <f>SUM(F7+F38)</f>
        <v>#REF!</v>
      </c>
      <c r="G41" s="15" t="e">
        <f>SUM(G7+G38)</f>
        <v>#REF!</v>
      </c>
      <c r="H41" s="44" t="e">
        <f>SUM(H7+H38)</f>
        <v>#REF!</v>
      </c>
      <c r="I41" s="16"/>
      <c r="J41" s="44">
        <f>SUM(J8+J11+J17+J24+J34+J36+J38)</f>
        <v>5879700</v>
      </c>
    </row>
    <row r="42" spans="1:10" ht="12.75">
      <c r="A42" s="4">
        <v>36</v>
      </c>
      <c r="B42" s="4">
        <v>600</v>
      </c>
      <c r="C42" s="7">
        <v>60004</v>
      </c>
      <c r="D42" s="17"/>
      <c r="E42" s="12" t="s">
        <v>35</v>
      </c>
      <c r="F42" s="13" t="e">
        <f>SUM(F43+#REF!)</f>
        <v>#REF!</v>
      </c>
      <c r="G42" s="13">
        <f>SUM(G43)</f>
        <v>199000</v>
      </c>
      <c r="H42" s="43" t="e">
        <f>SUM(H43+#REF!)</f>
        <v>#REF!</v>
      </c>
      <c r="I42" s="14"/>
      <c r="J42" s="43">
        <f>SUM(J43)</f>
        <v>462000</v>
      </c>
    </row>
    <row r="43" spans="1:10" ht="25.5">
      <c r="A43" s="4">
        <v>37</v>
      </c>
      <c r="B43" s="18"/>
      <c r="C43" s="18"/>
      <c r="D43" s="4">
        <v>2310</v>
      </c>
      <c r="E43" s="8" t="s">
        <v>26</v>
      </c>
      <c r="F43" s="9">
        <f>SUM(F45:F46)</f>
        <v>28120</v>
      </c>
      <c r="G43" s="9">
        <f>SUM(G44:G47)</f>
        <v>199000</v>
      </c>
      <c r="H43" s="41">
        <f>SUM(H44:H47)</f>
        <v>336000</v>
      </c>
      <c r="I43" s="10"/>
      <c r="J43" s="41">
        <f>SUM(J44:J47)</f>
        <v>462000</v>
      </c>
    </row>
    <row r="44" spans="1:10" ht="12.75">
      <c r="A44" s="4">
        <v>38</v>
      </c>
      <c r="B44" s="18"/>
      <c r="C44" s="18"/>
      <c r="D44" s="4"/>
      <c r="E44" s="8" t="s">
        <v>474</v>
      </c>
      <c r="F44" s="9"/>
      <c r="G44" s="9">
        <v>46000</v>
      </c>
      <c r="H44" s="41">
        <v>50000</v>
      </c>
      <c r="I44" s="10"/>
      <c r="J44" s="41">
        <v>74000</v>
      </c>
    </row>
    <row r="45" spans="1:10" ht="12.75">
      <c r="A45" s="4">
        <v>39</v>
      </c>
      <c r="B45" s="18"/>
      <c r="C45" s="18"/>
      <c r="D45" s="4"/>
      <c r="E45" s="8" t="s">
        <v>698</v>
      </c>
      <c r="F45" s="9">
        <v>16620</v>
      </c>
      <c r="G45" s="9">
        <v>23000</v>
      </c>
      <c r="H45" s="41">
        <v>36000</v>
      </c>
      <c r="I45" s="10"/>
      <c r="J45" s="41">
        <v>78000</v>
      </c>
    </row>
    <row r="46" spans="1:10" ht="15.75" customHeight="1">
      <c r="A46" s="4">
        <v>40</v>
      </c>
      <c r="B46" s="18"/>
      <c r="C46" s="18"/>
      <c r="D46" s="4"/>
      <c r="E46" s="8" t="s">
        <v>308</v>
      </c>
      <c r="F46" s="9">
        <v>11500</v>
      </c>
      <c r="G46" s="9">
        <v>10000</v>
      </c>
      <c r="H46" s="41">
        <v>10000</v>
      </c>
      <c r="I46" s="10"/>
      <c r="J46" s="41">
        <v>15000</v>
      </c>
    </row>
    <row r="47" spans="1:10" ht="12.75">
      <c r="A47" s="4">
        <v>41</v>
      </c>
      <c r="B47" s="18"/>
      <c r="C47" s="18"/>
      <c r="D47" s="4"/>
      <c r="E47" s="37" t="s">
        <v>211</v>
      </c>
      <c r="F47" s="9"/>
      <c r="G47" s="9">
        <v>120000</v>
      </c>
      <c r="H47" s="41">
        <v>240000</v>
      </c>
      <c r="I47" s="10"/>
      <c r="J47" s="41">
        <v>295000</v>
      </c>
    </row>
    <row r="48" spans="1:10" ht="12.75">
      <c r="A48" s="4">
        <v>42</v>
      </c>
      <c r="B48" s="4" t="s">
        <v>497</v>
      </c>
      <c r="C48" s="7">
        <v>60016</v>
      </c>
      <c r="D48" s="7" t="s">
        <v>499</v>
      </c>
      <c r="E48" s="12" t="s">
        <v>555</v>
      </c>
      <c r="F48" s="13" t="e">
        <f>SUM(F49+F51+F62+#REF!)</f>
        <v>#REF!</v>
      </c>
      <c r="G48" s="13" t="e">
        <f>SUM(G49+G51+G62+#REF!)</f>
        <v>#REF!</v>
      </c>
      <c r="H48" s="43" t="e">
        <f>SUM(H49+H51+H62+#REF!)</f>
        <v>#REF!</v>
      </c>
      <c r="I48" s="43" t="e">
        <f>SUM(I49+I51+I62+#REF!+I73)</f>
        <v>#REF!</v>
      </c>
      <c r="J48" s="43">
        <f>SUM(J49+J51+J62+J73)</f>
        <v>3395252.4</v>
      </c>
    </row>
    <row r="49" spans="1:10" ht="12.75">
      <c r="A49" s="4">
        <v>43</v>
      </c>
      <c r="B49" s="4"/>
      <c r="C49" s="7"/>
      <c r="D49" s="4">
        <v>4210</v>
      </c>
      <c r="E49" s="8" t="s">
        <v>40</v>
      </c>
      <c r="F49" s="9">
        <f>SUM(F50)</f>
        <v>4000</v>
      </c>
      <c r="G49" s="9">
        <f>SUM(G50)</f>
        <v>5000</v>
      </c>
      <c r="H49" s="41">
        <f>SUM(H50)</f>
        <v>5000</v>
      </c>
      <c r="I49" s="10"/>
      <c r="J49" s="41">
        <f>SUM(J50)</f>
        <v>5000</v>
      </c>
    </row>
    <row r="50" spans="1:10" ht="12.75">
      <c r="A50" s="4">
        <v>44</v>
      </c>
      <c r="B50" s="4"/>
      <c r="C50" s="7"/>
      <c r="D50" s="4"/>
      <c r="E50" s="8" t="s">
        <v>309</v>
      </c>
      <c r="F50" s="9">
        <v>4000</v>
      </c>
      <c r="G50" s="9">
        <v>5000</v>
      </c>
      <c r="H50" s="41">
        <v>5000</v>
      </c>
      <c r="I50" s="10"/>
      <c r="J50" s="41">
        <v>5000</v>
      </c>
    </row>
    <row r="51" spans="1:10" ht="14.25" customHeight="1">
      <c r="A51" s="4">
        <v>45</v>
      </c>
      <c r="B51" s="4" t="s">
        <v>497</v>
      </c>
      <c r="C51" s="4" t="s">
        <v>498</v>
      </c>
      <c r="D51" s="4">
        <v>4270</v>
      </c>
      <c r="E51" s="8" t="s">
        <v>510</v>
      </c>
      <c r="F51" s="9">
        <f>SUM(F52:F59)</f>
        <v>330000</v>
      </c>
      <c r="G51" s="9">
        <f>SUM(G52:G59)</f>
        <v>1437000</v>
      </c>
      <c r="H51" s="41">
        <f>SUM(H52:H59)</f>
        <v>2085000</v>
      </c>
      <c r="I51" s="10"/>
      <c r="J51" s="41">
        <f>SUM(J52:J61)</f>
        <v>2645000</v>
      </c>
    </row>
    <row r="52" spans="1:10" ht="15" customHeight="1">
      <c r="A52" s="4">
        <v>46</v>
      </c>
      <c r="B52" s="4"/>
      <c r="C52" s="4"/>
      <c r="D52" s="4"/>
      <c r="E52" s="8" t="s">
        <v>729</v>
      </c>
      <c r="F52" s="9">
        <v>220000</v>
      </c>
      <c r="G52" s="9">
        <v>450000</v>
      </c>
      <c r="H52" s="41">
        <v>600000</v>
      </c>
      <c r="I52" s="10"/>
      <c r="J52" s="41">
        <v>750000</v>
      </c>
    </row>
    <row r="53" spans="1:10" ht="14.25" customHeight="1">
      <c r="A53" s="4">
        <v>47</v>
      </c>
      <c r="B53" s="4"/>
      <c r="C53" s="4"/>
      <c r="D53" s="4"/>
      <c r="E53" s="8" t="s">
        <v>730</v>
      </c>
      <c r="F53" s="9">
        <v>50000</v>
      </c>
      <c r="G53" s="9">
        <v>200000</v>
      </c>
      <c r="H53" s="41">
        <v>250000</v>
      </c>
      <c r="I53" s="10"/>
      <c r="J53" s="41">
        <v>350000</v>
      </c>
    </row>
    <row r="54" spans="1:10" ht="15" customHeight="1">
      <c r="A54" s="4">
        <v>48</v>
      </c>
      <c r="B54" s="4"/>
      <c r="C54" s="4"/>
      <c r="D54" s="4"/>
      <c r="E54" s="8" t="s">
        <v>643</v>
      </c>
      <c r="F54" s="9">
        <v>30000</v>
      </c>
      <c r="G54" s="9">
        <v>60000</v>
      </c>
      <c r="H54" s="41">
        <v>60000</v>
      </c>
      <c r="I54" s="10"/>
      <c r="J54" s="41">
        <v>60000</v>
      </c>
    </row>
    <row r="55" spans="1:10" ht="13.5" customHeight="1">
      <c r="A55" s="4">
        <v>49</v>
      </c>
      <c r="B55" s="4"/>
      <c r="C55" s="4"/>
      <c r="D55" s="4"/>
      <c r="E55" s="8" t="s">
        <v>334</v>
      </c>
      <c r="F55" s="9">
        <v>30000</v>
      </c>
      <c r="G55" s="9">
        <v>60000</v>
      </c>
      <c r="H55" s="41">
        <v>90000</v>
      </c>
      <c r="I55" s="10"/>
      <c r="J55" s="41">
        <v>80000</v>
      </c>
    </row>
    <row r="56" spans="1:10" ht="12.75">
      <c r="A56" s="4">
        <v>50</v>
      </c>
      <c r="B56" s="4"/>
      <c r="C56" s="4"/>
      <c r="D56" s="4"/>
      <c r="E56" s="8" t="s">
        <v>529</v>
      </c>
      <c r="F56" s="9"/>
      <c r="G56" s="9">
        <v>7000</v>
      </c>
      <c r="H56" s="41">
        <v>5000</v>
      </c>
      <c r="I56" s="10"/>
      <c r="J56" s="41">
        <v>5000</v>
      </c>
    </row>
    <row r="57" spans="1:10" ht="12.75">
      <c r="A57" s="4">
        <v>51</v>
      </c>
      <c r="B57" s="4"/>
      <c r="C57" s="4"/>
      <c r="D57" s="4"/>
      <c r="E57" s="8" t="s">
        <v>285</v>
      </c>
      <c r="F57" s="9"/>
      <c r="G57" s="9">
        <v>60000</v>
      </c>
      <c r="H57" s="41">
        <v>50000</v>
      </c>
      <c r="I57" s="10"/>
      <c r="J57" s="41">
        <v>30000</v>
      </c>
    </row>
    <row r="58" spans="1:10" ht="95.25" customHeight="1">
      <c r="A58" s="4">
        <v>52</v>
      </c>
      <c r="B58" s="4"/>
      <c r="C58" s="4"/>
      <c r="D58" s="4"/>
      <c r="E58" s="73" t="s">
        <v>358</v>
      </c>
      <c r="F58" s="9"/>
      <c r="G58" s="9">
        <v>600000</v>
      </c>
      <c r="H58" s="51">
        <v>780000</v>
      </c>
      <c r="I58" s="10"/>
      <c r="J58" s="51">
        <v>750000</v>
      </c>
    </row>
    <row r="59" spans="1:10" ht="63.75">
      <c r="A59" s="4">
        <v>53</v>
      </c>
      <c r="B59" s="4"/>
      <c r="C59" s="4"/>
      <c r="D59" s="4"/>
      <c r="E59" s="74" t="s">
        <v>560</v>
      </c>
      <c r="F59" s="9"/>
      <c r="G59" s="9"/>
      <c r="H59" s="51">
        <v>250000</v>
      </c>
      <c r="I59" s="10"/>
      <c r="J59" s="51">
        <v>250000</v>
      </c>
    </row>
    <row r="60" spans="1:10" ht="12.75">
      <c r="A60" s="4">
        <v>54</v>
      </c>
      <c r="B60" s="4"/>
      <c r="C60" s="4"/>
      <c r="D60" s="4"/>
      <c r="E60" s="74" t="s">
        <v>753</v>
      </c>
      <c r="F60" s="9"/>
      <c r="G60" s="9"/>
      <c r="H60" s="51"/>
      <c r="I60" s="10"/>
      <c r="J60" s="51">
        <v>250000</v>
      </c>
    </row>
    <row r="61" spans="1:10" ht="25.5">
      <c r="A61" s="4">
        <v>55</v>
      </c>
      <c r="B61" s="4"/>
      <c r="C61" s="4"/>
      <c r="D61" s="4"/>
      <c r="E61" s="74" t="s">
        <v>754</v>
      </c>
      <c r="F61" s="9"/>
      <c r="G61" s="9"/>
      <c r="H61" s="51"/>
      <c r="I61" s="10"/>
      <c r="J61" s="51">
        <v>120000</v>
      </c>
    </row>
    <row r="62" spans="1:10" ht="12.75">
      <c r="A62" s="4">
        <v>56</v>
      </c>
      <c r="B62" s="4"/>
      <c r="C62" s="4"/>
      <c r="D62" s="4">
        <v>4300</v>
      </c>
      <c r="E62" s="8" t="s">
        <v>552</v>
      </c>
      <c r="F62" s="9">
        <f>SUM(F63:F69)</f>
        <v>276000</v>
      </c>
      <c r="G62" s="9">
        <f>SUM(G63:G71)</f>
        <v>572000</v>
      </c>
      <c r="H62" s="41">
        <f>SUM(H63:H71)</f>
        <v>662000</v>
      </c>
      <c r="I62" s="10"/>
      <c r="J62" s="41">
        <f>SUM(J63:J72)</f>
        <v>730252.4</v>
      </c>
    </row>
    <row r="63" spans="1:10" ht="12.75">
      <c r="A63" s="4">
        <v>57</v>
      </c>
      <c r="B63" s="4"/>
      <c r="C63" s="4"/>
      <c r="D63" s="4"/>
      <c r="E63" s="8" t="s">
        <v>556</v>
      </c>
      <c r="F63" s="9">
        <v>165000</v>
      </c>
      <c r="G63" s="9">
        <v>330000</v>
      </c>
      <c r="H63" s="41">
        <v>340000</v>
      </c>
      <c r="I63" s="10"/>
      <c r="J63" s="41">
        <v>450000</v>
      </c>
    </row>
    <row r="64" spans="1:10" ht="12.75">
      <c r="A64" s="4">
        <v>58</v>
      </c>
      <c r="B64" s="4"/>
      <c r="C64" s="4"/>
      <c r="D64" s="4"/>
      <c r="E64" s="8" t="s">
        <v>755</v>
      </c>
      <c r="F64" s="9">
        <v>6000</v>
      </c>
      <c r="G64" s="9">
        <v>6000</v>
      </c>
      <c r="H64" s="41">
        <v>6000</v>
      </c>
      <c r="I64" s="10"/>
      <c r="J64" s="41">
        <v>40000</v>
      </c>
    </row>
    <row r="65" spans="1:10" ht="12.75">
      <c r="A65" s="4">
        <v>59</v>
      </c>
      <c r="B65" s="4"/>
      <c r="C65" s="4"/>
      <c r="D65" s="4"/>
      <c r="E65" s="8" t="s">
        <v>33</v>
      </c>
      <c r="F65" s="9">
        <v>45000</v>
      </c>
      <c r="G65" s="9">
        <v>50000</v>
      </c>
      <c r="H65" s="41">
        <v>110000</v>
      </c>
      <c r="I65" s="10"/>
      <c r="J65" s="41">
        <v>100000</v>
      </c>
    </row>
    <row r="66" spans="1:10" ht="12.75">
      <c r="A66" s="4">
        <v>60</v>
      </c>
      <c r="B66" s="4"/>
      <c r="C66" s="4"/>
      <c r="D66" s="4"/>
      <c r="E66" s="8" t="s">
        <v>383</v>
      </c>
      <c r="F66" s="9">
        <v>30000</v>
      </c>
      <c r="G66" s="9">
        <v>60000</v>
      </c>
      <c r="H66" s="41">
        <v>80000</v>
      </c>
      <c r="I66" s="10"/>
      <c r="J66" s="41">
        <v>20000</v>
      </c>
    </row>
    <row r="67" spans="1:10" ht="25.5">
      <c r="A67" s="4">
        <v>61</v>
      </c>
      <c r="B67" s="4"/>
      <c r="C67" s="4"/>
      <c r="D67" s="4"/>
      <c r="E67" s="8" t="s">
        <v>558</v>
      </c>
      <c r="F67" s="9"/>
      <c r="G67" s="9"/>
      <c r="H67" s="41"/>
      <c r="I67" s="10"/>
      <c r="J67" s="41">
        <v>5252.4</v>
      </c>
    </row>
    <row r="68" spans="1:10" ht="12.75">
      <c r="A68" s="4">
        <v>62</v>
      </c>
      <c r="B68" s="4"/>
      <c r="C68" s="4"/>
      <c r="D68" s="4"/>
      <c r="E68" s="8" t="s">
        <v>601</v>
      </c>
      <c r="F68" s="9"/>
      <c r="G68" s="9">
        <v>6000</v>
      </c>
      <c r="H68" s="41">
        <v>6000</v>
      </c>
      <c r="I68" s="10"/>
      <c r="J68" s="41">
        <v>5000</v>
      </c>
    </row>
    <row r="69" spans="1:10" ht="12.75">
      <c r="A69" s="4">
        <v>63</v>
      </c>
      <c r="B69" s="4"/>
      <c r="C69" s="4"/>
      <c r="D69" s="4"/>
      <c r="E69" s="8" t="s">
        <v>315</v>
      </c>
      <c r="F69" s="9">
        <v>30000</v>
      </c>
      <c r="G69" s="9">
        <v>70000</v>
      </c>
      <c r="H69" s="41">
        <v>70000</v>
      </c>
      <c r="I69" s="10"/>
      <c r="J69" s="41">
        <v>60000</v>
      </c>
    </row>
    <row r="70" spans="1:10" ht="12.75">
      <c r="A70" s="4">
        <v>64</v>
      </c>
      <c r="B70" s="4"/>
      <c r="C70" s="4"/>
      <c r="D70" s="4"/>
      <c r="E70" s="8" t="s">
        <v>298</v>
      </c>
      <c r="F70" s="9"/>
      <c r="G70" s="9"/>
      <c r="H70" s="41"/>
      <c r="I70" s="10"/>
      <c r="J70" s="41">
        <v>15000</v>
      </c>
    </row>
    <row r="71" spans="1:10" ht="12.75">
      <c r="A71" s="4">
        <v>65</v>
      </c>
      <c r="B71" s="4"/>
      <c r="C71" s="4"/>
      <c r="D71" s="4"/>
      <c r="E71" s="8" t="s">
        <v>195</v>
      </c>
      <c r="F71" s="9"/>
      <c r="G71" s="9">
        <v>50000</v>
      </c>
      <c r="H71" s="41">
        <v>50000</v>
      </c>
      <c r="I71" s="10"/>
      <c r="J71" s="41">
        <v>30000</v>
      </c>
    </row>
    <row r="72" spans="1:10" ht="12.75">
      <c r="A72" s="4">
        <v>66</v>
      </c>
      <c r="B72" s="4"/>
      <c r="C72" s="4"/>
      <c r="D72" s="4"/>
      <c r="E72" s="8" t="s">
        <v>756</v>
      </c>
      <c r="F72" s="9"/>
      <c r="G72" s="9"/>
      <c r="H72" s="41"/>
      <c r="I72" s="10"/>
      <c r="J72" s="41">
        <v>5000</v>
      </c>
    </row>
    <row r="73" spans="1:10" ht="12.75">
      <c r="A73" s="4">
        <v>67</v>
      </c>
      <c r="B73" s="4"/>
      <c r="C73" s="4"/>
      <c r="D73" s="4">
        <v>4430</v>
      </c>
      <c r="E73" s="8" t="s">
        <v>553</v>
      </c>
      <c r="F73" s="9"/>
      <c r="G73" s="9"/>
      <c r="H73" s="41"/>
      <c r="I73" s="10"/>
      <c r="J73" s="41">
        <f>SUM(J74)</f>
        <v>15000</v>
      </c>
    </row>
    <row r="74" spans="1:10" ht="12.75">
      <c r="A74" s="4">
        <v>68</v>
      </c>
      <c r="B74" s="4"/>
      <c r="C74" s="4"/>
      <c r="D74" s="4"/>
      <c r="E74" s="8" t="s">
        <v>342</v>
      </c>
      <c r="F74" s="9"/>
      <c r="G74" s="9"/>
      <c r="H74" s="41"/>
      <c r="I74" s="10"/>
      <c r="J74" s="41">
        <v>15000</v>
      </c>
    </row>
    <row r="75" spans="1:10" ht="12.75">
      <c r="A75" s="4">
        <v>69</v>
      </c>
      <c r="B75" s="4" t="s">
        <v>497</v>
      </c>
      <c r="C75" s="7">
        <v>60095</v>
      </c>
      <c r="D75" s="7" t="s">
        <v>499</v>
      </c>
      <c r="E75" s="12" t="s">
        <v>554</v>
      </c>
      <c r="F75" s="13" t="e">
        <f>SUM(F76+F79+#REF!+#REF!+#REF!)</f>
        <v>#REF!</v>
      </c>
      <c r="G75" s="13" t="e">
        <f>SUM(G76+G79+#REF!+G84)</f>
        <v>#REF!</v>
      </c>
      <c r="H75" s="43" t="e">
        <f>SUM(H76+H79+#REF!+H84)</f>
        <v>#REF!</v>
      </c>
      <c r="I75" s="43">
        <f>SUM(I76+I79+I84)</f>
        <v>0</v>
      </c>
      <c r="J75" s="43">
        <f>SUM(J76+J79+J84)</f>
        <v>586000</v>
      </c>
    </row>
    <row r="76" spans="1:10" ht="12.75">
      <c r="A76" s="4">
        <v>70</v>
      </c>
      <c r="B76" s="4" t="s">
        <v>497</v>
      </c>
      <c r="C76" s="4" t="s">
        <v>498</v>
      </c>
      <c r="D76" s="4">
        <v>4270</v>
      </c>
      <c r="E76" s="8" t="s">
        <v>510</v>
      </c>
      <c r="F76" s="9">
        <f>SUM(F77:F78)</f>
        <v>136000</v>
      </c>
      <c r="G76" s="9">
        <f>SUM(G77:G78)</f>
        <v>205000</v>
      </c>
      <c r="H76" s="41">
        <f>SUM(H77:H78)</f>
        <v>225000</v>
      </c>
      <c r="I76" s="10"/>
      <c r="J76" s="41">
        <f>SUM(J77:J78)</f>
        <v>316000</v>
      </c>
    </row>
    <row r="77" spans="1:10" ht="12.75">
      <c r="A77" s="4">
        <v>71</v>
      </c>
      <c r="B77" s="4" t="s">
        <v>497</v>
      </c>
      <c r="C77" s="4" t="s">
        <v>498</v>
      </c>
      <c r="D77" s="4"/>
      <c r="E77" s="8" t="s">
        <v>557</v>
      </c>
      <c r="F77" s="9">
        <v>120000</v>
      </c>
      <c r="G77" s="9">
        <v>180000</v>
      </c>
      <c r="H77" s="41">
        <v>200000</v>
      </c>
      <c r="I77" s="10"/>
      <c r="J77" s="41">
        <v>300000</v>
      </c>
    </row>
    <row r="78" spans="1:10" ht="27.75" customHeight="1">
      <c r="A78" s="4">
        <v>72</v>
      </c>
      <c r="B78" s="4"/>
      <c r="C78" s="4"/>
      <c r="D78" s="4"/>
      <c r="E78" s="8" t="s">
        <v>359</v>
      </c>
      <c r="F78" s="9">
        <v>16000</v>
      </c>
      <c r="G78" s="9">
        <v>25000</v>
      </c>
      <c r="H78" s="41">
        <v>25000</v>
      </c>
      <c r="I78" s="10"/>
      <c r="J78" s="41">
        <v>16000</v>
      </c>
    </row>
    <row r="79" spans="1:10" ht="12.75">
      <c r="A79" s="4">
        <v>73</v>
      </c>
      <c r="B79" s="4"/>
      <c r="C79" s="4"/>
      <c r="D79" s="4">
        <v>4300</v>
      </c>
      <c r="E79" s="8" t="s">
        <v>552</v>
      </c>
      <c r="F79" s="9">
        <f>SUM(F80:F83)</f>
        <v>70000</v>
      </c>
      <c r="G79" s="9">
        <f>SUM(G80:G83)</f>
        <v>100000</v>
      </c>
      <c r="H79" s="41">
        <f>SUM(H80:H83)</f>
        <v>120000</v>
      </c>
      <c r="I79" s="10"/>
      <c r="J79" s="41">
        <f>SUM(J80:J83)</f>
        <v>260000</v>
      </c>
    </row>
    <row r="80" spans="1:10" ht="12.75" customHeight="1">
      <c r="A80" s="4">
        <v>74</v>
      </c>
      <c r="B80" s="4"/>
      <c r="C80" s="4"/>
      <c r="D80" s="4"/>
      <c r="E80" s="8" t="s">
        <v>749</v>
      </c>
      <c r="F80" s="9">
        <v>20000</v>
      </c>
      <c r="G80" s="9">
        <v>40000</v>
      </c>
      <c r="H80" s="41">
        <v>40000</v>
      </c>
      <c r="I80" s="10"/>
      <c r="J80" s="41">
        <v>130000</v>
      </c>
    </row>
    <row r="81" spans="1:10" ht="12.75">
      <c r="A81" s="4">
        <v>75</v>
      </c>
      <c r="B81" s="4"/>
      <c r="C81" s="4"/>
      <c r="D81" s="4"/>
      <c r="E81" s="8" t="s">
        <v>243</v>
      </c>
      <c r="F81" s="9"/>
      <c r="G81" s="9">
        <v>30000</v>
      </c>
      <c r="H81" s="41">
        <v>50000</v>
      </c>
      <c r="I81" s="10"/>
      <c r="J81" s="41">
        <v>100000</v>
      </c>
    </row>
    <row r="82" spans="1:10" ht="12.75">
      <c r="A82" s="4">
        <v>76</v>
      </c>
      <c r="B82" s="4"/>
      <c r="C82" s="4"/>
      <c r="D82" s="4"/>
      <c r="E82" s="8" t="s">
        <v>317</v>
      </c>
      <c r="F82" s="9"/>
      <c r="G82" s="9"/>
      <c r="H82" s="41"/>
      <c r="I82" s="10"/>
      <c r="J82" s="41">
        <v>20000</v>
      </c>
    </row>
    <row r="83" spans="1:10" ht="12.75" customHeight="1">
      <c r="A83" s="4">
        <v>77</v>
      </c>
      <c r="B83" s="4"/>
      <c r="C83" s="4"/>
      <c r="D83" s="4"/>
      <c r="E83" s="8" t="s">
        <v>278</v>
      </c>
      <c r="F83" s="9">
        <v>50000</v>
      </c>
      <c r="G83" s="9">
        <v>30000</v>
      </c>
      <c r="H83" s="41">
        <v>30000</v>
      </c>
      <c r="I83" s="10"/>
      <c r="J83" s="41">
        <v>10000</v>
      </c>
    </row>
    <row r="84" spans="1:10" ht="12.75">
      <c r="A84" s="4">
        <v>78</v>
      </c>
      <c r="B84" s="4"/>
      <c r="C84" s="4"/>
      <c r="D84" s="4">
        <v>4430</v>
      </c>
      <c r="E84" s="8" t="s">
        <v>553</v>
      </c>
      <c r="F84" s="9"/>
      <c r="G84" s="9">
        <f>SUM(G85)</f>
        <v>5000</v>
      </c>
      <c r="H84" s="41">
        <f>SUM(H85)</f>
        <v>6000</v>
      </c>
      <c r="I84" s="10"/>
      <c r="J84" s="41">
        <f>SUM(J85)</f>
        <v>10000</v>
      </c>
    </row>
    <row r="85" spans="1:10" ht="25.5" customHeight="1">
      <c r="A85" s="4">
        <v>79</v>
      </c>
      <c r="B85" s="4"/>
      <c r="C85" s="4"/>
      <c r="D85" s="4"/>
      <c r="E85" s="8" t="s">
        <v>316</v>
      </c>
      <c r="F85" s="9"/>
      <c r="G85" s="9">
        <v>5000</v>
      </c>
      <c r="H85" s="41">
        <v>6000</v>
      </c>
      <c r="I85" s="10"/>
      <c r="J85" s="41">
        <v>10000</v>
      </c>
    </row>
    <row r="86" spans="1:10" ht="12.75">
      <c r="A86" s="4">
        <v>80</v>
      </c>
      <c r="B86" s="87" t="s">
        <v>623</v>
      </c>
      <c r="C86" s="88"/>
      <c r="D86" s="88"/>
      <c r="E86" s="89"/>
      <c r="F86" s="15" t="e">
        <f>SUM(F42+F48+F75)</f>
        <v>#REF!</v>
      </c>
      <c r="G86" s="15" t="e">
        <f>SUM(G42+G48+G75)</f>
        <v>#REF!</v>
      </c>
      <c r="H86" s="44" t="e">
        <f>SUM(H42+H48+H75)</f>
        <v>#REF!</v>
      </c>
      <c r="I86" s="16"/>
      <c r="J86" s="44">
        <f>SUM(J42+J48+J75)</f>
        <v>4443252.4</v>
      </c>
    </row>
    <row r="87" spans="1:10" ht="13.5" customHeight="1">
      <c r="A87" s="4">
        <v>81</v>
      </c>
      <c r="B87" s="4">
        <v>700</v>
      </c>
      <c r="C87" s="7">
        <v>70004</v>
      </c>
      <c r="D87" s="7" t="s">
        <v>499</v>
      </c>
      <c r="E87" s="12" t="s">
        <v>306</v>
      </c>
      <c r="F87" s="13">
        <f>SUM(F88+F90+F92+F95+F98)</f>
        <v>106000</v>
      </c>
      <c r="G87" s="13">
        <f>SUM(G88+G90+G92+G95+G98)</f>
        <v>99500</v>
      </c>
      <c r="H87" s="43">
        <f>SUM(H88+H90+H92+H95+H98)</f>
        <v>380000</v>
      </c>
      <c r="I87" s="43">
        <f>SUM(I88+I90+I92+I95+I98)</f>
        <v>0</v>
      </c>
      <c r="J87" s="43">
        <f>SUM(J88+J90+J92+J95+J98)</f>
        <v>93000</v>
      </c>
    </row>
    <row r="88" spans="1:10" ht="12" customHeight="1">
      <c r="A88" s="4">
        <v>82</v>
      </c>
      <c r="B88" s="4"/>
      <c r="C88" s="7"/>
      <c r="D88" s="4">
        <v>4210</v>
      </c>
      <c r="E88" s="8" t="s">
        <v>507</v>
      </c>
      <c r="F88" s="9">
        <f>SUM(F89:F89)</f>
        <v>500</v>
      </c>
      <c r="G88" s="9">
        <f>SUM(G89:G89)</f>
        <v>1500</v>
      </c>
      <c r="H88" s="41">
        <f>SUM(H89:H89)</f>
        <v>1000</v>
      </c>
      <c r="I88" s="10"/>
      <c r="J88" s="41">
        <f>SUM(J89:J89)</f>
        <v>7000</v>
      </c>
    </row>
    <row r="89" spans="1:10" ht="12" customHeight="1">
      <c r="A89" s="4">
        <v>83</v>
      </c>
      <c r="B89" s="4"/>
      <c r="C89" s="7"/>
      <c r="D89" s="4"/>
      <c r="E89" s="8" t="s">
        <v>319</v>
      </c>
      <c r="F89" s="9">
        <v>500</v>
      </c>
      <c r="G89" s="9">
        <v>1500</v>
      </c>
      <c r="H89" s="41">
        <v>1000</v>
      </c>
      <c r="I89" s="10"/>
      <c r="J89" s="41">
        <v>7000</v>
      </c>
    </row>
    <row r="90" spans="1:10" ht="12.75">
      <c r="A90" s="4">
        <v>84</v>
      </c>
      <c r="B90" s="4" t="s">
        <v>497</v>
      </c>
      <c r="C90" s="4" t="s">
        <v>498</v>
      </c>
      <c r="D90" s="4">
        <v>4260</v>
      </c>
      <c r="E90" s="8" t="s">
        <v>509</v>
      </c>
      <c r="F90" s="9">
        <f>SUM(F91:F91)</f>
        <v>10000</v>
      </c>
      <c r="G90" s="9">
        <f>SUM(G91:G91)</f>
        <v>12000</v>
      </c>
      <c r="H90" s="41">
        <f>SUM(H91:H91)</f>
        <v>10000</v>
      </c>
      <c r="I90" s="10"/>
      <c r="J90" s="41">
        <f>SUM(J91:J91)</f>
        <v>5000</v>
      </c>
    </row>
    <row r="91" spans="1:10" ht="12.75">
      <c r="A91" s="4">
        <v>85</v>
      </c>
      <c r="B91" s="4" t="s">
        <v>497</v>
      </c>
      <c r="C91" s="4" t="s">
        <v>498</v>
      </c>
      <c r="D91" s="4"/>
      <c r="E91" s="8" t="s">
        <v>188</v>
      </c>
      <c r="F91" s="9">
        <v>10000</v>
      </c>
      <c r="G91" s="9">
        <v>12000</v>
      </c>
      <c r="H91" s="41">
        <v>10000</v>
      </c>
      <c r="I91" s="10"/>
      <c r="J91" s="41">
        <v>5000</v>
      </c>
    </row>
    <row r="92" spans="1:10" ht="12.75">
      <c r="A92" s="4">
        <v>86</v>
      </c>
      <c r="B92" s="4" t="s">
        <v>497</v>
      </c>
      <c r="C92" s="4" t="s">
        <v>498</v>
      </c>
      <c r="D92" s="4">
        <v>4270</v>
      </c>
      <c r="E92" s="8" t="s">
        <v>510</v>
      </c>
      <c r="F92" s="9">
        <f>SUM(F93:F93)</f>
        <v>85000</v>
      </c>
      <c r="G92" s="9">
        <f>SUM(G93:G94)</f>
        <v>73000</v>
      </c>
      <c r="H92" s="41">
        <f>SUM(H93:H94)</f>
        <v>336000</v>
      </c>
      <c r="I92" s="10"/>
      <c r="J92" s="41">
        <f>SUM(J93:J94)</f>
        <v>56000</v>
      </c>
    </row>
    <row r="93" spans="1:10" ht="12.75">
      <c r="A93" s="4">
        <v>87</v>
      </c>
      <c r="B93" s="4" t="s">
        <v>497</v>
      </c>
      <c r="C93" s="4" t="s">
        <v>498</v>
      </c>
      <c r="D93" s="4"/>
      <c r="E93" s="8" t="s">
        <v>225</v>
      </c>
      <c r="F93" s="9">
        <v>85000</v>
      </c>
      <c r="G93" s="9">
        <v>58000</v>
      </c>
      <c r="H93" s="41">
        <v>326000</v>
      </c>
      <c r="I93" s="10"/>
      <c r="J93" s="41">
        <v>49000</v>
      </c>
    </row>
    <row r="94" spans="1:10" ht="12.75">
      <c r="A94" s="4">
        <v>88</v>
      </c>
      <c r="B94" s="4"/>
      <c r="C94" s="4"/>
      <c r="D94" s="4"/>
      <c r="E94" s="8" t="s">
        <v>208</v>
      </c>
      <c r="F94" s="9"/>
      <c r="G94" s="9">
        <v>15000</v>
      </c>
      <c r="H94" s="41">
        <v>10000</v>
      </c>
      <c r="I94" s="10"/>
      <c r="J94" s="41">
        <v>7000</v>
      </c>
    </row>
    <row r="95" spans="1:10" ht="12.75">
      <c r="A95" s="4">
        <v>89</v>
      </c>
      <c r="B95" s="4" t="s">
        <v>497</v>
      </c>
      <c r="C95" s="4" t="s">
        <v>498</v>
      </c>
      <c r="D95" s="4">
        <v>4300</v>
      </c>
      <c r="E95" s="8" t="s">
        <v>552</v>
      </c>
      <c r="F95" s="9">
        <f>SUM(F96:F96)</f>
        <v>8000</v>
      </c>
      <c r="G95" s="9">
        <f>SUM(G96:G96)</f>
        <v>10000</v>
      </c>
      <c r="H95" s="41">
        <f>SUM(H96:H97)</f>
        <v>30000</v>
      </c>
      <c r="I95" s="10"/>
      <c r="J95" s="41">
        <f>SUM(J96:J97)</f>
        <v>20000</v>
      </c>
    </row>
    <row r="96" spans="1:10" ht="12.75">
      <c r="A96" s="4">
        <v>90</v>
      </c>
      <c r="B96" s="4" t="s">
        <v>497</v>
      </c>
      <c r="C96" s="4" t="s">
        <v>498</v>
      </c>
      <c r="D96" s="4"/>
      <c r="E96" s="8" t="s">
        <v>320</v>
      </c>
      <c r="F96" s="9">
        <v>8000</v>
      </c>
      <c r="G96" s="9">
        <v>10000</v>
      </c>
      <c r="H96" s="41">
        <v>10000</v>
      </c>
      <c r="I96" s="10"/>
      <c r="J96" s="41">
        <v>5000</v>
      </c>
    </row>
    <row r="97" spans="1:10" ht="12.75">
      <c r="A97" s="4">
        <v>91</v>
      </c>
      <c r="B97" s="4"/>
      <c r="C97" s="4"/>
      <c r="D97" s="4"/>
      <c r="E97" s="8" t="s">
        <v>514</v>
      </c>
      <c r="F97" s="9"/>
      <c r="G97" s="9"/>
      <c r="H97" s="41">
        <v>20000</v>
      </c>
      <c r="I97" s="10"/>
      <c r="J97" s="41">
        <v>15000</v>
      </c>
    </row>
    <row r="98" spans="1:10" ht="12.75">
      <c r="A98" s="4">
        <v>92</v>
      </c>
      <c r="B98" s="4" t="s">
        <v>497</v>
      </c>
      <c r="C98" s="4" t="s">
        <v>498</v>
      </c>
      <c r="D98" s="4">
        <v>4430</v>
      </c>
      <c r="E98" s="8" t="s">
        <v>553</v>
      </c>
      <c r="F98" s="9">
        <f>SUM(F99)</f>
        <v>2500</v>
      </c>
      <c r="G98" s="9">
        <f>SUM(G99)</f>
        <v>3000</v>
      </c>
      <c r="H98" s="41">
        <f>SUM(H99)</f>
        <v>3000</v>
      </c>
      <c r="I98" s="10"/>
      <c r="J98" s="41">
        <f>SUM(J99)</f>
        <v>5000</v>
      </c>
    </row>
    <row r="99" spans="1:10" ht="12.75">
      <c r="A99" s="4">
        <v>93</v>
      </c>
      <c r="B99" s="4" t="s">
        <v>497</v>
      </c>
      <c r="C99" s="4" t="s">
        <v>498</v>
      </c>
      <c r="D99" s="4"/>
      <c r="E99" s="8" t="s">
        <v>321</v>
      </c>
      <c r="F99" s="9">
        <v>2500</v>
      </c>
      <c r="G99" s="9">
        <v>3000</v>
      </c>
      <c r="H99" s="41">
        <v>3000</v>
      </c>
      <c r="I99" s="10"/>
      <c r="J99" s="41">
        <v>5000</v>
      </c>
    </row>
    <row r="100" spans="1:10" ht="12.75">
      <c r="A100" s="4">
        <v>94</v>
      </c>
      <c r="B100" s="4" t="s">
        <v>497</v>
      </c>
      <c r="C100" s="7">
        <v>70005</v>
      </c>
      <c r="D100" s="7" t="s">
        <v>499</v>
      </c>
      <c r="E100" s="12" t="s">
        <v>189</v>
      </c>
      <c r="F100" s="13" t="e">
        <f>SUM(#REF!+#REF!+F101+F108+#REF!+F110+#REF!)</f>
        <v>#REF!</v>
      </c>
      <c r="G100" s="13" t="e">
        <f>SUM(G101+G108+G110+#REF!)</f>
        <v>#REF!</v>
      </c>
      <c r="H100" s="43" t="e">
        <f>SUM(H101+H108+H110+#REF!)</f>
        <v>#REF!</v>
      </c>
      <c r="I100" s="43">
        <f>SUM(I101+I108+I110)</f>
        <v>0</v>
      </c>
      <c r="J100" s="43">
        <f>SUM(J101+J108+J110)</f>
        <v>1167000</v>
      </c>
    </row>
    <row r="101" spans="1:10" ht="12.75">
      <c r="A101" s="4">
        <v>95</v>
      </c>
      <c r="B101" s="4" t="s">
        <v>497</v>
      </c>
      <c r="C101" s="4" t="s">
        <v>498</v>
      </c>
      <c r="D101" s="4">
        <v>4300</v>
      </c>
      <c r="E101" s="8" t="s">
        <v>552</v>
      </c>
      <c r="F101" s="9">
        <f>SUM(F102:F105)</f>
        <v>43000</v>
      </c>
      <c r="G101" s="9">
        <f>SUM(G102:G107)</f>
        <v>320000</v>
      </c>
      <c r="H101" s="41">
        <f>SUM(H102:H107)</f>
        <v>235000</v>
      </c>
      <c r="I101" s="10"/>
      <c r="J101" s="41">
        <f>SUM(J102:J107)</f>
        <v>112000</v>
      </c>
    </row>
    <row r="102" spans="1:10" ht="12.75">
      <c r="A102" s="4">
        <v>96</v>
      </c>
      <c r="B102" s="4"/>
      <c r="C102" s="4"/>
      <c r="D102" s="4"/>
      <c r="E102" s="8" t="s">
        <v>750</v>
      </c>
      <c r="F102" s="9">
        <v>15000</v>
      </c>
      <c r="G102" s="9">
        <v>25000</v>
      </c>
      <c r="H102" s="41">
        <v>25000</v>
      </c>
      <c r="I102" s="10"/>
      <c r="J102" s="41">
        <v>15000</v>
      </c>
    </row>
    <row r="103" spans="1:10" ht="12.75">
      <c r="A103" s="4">
        <v>97</v>
      </c>
      <c r="B103" s="4"/>
      <c r="C103" s="4"/>
      <c r="D103" s="4"/>
      <c r="E103" s="8" t="s">
        <v>751</v>
      </c>
      <c r="F103" s="9">
        <v>10000</v>
      </c>
      <c r="G103" s="9">
        <v>10000</v>
      </c>
      <c r="H103" s="41">
        <v>10000</v>
      </c>
      <c r="I103" s="10"/>
      <c r="J103" s="41">
        <v>15000</v>
      </c>
    </row>
    <row r="104" spans="1:10" ht="12.75">
      <c r="A104" s="4">
        <v>98</v>
      </c>
      <c r="B104" s="4"/>
      <c r="C104" s="4"/>
      <c r="D104" s="4"/>
      <c r="E104" s="8" t="s">
        <v>511</v>
      </c>
      <c r="F104" s="9">
        <v>10000</v>
      </c>
      <c r="G104" s="9">
        <v>20000</v>
      </c>
      <c r="H104" s="41">
        <v>10000</v>
      </c>
      <c r="I104" s="10"/>
      <c r="J104" s="41">
        <v>10000</v>
      </c>
    </row>
    <row r="105" spans="1:10" ht="12.75">
      <c r="A105" s="4">
        <v>99</v>
      </c>
      <c r="B105" s="4"/>
      <c r="C105" s="4"/>
      <c r="D105" s="4"/>
      <c r="E105" s="8" t="s">
        <v>92</v>
      </c>
      <c r="F105" s="9">
        <v>8000</v>
      </c>
      <c r="G105" s="9">
        <v>5000</v>
      </c>
      <c r="H105" s="41">
        <v>5000</v>
      </c>
      <c r="I105" s="10"/>
      <c r="J105" s="41">
        <v>2000</v>
      </c>
    </row>
    <row r="106" spans="1:10" ht="12.75">
      <c r="A106" s="4">
        <v>100</v>
      </c>
      <c r="B106" s="4"/>
      <c r="C106" s="4"/>
      <c r="D106" s="4"/>
      <c r="E106" s="34" t="s">
        <v>475</v>
      </c>
      <c r="F106" s="35">
        <v>0</v>
      </c>
      <c r="G106" s="35">
        <v>235000</v>
      </c>
      <c r="H106" s="42">
        <v>150000</v>
      </c>
      <c r="I106" s="10"/>
      <c r="J106" s="42">
        <v>30000</v>
      </c>
    </row>
    <row r="107" spans="1:10" ht="12.75">
      <c r="A107" s="4">
        <v>101</v>
      </c>
      <c r="B107" s="4"/>
      <c r="C107" s="4"/>
      <c r="D107" s="4"/>
      <c r="E107" s="8" t="s">
        <v>476</v>
      </c>
      <c r="F107" s="9">
        <v>0</v>
      </c>
      <c r="G107" s="9">
        <v>25000</v>
      </c>
      <c r="H107" s="41">
        <v>35000</v>
      </c>
      <c r="I107" s="10"/>
      <c r="J107" s="41">
        <v>40000</v>
      </c>
    </row>
    <row r="108" spans="1:10" ht="12.75">
      <c r="A108" s="4">
        <v>102</v>
      </c>
      <c r="B108" s="4" t="s">
        <v>497</v>
      </c>
      <c r="C108" s="4" t="s">
        <v>498</v>
      </c>
      <c r="D108" s="4">
        <v>4430</v>
      </c>
      <c r="E108" s="8" t="s">
        <v>553</v>
      </c>
      <c r="F108" s="9">
        <f>SUM(F109)</f>
        <v>55000</v>
      </c>
      <c r="G108" s="9">
        <f>SUM(G109)</f>
        <v>55000</v>
      </c>
      <c r="H108" s="41">
        <f>SUM(H109)</f>
        <v>55000</v>
      </c>
      <c r="I108" s="10"/>
      <c r="J108" s="41">
        <f>SUM(J109)</f>
        <v>55000</v>
      </c>
    </row>
    <row r="109" spans="1:10" ht="27.75" customHeight="1">
      <c r="A109" s="4">
        <v>103</v>
      </c>
      <c r="B109" s="4" t="s">
        <v>497</v>
      </c>
      <c r="C109" s="4" t="s">
        <v>498</v>
      </c>
      <c r="D109" s="4"/>
      <c r="E109" s="8" t="s">
        <v>231</v>
      </c>
      <c r="F109" s="9">
        <v>55000</v>
      </c>
      <c r="G109" s="9">
        <v>55000</v>
      </c>
      <c r="H109" s="41">
        <v>55000</v>
      </c>
      <c r="I109" s="10"/>
      <c r="J109" s="41">
        <v>55000</v>
      </c>
    </row>
    <row r="110" spans="1:10" ht="12.75">
      <c r="A110" s="4">
        <v>104</v>
      </c>
      <c r="B110" s="4"/>
      <c r="C110" s="4" t="s">
        <v>714</v>
      </c>
      <c r="D110" s="33">
        <v>4590</v>
      </c>
      <c r="E110" s="34" t="s">
        <v>419</v>
      </c>
      <c r="F110" s="35">
        <f>SUM(F111:F111)</f>
        <v>150000</v>
      </c>
      <c r="G110" s="35">
        <f>SUM(G111)</f>
        <v>900000</v>
      </c>
      <c r="H110" s="42">
        <f>SUM(H111)</f>
        <v>2200000</v>
      </c>
      <c r="I110" s="10"/>
      <c r="J110" s="42">
        <f>SUM(J111)</f>
        <v>1000000</v>
      </c>
    </row>
    <row r="111" spans="1:10" ht="12.75">
      <c r="A111" s="4">
        <v>105</v>
      </c>
      <c r="B111" s="4"/>
      <c r="C111" s="4"/>
      <c r="D111" s="4"/>
      <c r="E111" s="34" t="s">
        <v>190</v>
      </c>
      <c r="F111" s="35">
        <v>150000</v>
      </c>
      <c r="G111" s="35">
        <v>900000</v>
      </c>
      <c r="H111" s="42">
        <v>2200000</v>
      </c>
      <c r="I111" s="10"/>
      <c r="J111" s="42">
        <v>1000000</v>
      </c>
    </row>
    <row r="112" spans="1:10" ht="12.75">
      <c r="A112" s="4">
        <v>106</v>
      </c>
      <c r="B112" s="90" t="s">
        <v>624</v>
      </c>
      <c r="C112" s="91"/>
      <c r="D112" s="91"/>
      <c r="E112" s="92"/>
      <c r="F112" s="15" t="e">
        <f>SUM(F87+F100)</f>
        <v>#REF!</v>
      </c>
      <c r="G112" s="15" t="e">
        <f>SUM(G87+G100)</f>
        <v>#REF!</v>
      </c>
      <c r="H112" s="44" t="e">
        <f>SUM(H87+H100)</f>
        <v>#REF!</v>
      </c>
      <c r="I112" s="16"/>
      <c r="J112" s="44">
        <f>SUM(J87+J100)</f>
        <v>1260000</v>
      </c>
    </row>
    <row r="113" spans="1:10" ht="12.75">
      <c r="A113" s="4">
        <v>107</v>
      </c>
      <c r="B113" s="4">
        <v>710</v>
      </c>
      <c r="C113" s="7">
        <v>71004</v>
      </c>
      <c r="D113" s="7" t="s">
        <v>499</v>
      </c>
      <c r="E113" s="12" t="s">
        <v>166</v>
      </c>
      <c r="F113" s="9" t="e">
        <f>SUM(#REF!+F114)</f>
        <v>#REF!</v>
      </c>
      <c r="G113" s="9">
        <f aca="true" t="shared" si="1" ref="G113:J114">SUM(G114)</f>
        <v>200000</v>
      </c>
      <c r="H113" s="41">
        <f t="shared" si="1"/>
        <v>200000</v>
      </c>
      <c r="I113" s="14"/>
      <c r="J113" s="41">
        <f t="shared" si="1"/>
        <v>200000</v>
      </c>
    </row>
    <row r="114" spans="1:10" ht="12.75">
      <c r="A114" s="4">
        <v>108</v>
      </c>
      <c r="B114" s="4" t="s">
        <v>497</v>
      </c>
      <c r="C114" s="4" t="s">
        <v>498</v>
      </c>
      <c r="D114" s="4">
        <v>4300</v>
      </c>
      <c r="E114" s="8" t="s">
        <v>552</v>
      </c>
      <c r="F114" s="9">
        <f>SUM(F115)</f>
        <v>110000</v>
      </c>
      <c r="G114" s="9">
        <f t="shared" si="1"/>
        <v>200000</v>
      </c>
      <c r="H114" s="41">
        <f t="shared" si="1"/>
        <v>200000</v>
      </c>
      <c r="I114" s="10"/>
      <c r="J114" s="41">
        <f>SUM(J115)</f>
        <v>200000</v>
      </c>
    </row>
    <row r="115" spans="1:10" ht="16.5" customHeight="1">
      <c r="A115" s="4">
        <v>109</v>
      </c>
      <c r="B115" s="4" t="s">
        <v>497</v>
      </c>
      <c r="C115" s="4" t="s">
        <v>498</v>
      </c>
      <c r="D115" s="4"/>
      <c r="E115" s="8" t="s">
        <v>616</v>
      </c>
      <c r="F115" s="9">
        <v>110000</v>
      </c>
      <c r="G115" s="9">
        <v>200000</v>
      </c>
      <c r="H115" s="41">
        <v>200000</v>
      </c>
      <c r="I115" s="10"/>
      <c r="J115" s="41">
        <v>200000</v>
      </c>
    </row>
    <row r="116" spans="1:10" ht="12.75">
      <c r="A116" s="4">
        <v>110</v>
      </c>
      <c r="B116" s="4"/>
      <c r="C116" s="4">
        <v>71035</v>
      </c>
      <c r="D116" s="4">
        <v>4300</v>
      </c>
      <c r="E116" s="8" t="s">
        <v>552</v>
      </c>
      <c r="F116" s="9"/>
      <c r="G116" s="9"/>
      <c r="H116" s="41"/>
      <c r="I116" s="10"/>
      <c r="J116" s="41">
        <f>SUM(J117)</f>
        <v>13000</v>
      </c>
    </row>
    <row r="117" spans="1:10" ht="12.75">
      <c r="A117" s="4">
        <v>111</v>
      </c>
      <c r="B117" s="4"/>
      <c r="C117" s="4"/>
      <c r="D117" s="4"/>
      <c r="E117" s="80" t="s">
        <v>639</v>
      </c>
      <c r="F117" s="9"/>
      <c r="G117" s="9"/>
      <c r="H117" s="41"/>
      <c r="I117" s="10"/>
      <c r="J117" s="41">
        <v>13000</v>
      </c>
    </row>
    <row r="118" spans="1:10" ht="12.75">
      <c r="A118" s="4">
        <v>112</v>
      </c>
      <c r="B118" s="90" t="s">
        <v>625</v>
      </c>
      <c r="C118" s="91"/>
      <c r="D118" s="91"/>
      <c r="E118" s="92"/>
      <c r="F118" s="15" t="e">
        <f>SUM(F113)</f>
        <v>#REF!</v>
      </c>
      <c r="G118" s="15">
        <f>SUM(G113)</f>
        <v>200000</v>
      </c>
      <c r="H118" s="44">
        <f>SUM(H113)</f>
        <v>200000</v>
      </c>
      <c r="I118" s="44">
        <f>SUM(I113+I116)</f>
        <v>0</v>
      </c>
      <c r="J118" s="44">
        <f>SUM(J113+J116)</f>
        <v>213000</v>
      </c>
    </row>
    <row r="119" spans="1:10" ht="12.75">
      <c r="A119" s="4">
        <v>113</v>
      </c>
      <c r="B119" s="4">
        <v>750</v>
      </c>
      <c r="C119" s="7">
        <v>75011</v>
      </c>
      <c r="D119" s="7" t="s">
        <v>499</v>
      </c>
      <c r="E119" s="12" t="s">
        <v>167</v>
      </c>
      <c r="F119" s="13">
        <f>SUM(F120+F123+F125+F127)</f>
        <v>122080</v>
      </c>
      <c r="G119" s="13">
        <f>SUM(G120+G123+G125+G127)</f>
        <v>153632</v>
      </c>
      <c r="H119" s="43">
        <f>SUM(H120+H123+H125+H127)</f>
        <v>157270</v>
      </c>
      <c r="I119" s="14"/>
      <c r="J119" s="43">
        <f>SUM(J120+J123+J125+J127)</f>
        <v>213365</v>
      </c>
    </row>
    <row r="120" spans="1:10" ht="12.75">
      <c r="A120" s="4">
        <v>114</v>
      </c>
      <c r="B120" s="4" t="s">
        <v>497</v>
      </c>
      <c r="C120" s="4" t="s">
        <v>498</v>
      </c>
      <c r="D120" s="4">
        <v>4010</v>
      </c>
      <c r="E120" s="8" t="s">
        <v>170</v>
      </c>
      <c r="F120" s="9">
        <f>SUM(F121:F121)</f>
        <v>93430</v>
      </c>
      <c r="G120" s="9">
        <f>SUM(G121:G121)</f>
        <v>117000</v>
      </c>
      <c r="H120" s="41">
        <f>SUM(H121:H121)</f>
        <v>120000</v>
      </c>
      <c r="I120" s="10"/>
      <c r="J120" s="41">
        <f>SUM(J121:J122)</f>
        <v>163600</v>
      </c>
    </row>
    <row r="121" spans="1:10" ht="12.75">
      <c r="A121" s="4">
        <v>115</v>
      </c>
      <c r="B121" s="4"/>
      <c r="C121" s="4"/>
      <c r="D121" s="4"/>
      <c r="E121" s="8" t="s">
        <v>170</v>
      </c>
      <c r="F121" s="9">
        <v>93430</v>
      </c>
      <c r="G121" s="9">
        <v>117000</v>
      </c>
      <c r="H121" s="41">
        <v>120000</v>
      </c>
      <c r="I121" s="10"/>
      <c r="J121" s="41">
        <v>150000</v>
      </c>
    </row>
    <row r="122" spans="1:10" ht="12.75">
      <c r="A122" s="4">
        <v>116</v>
      </c>
      <c r="B122" s="4"/>
      <c r="C122" s="4"/>
      <c r="D122" s="4"/>
      <c r="E122" s="8" t="s">
        <v>197</v>
      </c>
      <c r="F122" s="9"/>
      <c r="G122" s="9"/>
      <c r="H122" s="41"/>
      <c r="I122" s="10"/>
      <c r="J122" s="41">
        <v>13600</v>
      </c>
    </row>
    <row r="123" spans="1:10" ht="12.75">
      <c r="A123" s="4">
        <v>117</v>
      </c>
      <c r="B123" s="4" t="s">
        <v>497</v>
      </c>
      <c r="C123" s="4" t="s">
        <v>498</v>
      </c>
      <c r="D123" s="4">
        <v>4040</v>
      </c>
      <c r="E123" s="8" t="s">
        <v>171</v>
      </c>
      <c r="F123" s="9">
        <f>SUM(F124)</f>
        <v>7330</v>
      </c>
      <c r="G123" s="9">
        <f>SUM(G124)</f>
        <v>9800</v>
      </c>
      <c r="H123" s="41">
        <f>SUM(H124)</f>
        <v>9800</v>
      </c>
      <c r="I123" s="10"/>
      <c r="J123" s="41">
        <f>SUM(J124)</f>
        <v>12500</v>
      </c>
    </row>
    <row r="124" spans="1:10" ht="26.25" customHeight="1">
      <c r="A124" s="4">
        <v>118</v>
      </c>
      <c r="B124" s="4" t="s">
        <v>497</v>
      </c>
      <c r="C124" s="4" t="s">
        <v>498</v>
      </c>
      <c r="D124" s="4"/>
      <c r="E124" s="8" t="s">
        <v>61</v>
      </c>
      <c r="F124" s="9">
        <v>7330</v>
      </c>
      <c r="G124" s="9">
        <v>9800</v>
      </c>
      <c r="H124" s="41">
        <v>9800</v>
      </c>
      <c r="I124" s="10"/>
      <c r="J124" s="41">
        <v>12500</v>
      </c>
    </row>
    <row r="125" spans="1:10" ht="12.75">
      <c r="A125" s="4">
        <v>119</v>
      </c>
      <c r="B125" s="4" t="s">
        <v>497</v>
      </c>
      <c r="C125" s="4" t="s">
        <v>498</v>
      </c>
      <c r="D125" s="4">
        <v>4110</v>
      </c>
      <c r="E125" s="8" t="s">
        <v>186</v>
      </c>
      <c r="F125" s="9">
        <f>SUM(F126)</f>
        <v>18850</v>
      </c>
      <c r="G125" s="9">
        <f>SUM(G126)</f>
        <v>23725</v>
      </c>
      <c r="H125" s="41">
        <f>SUM(H126)</f>
        <v>24290</v>
      </c>
      <c r="I125" s="10"/>
      <c r="J125" s="41">
        <f>SUM(J126)</f>
        <v>32950</v>
      </c>
    </row>
    <row r="126" spans="1:10" ht="12.75">
      <c r="A126" s="4">
        <v>120</v>
      </c>
      <c r="B126" s="4" t="s">
        <v>497</v>
      </c>
      <c r="C126" s="4" t="s">
        <v>498</v>
      </c>
      <c r="D126" s="4"/>
      <c r="E126" s="8" t="s">
        <v>186</v>
      </c>
      <c r="F126" s="9">
        <v>18850</v>
      </c>
      <c r="G126" s="9">
        <v>23725</v>
      </c>
      <c r="H126" s="41">
        <v>24290</v>
      </c>
      <c r="I126" s="10"/>
      <c r="J126" s="41">
        <v>32950</v>
      </c>
    </row>
    <row r="127" spans="1:10" ht="12.75">
      <c r="A127" s="4">
        <v>121</v>
      </c>
      <c r="B127" s="4" t="s">
        <v>497</v>
      </c>
      <c r="C127" s="4" t="s">
        <v>498</v>
      </c>
      <c r="D127" s="4">
        <v>4120</v>
      </c>
      <c r="E127" s="8" t="s">
        <v>187</v>
      </c>
      <c r="F127" s="9">
        <f>SUM(F128)</f>
        <v>2470</v>
      </c>
      <c r="G127" s="9">
        <f>SUM(G128)</f>
        <v>3107</v>
      </c>
      <c r="H127" s="41">
        <f>SUM(H128)</f>
        <v>3180</v>
      </c>
      <c r="I127" s="10"/>
      <c r="J127" s="41">
        <f>SUM(J128)</f>
        <v>4315</v>
      </c>
    </row>
    <row r="128" spans="1:10" ht="12.75">
      <c r="A128" s="4">
        <v>122</v>
      </c>
      <c r="B128" s="4" t="s">
        <v>497</v>
      </c>
      <c r="C128" s="4" t="s">
        <v>498</v>
      </c>
      <c r="D128" s="4"/>
      <c r="E128" s="8" t="s">
        <v>187</v>
      </c>
      <c r="F128" s="9">
        <v>2470</v>
      </c>
      <c r="G128" s="9">
        <v>3107</v>
      </c>
      <c r="H128" s="41">
        <v>3180</v>
      </c>
      <c r="I128" s="10"/>
      <c r="J128" s="41">
        <v>4315</v>
      </c>
    </row>
    <row r="129" spans="1:10" ht="12.75">
      <c r="A129" s="4">
        <v>123</v>
      </c>
      <c r="B129" s="4" t="s">
        <v>497</v>
      </c>
      <c r="C129" s="7">
        <v>75022</v>
      </c>
      <c r="D129" s="7" t="s">
        <v>499</v>
      </c>
      <c r="E129" s="12" t="s">
        <v>172</v>
      </c>
      <c r="F129" s="13">
        <f>SUM(F130+F132+F136+F140+F142)</f>
        <v>125500</v>
      </c>
      <c r="G129" s="13" t="e">
        <f>SUM(G130+G132+G134+G136+G138+#REF!+G140+G142+#REF!+#REF!)</f>
        <v>#REF!</v>
      </c>
      <c r="H129" s="43">
        <f>SUM(H130+H132+H134+H136+H138+H140+H142)</f>
        <v>245600</v>
      </c>
      <c r="I129" s="14"/>
      <c r="J129" s="43">
        <f>SUM(J130+J132+J134+J136+J138+J140+J142)</f>
        <v>228900</v>
      </c>
    </row>
    <row r="130" spans="1:10" ht="12.75">
      <c r="A130" s="4">
        <v>124</v>
      </c>
      <c r="B130" s="4" t="s">
        <v>497</v>
      </c>
      <c r="C130" s="4" t="s">
        <v>498</v>
      </c>
      <c r="D130" s="4">
        <v>3030</v>
      </c>
      <c r="E130" s="8" t="s">
        <v>501</v>
      </c>
      <c r="F130" s="9">
        <f>SUM(F131:F131)</f>
        <v>98000</v>
      </c>
      <c r="G130" s="9">
        <f>SUM(G131:G131)</f>
        <v>200000</v>
      </c>
      <c r="H130" s="41">
        <f>SUM(H131)</f>
        <v>210000</v>
      </c>
      <c r="I130" s="10"/>
      <c r="J130" s="41">
        <f>SUM(J131)</f>
        <v>200000</v>
      </c>
    </row>
    <row r="131" spans="1:10" ht="12.75">
      <c r="A131" s="4">
        <v>125</v>
      </c>
      <c r="B131" s="4" t="s">
        <v>497</v>
      </c>
      <c r="C131" s="4" t="s">
        <v>498</v>
      </c>
      <c r="D131" s="4"/>
      <c r="E131" s="8" t="s">
        <v>173</v>
      </c>
      <c r="F131" s="9">
        <v>98000</v>
      </c>
      <c r="G131" s="9">
        <v>200000</v>
      </c>
      <c r="H131" s="41">
        <v>210000</v>
      </c>
      <c r="I131" s="10"/>
      <c r="J131" s="41">
        <v>200000</v>
      </c>
    </row>
    <row r="132" spans="1:10" ht="12.75">
      <c r="A132" s="4">
        <v>126</v>
      </c>
      <c r="B132" s="4" t="s">
        <v>497</v>
      </c>
      <c r="C132" s="4" t="s">
        <v>498</v>
      </c>
      <c r="D132" s="4">
        <v>4210</v>
      </c>
      <c r="E132" s="8" t="s">
        <v>507</v>
      </c>
      <c r="F132" s="9">
        <f>SUM(F133)</f>
        <v>16000</v>
      </c>
      <c r="G132" s="9">
        <f>SUM(G133)</f>
        <v>10000</v>
      </c>
      <c r="H132" s="41">
        <f>SUM(H133)</f>
        <v>20000</v>
      </c>
      <c r="I132" s="10"/>
      <c r="J132" s="41">
        <f>SUM(J133)</f>
        <v>15000</v>
      </c>
    </row>
    <row r="133" spans="1:10" ht="12.75" customHeight="1">
      <c r="A133" s="4">
        <v>127</v>
      </c>
      <c r="B133" s="4" t="s">
        <v>497</v>
      </c>
      <c r="C133" s="4" t="s">
        <v>498</v>
      </c>
      <c r="D133" s="4"/>
      <c r="E133" s="8" t="s">
        <v>69</v>
      </c>
      <c r="F133" s="9">
        <v>16000</v>
      </c>
      <c r="G133" s="9">
        <v>10000</v>
      </c>
      <c r="H133" s="41">
        <v>20000</v>
      </c>
      <c r="I133" s="10"/>
      <c r="J133" s="41">
        <v>15000</v>
      </c>
    </row>
    <row r="134" spans="1:10" ht="12.75">
      <c r="A134" s="4">
        <v>128</v>
      </c>
      <c r="B134" s="4"/>
      <c r="C134" s="4"/>
      <c r="D134" s="4">
        <v>4270</v>
      </c>
      <c r="E134" s="8" t="s">
        <v>510</v>
      </c>
      <c r="F134" s="9"/>
      <c r="G134" s="9">
        <f>SUM(G135)</f>
        <v>4000</v>
      </c>
      <c r="H134" s="41">
        <f>SUM(H135)</f>
        <v>4200</v>
      </c>
      <c r="I134" s="10"/>
      <c r="J134" s="41">
        <f>SUM(J135)</f>
        <v>3000</v>
      </c>
    </row>
    <row r="135" spans="1:10" ht="12.75">
      <c r="A135" s="4">
        <v>129</v>
      </c>
      <c r="B135" s="4"/>
      <c r="C135" s="4"/>
      <c r="D135" s="4"/>
      <c r="E135" s="8" t="s">
        <v>324</v>
      </c>
      <c r="F135" s="9"/>
      <c r="G135" s="9">
        <v>4000</v>
      </c>
      <c r="H135" s="41">
        <v>4200</v>
      </c>
      <c r="I135" s="10"/>
      <c r="J135" s="41">
        <v>3000</v>
      </c>
    </row>
    <row r="136" spans="1:10" ht="12.75">
      <c r="A136" s="4">
        <v>130</v>
      </c>
      <c r="B136" s="4" t="s">
        <v>497</v>
      </c>
      <c r="C136" s="4" t="s">
        <v>498</v>
      </c>
      <c r="D136" s="4">
        <v>4300</v>
      </c>
      <c r="E136" s="8" t="s">
        <v>552</v>
      </c>
      <c r="F136" s="9">
        <f>SUM(F137)</f>
        <v>6000</v>
      </c>
      <c r="G136" s="9">
        <f>SUM(G137)</f>
        <v>200</v>
      </c>
      <c r="H136" s="41">
        <f>SUM(H137)</f>
        <v>200</v>
      </c>
      <c r="I136" s="41" t="e">
        <f>SUM(I137+#REF!)</f>
        <v>#REF!</v>
      </c>
      <c r="J136" s="41">
        <f>SUM(J137)</f>
        <v>200</v>
      </c>
    </row>
    <row r="137" spans="1:10" ht="12.75">
      <c r="A137" s="4">
        <v>131</v>
      </c>
      <c r="B137" s="4" t="s">
        <v>497</v>
      </c>
      <c r="C137" s="4" t="s">
        <v>498</v>
      </c>
      <c r="D137" s="4"/>
      <c r="E137" s="8" t="s">
        <v>66</v>
      </c>
      <c r="F137" s="9">
        <v>6000</v>
      </c>
      <c r="G137" s="9">
        <v>200</v>
      </c>
      <c r="H137" s="41">
        <v>200</v>
      </c>
      <c r="I137" s="10"/>
      <c r="J137" s="41">
        <v>200</v>
      </c>
    </row>
    <row r="138" spans="1:10" ht="25.5">
      <c r="A138" s="4">
        <v>132</v>
      </c>
      <c r="B138" s="4"/>
      <c r="C138" s="4"/>
      <c r="D138" s="4">
        <v>4360</v>
      </c>
      <c r="E138" s="8" t="s">
        <v>392</v>
      </c>
      <c r="F138" s="9"/>
      <c r="G138" s="9">
        <f>SUM(G139)</f>
        <v>2200</v>
      </c>
      <c r="H138" s="41">
        <f>SUM(H139)</f>
        <v>3200</v>
      </c>
      <c r="I138" s="10"/>
      <c r="J138" s="41">
        <f>SUM(J139)</f>
        <v>500</v>
      </c>
    </row>
    <row r="139" spans="1:10" ht="12.75">
      <c r="A139" s="4">
        <v>133</v>
      </c>
      <c r="B139" s="4"/>
      <c r="C139" s="4"/>
      <c r="D139" s="4"/>
      <c r="E139" s="8" t="s">
        <v>676</v>
      </c>
      <c r="F139" s="9"/>
      <c r="G139" s="9">
        <v>2200</v>
      </c>
      <c r="H139" s="41">
        <v>3200</v>
      </c>
      <c r="I139" s="10"/>
      <c r="J139" s="41">
        <v>500</v>
      </c>
    </row>
    <row r="140" spans="1:10" ht="12.75">
      <c r="A140" s="4">
        <v>134</v>
      </c>
      <c r="B140" s="4" t="s">
        <v>497</v>
      </c>
      <c r="C140" s="4" t="s">
        <v>498</v>
      </c>
      <c r="D140" s="4">
        <v>4410</v>
      </c>
      <c r="E140" s="8" t="s">
        <v>174</v>
      </c>
      <c r="F140" s="9">
        <f>SUM(F141)</f>
        <v>1000</v>
      </c>
      <c r="G140" s="9">
        <f>SUM(G141)</f>
        <v>1000</v>
      </c>
      <c r="H140" s="41">
        <f>SUM(H141)</f>
        <v>1000</v>
      </c>
      <c r="I140" s="10"/>
      <c r="J140" s="41">
        <f>SUM(J141)</f>
        <v>3200</v>
      </c>
    </row>
    <row r="141" spans="1:10" ht="12.75">
      <c r="A141" s="4">
        <v>135</v>
      </c>
      <c r="B141" s="4" t="s">
        <v>497</v>
      </c>
      <c r="C141" s="4" t="s">
        <v>498</v>
      </c>
      <c r="D141" s="4"/>
      <c r="E141" s="8" t="s">
        <v>68</v>
      </c>
      <c r="F141" s="9">
        <v>1000</v>
      </c>
      <c r="G141" s="9">
        <v>1000</v>
      </c>
      <c r="H141" s="41">
        <v>1000</v>
      </c>
      <c r="I141" s="10"/>
      <c r="J141" s="41">
        <v>3200</v>
      </c>
    </row>
    <row r="142" spans="1:10" ht="12.75">
      <c r="A142" s="4">
        <v>136</v>
      </c>
      <c r="B142" s="4"/>
      <c r="C142" s="4"/>
      <c r="D142" s="4">
        <v>4420</v>
      </c>
      <c r="E142" s="8" t="s">
        <v>717</v>
      </c>
      <c r="F142" s="9">
        <f>SUM(F143)</f>
        <v>4500</v>
      </c>
      <c r="G142" s="9">
        <f>SUM(G143)</f>
        <v>5000</v>
      </c>
      <c r="H142" s="41">
        <f>SUM(H143)</f>
        <v>7000</v>
      </c>
      <c r="I142" s="10"/>
      <c r="J142" s="41">
        <f>SUM(J143)</f>
        <v>7000</v>
      </c>
    </row>
    <row r="143" spans="1:10" ht="12.75">
      <c r="A143" s="4">
        <v>137</v>
      </c>
      <c r="B143" s="4"/>
      <c r="C143" s="4"/>
      <c r="D143" s="4"/>
      <c r="E143" s="8" t="s">
        <v>67</v>
      </c>
      <c r="F143" s="9">
        <v>4500</v>
      </c>
      <c r="G143" s="9">
        <v>5000</v>
      </c>
      <c r="H143" s="41">
        <v>7000</v>
      </c>
      <c r="I143" s="10"/>
      <c r="J143" s="41">
        <v>7000</v>
      </c>
    </row>
    <row r="144" spans="1:10" ht="12.75">
      <c r="A144" s="4">
        <v>138</v>
      </c>
      <c r="B144" s="4" t="s">
        <v>497</v>
      </c>
      <c r="C144" s="7">
        <v>75023</v>
      </c>
      <c r="D144" s="7" t="s">
        <v>499</v>
      </c>
      <c r="E144" s="12" t="s">
        <v>179</v>
      </c>
      <c r="F144" s="13" t="e">
        <f>SUM(F147+F151+#REF!+F153+#REF!+F157+F161+F163+F165+F169+F180+F182+F184+F186+#REF!+#REF!+#REF!+F174)</f>
        <v>#REF!</v>
      </c>
      <c r="G144" s="13" t="e">
        <f>SUM(G145+G147+G151+#REF!+G153+G155+G157+G159+G161+G163+G165+G169+G174+G176+G178+G180+G182+G184+G186+G188+#REF!+#REF!+#REF!+#REF!)</f>
        <v>#REF!</v>
      </c>
      <c r="H144" s="43" t="e">
        <f>SUM(H145+H147+H151+#REF!+H153+H155+H157+H159+H161+H163+H165+H167+H169+H174+H176+H178+H180+H182+H184+H186+H188+#REF!+#REF!+#REF!+#REF!+#REF!)</f>
        <v>#REF!</v>
      </c>
      <c r="I144" s="43" t="e">
        <f>SUM(I145+I147+I151+#REF!+I153+I155+I157+I159+I161+I163+I165+I167+I169+I174+I176+I178+I180+I182+I184+I186+I188+#REF!+#REF!)</f>
        <v>#REF!</v>
      </c>
      <c r="J144" s="43">
        <f>SUM(J145+J147+J151+J153+J155+J157+J159+J161+J163+J165+J167+J169+J174+J176+J178+J180+J182+J184+J186+J188)</f>
        <v>6929000</v>
      </c>
    </row>
    <row r="145" spans="1:10" ht="12.75">
      <c r="A145" s="4">
        <v>139</v>
      </c>
      <c r="B145" s="4"/>
      <c r="C145" s="7"/>
      <c r="D145" s="33">
        <v>3020</v>
      </c>
      <c r="E145" s="34" t="s">
        <v>221</v>
      </c>
      <c r="F145" s="13"/>
      <c r="G145" s="13">
        <f>SUM(G146)</f>
        <v>2000</v>
      </c>
      <c r="H145" s="43">
        <f>SUM(H146)</f>
        <v>5000</v>
      </c>
      <c r="I145" s="65"/>
      <c r="J145" s="42">
        <f>SUM(J146)</f>
        <v>6000</v>
      </c>
    </row>
    <row r="146" spans="1:10" ht="38.25">
      <c r="A146" s="4">
        <v>140</v>
      </c>
      <c r="B146" s="4"/>
      <c r="C146" s="7"/>
      <c r="D146" s="7"/>
      <c r="E146" s="8" t="s">
        <v>583</v>
      </c>
      <c r="F146" s="13"/>
      <c r="G146" s="35">
        <v>2000</v>
      </c>
      <c r="H146" s="42">
        <v>5000</v>
      </c>
      <c r="I146" s="14"/>
      <c r="J146" s="42">
        <v>6000</v>
      </c>
    </row>
    <row r="147" spans="1:10" ht="12.75">
      <c r="A147" s="4">
        <v>141</v>
      </c>
      <c r="B147" s="4" t="s">
        <v>497</v>
      </c>
      <c r="C147" s="4" t="s">
        <v>498</v>
      </c>
      <c r="D147" s="4">
        <v>4010</v>
      </c>
      <c r="E147" s="8" t="s">
        <v>170</v>
      </c>
      <c r="F147" s="9">
        <f>SUM(F148:F150)</f>
        <v>2221375</v>
      </c>
      <c r="G147" s="9">
        <f>SUM(G148:G150)</f>
        <v>3357000</v>
      </c>
      <c r="H147" s="41">
        <f>SUM(H148:H150)</f>
        <v>4115000</v>
      </c>
      <c r="I147" s="10"/>
      <c r="J147" s="41">
        <f>SUM(J148:J150)</f>
        <v>4327000</v>
      </c>
    </row>
    <row r="148" spans="1:10" ht="12.75">
      <c r="A148" s="4">
        <v>142</v>
      </c>
      <c r="B148" s="4" t="s">
        <v>497</v>
      </c>
      <c r="C148" s="4" t="s">
        <v>498</v>
      </c>
      <c r="D148" s="4"/>
      <c r="E148" s="8" t="s">
        <v>180</v>
      </c>
      <c r="F148" s="9">
        <v>2186375</v>
      </c>
      <c r="G148" s="9">
        <v>3208000</v>
      </c>
      <c r="H148" s="41">
        <f>3850000+140000</f>
        <v>3990000</v>
      </c>
      <c r="I148" s="10"/>
      <c r="J148" s="41">
        <v>4200000</v>
      </c>
    </row>
    <row r="149" spans="1:10" ht="12.75">
      <c r="A149" s="4">
        <v>143</v>
      </c>
      <c r="B149" s="4"/>
      <c r="C149" s="4"/>
      <c r="D149" s="4"/>
      <c r="E149" s="8" t="s">
        <v>222</v>
      </c>
      <c r="F149" s="9"/>
      <c r="G149" s="9">
        <v>72000</v>
      </c>
      <c r="H149" s="41">
        <v>75000</v>
      </c>
      <c r="I149" s="10"/>
      <c r="J149" s="41">
        <v>30000</v>
      </c>
    </row>
    <row r="150" spans="1:10" ht="12.75">
      <c r="A150" s="4">
        <v>144</v>
      </c>
      <c r="B150" s="4"/>
      <c r="C150" s="4"/>
      <c r="D150" s="4"/>
      <c r="E150" s="8" t="s">
        <v>429</v>
      </c>
      <c r="F150" s="9">
        <v>35000</v>
      </c>
      <c r="G150" s="9">
        <v>77000</v>
      </c>
      <c r="H150" s="41">
        <v>50000</v>
      </c>
      <c r="I150" s="10"/>
      <c r="J150" s="41">
        <v>97000</v>
      </c>
    </row>
    <row r="151" spans="1:10" ht="12.75">
      <c r="A151" s="4">
        <v>145</v>
      </c>
      <c r="B151" s="4" t="s">
        <v>497</v>
      </c>
      <c r="C151" s="4" t="s">
        <v>498</v>
      </c>
      <c r="D151" s="4">
        <v>4040</v>
      </c>
      <c r="E151" s="8" t="s">
        <v>171</v>
      </c>
      <c r="F151" s="9">
        <f>SUM(F152)</f>
        <v>141732</v>
      </c>
      <c r="G151" s="9">
        <f>SUM(G152)</f>
        <v>220000</v>
      </c>
      <c r="H151" s="41">
        <f>SUM(H152)</f>
        <v>250000</v>
      </c>
      <c r="I151" s="10"/>
      <c r="J151" s="41">
        <f>SUM(J152)</f>
        <v>307500</v>
      </c>
    </row>
    <row r="152" spans="1:10" ht="28.5" customHeight="1">
      <c r="A152" s="4">
        <v>146</v>
      </c>
      <c r="B152" s="4" t="s">
        <v>497</v>
      </c>
      <c r="C152" s="4" t="s">
        <v>498</v>
      </c>
      <c r="D152" s="4"/>
      <c r="E152" s="8" t="s">
        <v>61</v>
      </c>
      <c r="F152" s="9">
        <v>141732</v>
      </c>
      <c r="G152" s="9">
        <v>220000</v>
      </c>
      <c r="H152" s="41">
        <v>250000</v>
      </c>
      <c r="I152" s="10"/>
      <c r="J152" s="41">
        <v>307500</v>
      </c>
    </row>
    <row r="153" spans="1:10" ht="12.75">
      <c r="A153" s="4">
        <v>147</v>
      </c>
      <c r="B153" s="4" t="s">
        <v>497</v>
      </c>
      <c r="C153" s="4" t="s">
        <v>498</v>
      </c>
      <c r="D153" s="4">
        <v>4110</v>
      </c>
      <c r="E153" s="8" t="s">
        <v>186</v>
      </c>
      <c r="F153" s="9">
        <f>SUM(F154)</f>
        <v>440000</v>
      </c>
      <c r="G153" s="9">
        <f>SUM(G154)</f>
        <v>649000</v>
      </c>
      <c r="H153" s="41">
        <f>SUM(H154)</f>
        <v>802000</v>
      </c>
      <c r="I153" s="10"/>
      <c r="J153" s="41">
        <f>SUM(J154)</f>
        <v>868000</v>
      </c>
    </row>
    <row r="154" spans="1:10" ht="12.75">
      <c r="A154" s="4">
        <v>148</v>
      </c>
      <c r="B154" s="4" t="s">
        <v>497</v>
      </c>
      <c r="C154" s="4" t="s">
        <v>498</v>
      </c>
      <c r="D154" s="4"/>
      <c r="E154" s="8" t="s">
        <v>186</v>
      </c>
      <c r="F154" s="9">
        <v>440000</v>
      </c>
      <c r="G154" s="9">
        <v>649000</v>
      </c>
      <c r="H154" s="41">
        <v>802000</v>
      </c>
      <c r="I154" s="10"/>
      <c r="J154" s="41">
        <v>868000</v>
      </c>
    </row>
    <row r="155" spans="1:10" ht="12.75">
      <c r="A155" s="4">
        <v>149</v>
      </c>
      <c r="B155" s="4"/>
      <c r="C155" s="4"/>
      <c r="D155" s="4">
        <v>4120</v>
      </c>
      <c r="E155" s="8" t="s">
        <v>187</v>
      </c>
      <c r="F155" s="9"/>
      <c r="G155" s="9">
        <f>SUM(G156)</f>
        <v>88000</v>
      </c>
      <c r="H155" s="41">
        <f>SUM(H156)</f>
        <v>103515</v>
      </c>
      <c r="I155" s="10"/>
      <c r="J155" s="41">
        <f>SUM(J156)</f>
        <v>115000</v>
      </c>
    </row>
    <row r="156" spans="1:10" ht="12.75">
      <c r="A156" s="4">
        <v>150</v>
      </c>
      <c r="B156" s="4"/>
      <c r="C156" s="4"/>
      <c r="D156" s="4"/>
      <c r="E156" s="8" t="s">
        <v>187</v>
      </c>
      <c r="F156" s="9"/>
      <c r="G156" s="9">
        <v>88000</v>
      </c>
      <c r="H156" s="41">
        <v>103515</v>
      </c>
      <c r="I156" s="10"/>
      <c r="J156" s="41">
        <v>115000</v>
      </c>
    </row>
    <row r="157" spans="1:10" ht="25.5">
      <c r="A157" s="4">
        <v>151</v>
      </c>
      <c r="B157" s="4" t="s">
        <v>497</v>
      </c>
      <c r="C157" s="4" t="s">
        <v>498</v>
      </c>
      <c r="D157" s="4">
        <v>4140</v>
      </c>
      <c r="E157" s="8" t="s">
        <v>420</v>
      </c>
      <c r="F157" s="9">
        <f>SUM(F158)</f>
        <v>12000</v>
      </c>
      <c r="G157" s="9">
        <f>SUM(G158)</f>
        <v>48000</v>
      </c>
      <c r="H157" s="41">
        <f>SUM(H158)</f>
        <v>75000</v>
      </c>
      <c r="I157" s="10"/>
      <c r="J157" s="41">
        <f>SUM(J158)</f>
        <v>78000</v>
      </c>
    </row>
    <row r="158" spans="1:10" ht="12.75">
      <c r="A158" s="4">
        <v>152</v>
      </c>
      <c r="B158" s="4" t="s">
        <v>497</v>
      </c>
      <c r="C158" s="4" t="s">
        <v>498</v>
      </c>
      <c r="D158" s="4"/>
      <c r="E158" s="8" t="s">
        <v>413</v>
      </c>
      <c r="F158" s="9">
        <v>12000</v>
      </c>
      <c r="G158" s="9">
        <v>48000</v>
      </c>
      <c r="H158" s="41">
        <v>75000</v>
      </c>
      <c r="I158" s="10"/>
      <c r="J158" s="41">
        <v>78000</v>
      </c>
    </row>
    <row r="159" spans="1:10" ht="12.75">
      <c r="A159" s="4">
        <v>153</v>
      </c>
      <c r="B159" s="4"/>
      <c r="C159" s="4"/>
      <c r="D159" s="4">
        <v>4170</v>
      </c>
      <c r="E159" s="8" t="s">
        <v>700</v>
      </c>
      <c r="F159" s="9"/>
      <c r="G159" s="9">
        <f>SUM(G160)</f>
        <v>90000</v>
      </c>
      <c r="H159" s="41">
        <f>SUM(H160)</f>
        <v>98000</v>
      </c>
      <c r="I159" s="10"/>
      <c r="J159" s="41">
        <f>SUM(J160)</f>
        <v>110000</v>
      </c>
    </row>
    <row r="160" spans="1:10" ht="46.5" customHeight="1">
      <c r="A160" s="4">
        <v>154</v>
      </c>
      <c r="B160" s="4"/>
      <c r="C160" s="4"/>
      <c r="D160" s="4"/>
      <c r="E160" s="8" t="s">
        <v>286</v>
      </c>
      <c r="F160" s="9"/>
      <c r="G160" s="9">
        <v>90000</v>
      </c>
      <c r="H160" s="41">
        <v>98000</v>
      </c>
      <c r="I160" s="10"/>
      <c r="J160" s="41">
        <v>110000</v>
      </c>
    </row>
    <row r="161" spans="1:10" ht="12.75">
      <c r="A161" s="4">
        <v>155</v>
      </c>
      <c r="B161" s="4" t="s">
        <v>497</v>
      </c>
      <c r="C161" s="4" t="s">
        <v>498</v>
      </c>
      <c r="D161" s="4">
        <v>4210</v>
      </c>
      <c r="E161" s="8" t="s">
        <v>507</v>
      </c>
      <c r="F161" s="9">
        <f>SUM(F162)</f>
        <v>140000</v>
      </c>
      <c r="G161" s="9">
        <f>SUM(G162)</f>
        <v>165000</v>
      </c>
      <c r="H161" s="41">
        <f>SUM(H162)</f>
        <v>165000</v>
      </c>
      <c r="I161" s="10"/>
      <c r="J161" s="41">
        <f>SUM(J162)</f>
        <v>257000</v>
      </c>
    </row>
    <row r="162" spans="1:10" ht="41.25" customHeight="1">
      <c r="A162" s="4">
        <v>156</v>
      </c>
      <c r="B162" s="4" t="s">
        <v>497</v>
      </c>
      <c r="C162" s="4" t="s">
        <v>498</v>
      </c>
      <c r="D162" s="4"/>
      <c r="E162" s="8" t="s">
        <v>232</v>
      </c>
      <c r="F162" s="9">
        <v>140000</v>
      </c>
      <c r="G162" s="9">
        <v>165000</v>
      </c>
      <c r="H162" s="41">
        <v>165000</v>
      </c>
      <c r="I162" s="10"/>
      <c r="J162" s="41">
        <v>257000</v>
      </c>
    </row>
    <row r="163" spans="1:10" ht="12.75">
      <c r="A163" s="4">
        <v>157</v>
      </c>
      <c r="B163" s="4" t="s">
        <v>497</v>
      </c>
      <c r="C163" s="4" t="s">
        <v>498</v>
      </c>
      <c r="D163" s="4">
        <v>4260</v>
      </c>
      <c r="E163" s="8" t="s">
        <v>509</v>
      </c>
      <c r="F163" s="9">
        <f>SUM(F164)</f>
        <v>48000</v>
      </c>
      <c r="G163" s="9">
        <f>SUM(G164)</f>
        <v>55000</v>
      </c>
      <c r="H163" s="41">
        <f>SUM(H164)</f>
        <v>70000</v>
      </c>
      <c r="I163" s="10"/>
      <c r="J163" s="41">
        <f>SUM(J164)</f>
        <v>70000</v>
      </c>
    </row>
    <row r="164" spans="1:10" ht="12.75">
      <c r="A164" s="4">
        <v>158</v>
      </c>
      <c r="B164" s="4" t="s">
        <v>497</v>
      </c>
      <c r="C164" s="4" t="s">
        <v>498</v>
      </c>
      <c r="D164" s="4"/>
      <c r="E164" s="8" t="s">
        <v>432</v>
      </c>
      <c r="F164" s="9">
        <v>48000</v>
      </c>
      <c r="G164" s="9">
        <v>55000</v>
      </c>
      <c r="H164" s="41">
        <v>70000</v>
      </c>
      <c r="I164" s="10"/>
      <c r="J164" s="41">
        <v>70000</v>
      </c>
    </row>
    <row r="165" spans="1:10" ht="12.75">
      <c r="A165" s="4">
        <v>159</v>
      </c>
      <c r="B165" s="4"/>
      <c r="C165" s="4"/>
      <c r="D165" s="4">
        <v>4270</v>
      </c>
      <c r="E165" s="8" t="s">
        <v>510</v>
      </c>
      <c r="F165" s="9">
        <f>SUM(F166)</f>
        <v>65000</v>
      </c>
      <c r="G165" s="9">
        <f>SUM(G166)</f>
        <v>30000</v>
      </c>
      <c r="H165" s="41">
        <f>SUM(H166)</f>
        <v>35000</v>
      </c>
      <c r="I165" s="10"/>
      <c r="J165" s="41">
        <f>SUM(J166)</f>
        <v>40000</v>
      </c>
    </row>
    <row r="166" spans="1:10" ht="25.5">
      <c r="A166" s="4">
        <v>160</v>
      </c>
      <c r="B166" s="4"/>
      <c r="C166" s="4"/>
      <c r="D166" s="4"/>
      <c r="E166" s="8" t="s">
        <v>422</v>
      </c>
      <c r="F166" s="9">
        <v>65000</v>
      </c>
      <c r="G166" s="9">
        <v>30000</v>
      </c>
      <c r="H166" s="41">
        <v>35000</v>
      </c>
      <c r="I166" s="10"/>
      <c r="J166" s="41">
        <v>40000</v>
      </c>
    </row>
    <row r="167" spans="1:10" ht="12.75" customHeight="1">
      <c r="A167" s="4">
        <v>161</v>
      </c>
      <c r="B167" s="4"/>
      <c r="C167" s="4"/>
      <c r="D167" s="4">
        <v>4280</v>
      </c>
      <c r="E167" s="8" t="s">
        <v>747</v>
      </c>
      <c r="F167" s="9">
        <f>SUM(F168)</f>
        <v>2000</v>
      </c>
      <c r="G167" s="9">
        <f>SUM(G168)</f>
        <v>4000</v>
      </c>
      <c r="H167" s="41">
        <f>SUM(H168)</f>
        <v>5000</v>
      </c>
      <c r="I167" s="10"/>
      <c r="J167" s="41">
        <f>SUM(J168)</f>
        <v>7000</v>
      </c>
    </row>
    <row r="168" spans="1:10" ht="25.5" customHeight="1">
      <c r="A168" s="4">
        <v>162</v>
      </c>
      <c r="B168" s="4"/>
      <c r="C168" s="4"/>
      <c r="D168" s="4"/>
      <c r="E168" s="8" t="s">
        <v>87</v>
      </c>
      <c r="F168" s="9">
        <v>2000</v>
      </c>
      <c r="G168" s="9">
        <v>4000</v>
      </c>
      <c r="H168" s="41">
        <v>5000</v>
      </c>
      <c r="I168" s="10"/>
      <c r="J168" s="41">
        <v>7000</v>
      </c>
    </row>
    <row r="169" spans="1:10" ht="12.75">
      <c r="A169" s="4">
        <v>163</v>
      </c>
      <c r="B169" s="4" t="s">
        <v>497</v>
      </c>
      <c r="C169" s="4" t="s">
        <v>498</v>
      </c>
      <c r="D169" s="4">
        <v>4300</v>
      </c>
      <c r="E169" s="8" t="s">
        <v>552</v>
      </c>
      <c r="F169" s="9">
        <f>SUM(F170:F172)</f>
        <v>427000</v>
      </c>
      <c r="G169" s="9">
        <f>SUM(G170:G172)</f>
        <v>402750</v>
      </c>
      <c r="H169" s="41">
        <f>SUM(H170:H172)</f>
        <v>428000</v>
      </c>
      <c r="I169" s="10"/>
      <c r="J169" s="41">
        <f>SUM(J170:J173)</f>
        <v>427000</v>
      </c>
    </row>
    <row r="170" spans="1:10" ht="70.5" customHeight="1">
      <c r="A170" s="4">
        <v>164</v>
      </c>
      <c r="B170" s="4" t="s">
        <v>497</v>
      </c>
      <c r="C170" s="4" t="s">
        <v>498</v>
      </c>
      <c r="D170" s="4"/>
      <c r="E170" s="8" t="s">
        <v>287</v>
      </c>
      <c r="F170" s="9">
        <v>374000</v>
      </c>
      <c r="G170" s="9">
        <v>320000</v>
      </c>
      <c r="H170" s="51">
        <v>340000</v>
      </c>
      <c r="I170" s="10"/>
      <c r="J170" s="51">
        <v>260000</v>
      </c>
    </row>
    <row r="171" spans="1:10" ht="12.75">
      <c r="A171" s="4">
        <v>165</v>
      </c>
      <c r="B171" s="4"/>
      <c r="C171" s="4"/>
      <c r="D171" s="4"/>
      <c r="E171" s="8" t="s">
        <v>216</v>
      </c>
      <c r="F171" s="9">
        <v>41000</v>
      </c>
      <c r="G171" s="9">
        <v>72500</v>
      </c>
      <c r="H171" s="41">
        <v>73000</v>
      </c>
      <c r="I171" s="10"/>
      <c r="J171" s="41">
        <v>55000</v>
      </c>
    </row>
    <row r="172" spans="1:10" ht="12.75">
      <c r="A172" s="4">
        <v>166</v>
      </c>
      <c r="B172" s="4"/>
      <c r="C172" s="4"/>
      <c r="D172" s="4"/>
      <c r="E172" s="8" t="s">
        <v>34</v>
      </c>
      <c r="F172" s="9">
        <v>12000</v>
      </c>
      <c r="G172" s="9">
        <v>10250</v>
      </c>
      <c r="H172" s="41">
        <v>15000</v>
      </c>
      <c r="I172" s="10"/>
      <c r="J172" s="41">
        <v>17000</v>
      </c>
    </row>
    <row r="173" spans="1:10" ht="12.75">
      <c r="A173" s="4">
        <v>167</v>
      </c>
      <c r="B173" s="4"/>
      <c r="C173" s="4"/>
      <c r="D173" s="4"/>
      <c r="E173" s="8" t="s">
        <v>423</v>
      </c>
      <c r="F173" s="9"/>
      <c r="G173" s="9"/>
      <c r="H173" s="41"/>
      <c r="I173" s="41">
        <v>0</v>
      </c>
      <c r="J173" s="41">
        <v>95000</v>
      </c>
    </row>
    <row r="174" spans="1:10" ht="12.75">
      <c r="A174" s="4">
        <v>168</v>
      </c>
      <c r="B174" s="4"/>
      <c r="C174" s="4"/>
      <c r="D174" s="4">
        <v>4350</v>
      </c>
      <c r="E174" s="8" t="s">
        <v>664</v>
      </c>
      <c r="F174" s="9">
        <v>5000</v>
      </c>
      <c r="G174" s="9">
        <f>SUM(G175)</f>
        <v>20000</v>
      </c>
      <c r="H174" s="41">
        <f>SUM(H175)</f>
        <v>22000</v>
      </c>
      <c r="I174" s="10"/>
      <c r="J174" s="41">
        <f>SUM(J175)</f>
        <v>20000</v>
      </c>
    </row>
    <row r="175" spans="1:10" ht="12.75">
      <c r="A175" s="4">
        <v>169</v>
      </c>
      <c r="B175" s="4"/>
      <c r="C175" s="4"/>
      <c r="D175" s="4"/>
      <c r="E175" s="8" t="s">
        <v>664</v>
      </c>
      <c r="F175" s="9">
        <v>5000</v>
      </c>
      <c r="G175" s="9">
        <v>20000</v>
      </c>
      <c r="H175" s="41">
        <v>22000</v>
      </c>
      <c r="I175" s="10"/>
      <c r="J175" s="41">
        <v>20000</v>
      </c>
    </row>
    <row r="176" spans="1:10" ht="25.5">
      <c r="A176" s="4">
        <v>170</v>
      </c>
      <c r="B176" s="4"/>
      <c r="C176" s="4"/>
      <c r="D176" s="4">
        <v>4360</v>
      </c>
      <c r="E176" s="8" t="s">
        <v>392</v>
      </c>
      <c r="F176" s="9"/>
      <c r="G176" s="9">
        <f>SUM(G177)</f>
        <v>25000</v>
      </c>
      <c r="H176" s="41">
        <f>SUM(H177)</f>
        <v>27000</v>
      </c>
      <c r="I176" s="10"/>
      <c r="J176" s="41">
        <f>SUM(J177)</f>
        <v>42000</v>
      </c>
    </row>
    <row r="177" spans="1:10" ht="12.75">
      <c r="A177" s="4">
        <v>171</v>
      </c>
      <c r="B177" s="4"/>
      <c r="C177" s="4"/>
      <c r="D177" s="4"/>
      <c r="E177" s="8" t="s">
        <v>540</v>
      </c>
      <c r="F177" s="9"/>
      <c r="G177" s="9">
        <v>25000</v>
      </c>
      <c r="H177" s="41">
        <v>27000</v>
      </c>
      <c r="I177" s="10"/>
      <c r="J177" s="41">
        <v>42000</v>
      </c>
    </row>
    <row r="178" spans="1:10" ht="25.5">
      <c r="A178" s="4">
        <v>172</v>
      </c>
      <c r="B178" s="4"/>
      <c r="C178" s="4"/>
      <c r="D178" s="4">
        <v>4370</v>
      </c>
      <c r="E178" s="8" t="s">
        <v>393</v>
      </c>
      <c r="F178" s="9"/>
      <c r="G178" s="9">
        <f>SUM(G179)</f>
        <v>85000</v>
      </c>
      <c r="H178" s="41">
        <f>SUM(H179)</f>
        <v>55000</v>
      </c>
      <c r="I178" s="10"/>
      <c r="J178" s="41">
        <f>SUM(J179)</f>
        <v>35000</v>
      </c>
    </row>
    <row r="179" spans="1:10" ht="12.75">
      <c r="A179" s="4">
        <v>173</v>
      </c>
      <c r="B179" s="4"/>
      <c r="C179" s="4"/>
      <c r="D179" s="4"/>
      <c r="E179" s="8" t="s">
        <v>541</v>
      </c>
      <c r="F179" s="9"/>
      <c r="G179" s="9">
        <v>85000</v>
      </c>
      <c r="H179" s="41">
        <v>55000</v>
      </c>
      <c r="I179" s="10"/>
      <c r="J179" s="41">
        <v>35000</v>
      </c>
    </row>
    <row r="180" spans="1:10" ht="12.75">
      <c r="A180" s="4">
        <v>174</v>
      </c>
      <c r="B180" s="4" t="s">
        <v>497</v>
      </c>
      <c r="C180" s="4" t="s">
        <v>498</v>
      </c>
      <c r="D180" s="4">
        <v>4410</v>
      </c>
      <c r="E180" s="8" t="s">
        <v>174</v>
      </c>
      <c r="F180" s="9">
        <f>SUM(F181)</f>
        <v>48000</v>
      </c>
      <c r="G180" s="9">
        <f>SUM(G181)</f>
        <v>77000</v>
      </c>
      <c r="H180" s="41">
        <f>SUM(H181)</f>
        <v>85000</v>
      </c>
      <c r="I180" s="10"/>
      <c r="J180" s="41">
        <f>SUM(J181)</f>
        <v>85000</v>
      </c>
    </row>
    <row r="181" spans="1:10" ht="38.25">
      <c r="A181" s="4">
        <v>175</v>
      </c>
      <c r="B181" s="4" t="s">
        <v>497</v>
      </c>
      <c r="C181" s="4" t="s">
        <v>498</v>
      </c>
      <c r="D181" s="4"/>
      <c r="E181" s="8" t="s">
        <v>430</v>
      </c>
      <c r="F181" s="9">
        <v>48000</v>
      </c>
      <c r="G181" s="9">
        <v>77000</v>
      </c>
      <c r="H181" s="41">
        <v>85000</v>
      </c>
      <c r="I181" s="10"/>
      <c r="J181" s="41">
        <v>85000</v>
      </c>
    </row>
    <row r="182" spans="1:10" ht="12.75">
      <c r="A182" s="4">
        <v>176</v>
      </c>
      <c r="B182" s="4"/>
      <c r="C182" s="4"/>
      <c r="D182" s="4">
        <v>4420</v>
      </c>
      <c r="E182" s="8" t="s">
        <v>717</v>
      </c>
      <c r="F182" s="9">
        <v>2000</v>
      </c>
      <c r="G182" s="9">
        <f>SUM(G183)</f>
        <v>3000</v>
      </c>
      <c r="H182" s="41">
        <f>SUM(H183)</f>
        <v>6000</v>
      </c>
      <c r="I182" s="10"/>
      <c r="J182" s="41">
        <f>SUM(J183)</f>
        <v>6000</v>
      </c>
    </row>
    <row r="183" spans="1:10" ht="25.5">
      <c r="A183" s="4">
        <v>177</v>
      </c>
      <c r="B183" s="4"/>
      <c r="C183" s="4"/>
      <c r="D183" s="4"/>
      <c r="E183" s="8" t="s">
        <v>431</v>
      </c>
      <c r="F183" s="9"/>
      <c r="G183" s="9">
        <v>3000</v>
      </c>
      <c r="H183" s="41">
        <v>6000</v>
      </c>
      <c r="I183" s="10"/>
      <c r="J183" s="41">
        <v>6000</v>
      </c>
    </row>
    <row r="184" spans="1:10" ht="12.75">
      <c r="A184" s="4">
        <v>178</v>
      </c>
      <c r="B184" s="4" t="s">
        <v>497</v>
      </c>
      <c r="C184" s="4" t="s">
        <v>498</v>
      </c>
      <c r="D184" s="4">
        <v>4430</v>
      </c>
      <c r="E184" s="8" t="s">
        <v>553</v>
      </c>
      <c r="F184" s="9">
        <f>SUM(F185)</f>
        <v>11500</v>
      </c>
      <c r="G184" s="9">
        <f>SUM(G185)</f>
        <v>12000</v>
      </c>
      <c r="H184" s="41">
        <f>SUM(H185)</f>
        <v>15000</v>
      </c>
      <c r="I184" s="10"/>
      <c r="J184" s="41">
        <f>SUM(J185)</f>
        <v>5000</v>
      </c>
    </row>
    <row r="185" spans="1:10" ht="25.5">
      <c r="A185" s="4">
        <v>179</v>
      </c>
      <c r="B185" s="4" t="s">
        <v>497</v>
      </c>
      <c r="C185" s="4" t="s">
        <v>498</v>
      </c>
      <c r="D185" s="4"/>
      <c r="E185" s="8" t="s">
        <v>588</v>
      </c>
      <c r="F185" s="9">
        <v>11500</v>
      </c>
      <c r="G185" s="9">
        <v>12000</v>
      </c>
      <c r="H185" s="41">
        <v>15000</v>
      </c>
      <c r="I185" s="10"/>
      <c r="J185" s="41">
        <v>5000</v>
      </c>
    </row>
    <row r="186" spans="1:10" ht="12.75">
      <c r="A186" s="4">
        <v>180</v>
      </c>
      <c r="B186" s="4" t="s">
        <v>497</v>
      </c>
      <c r="C186" s="4" t="s">
        <v>498</v>
      </c>
      <c r="D186" s="4">
        <v>4440</v>
      </c>
      <c r="E186" s="8" t="s">
        <v>591</v>
      </c>
      <c r="F186" s="9">
        <v>47000</v>
      </c>
      <c r="G186" s="9">
        <f>SUM(G187)</f>
        <v>66540</v>
      </c>
      <c r="H186" s="41">
        <f>SUM(H187)</f>
        <v>56000</v>
      </c>
      <c r="I186" s="10"/>
      <c r="J186" s="41">
        <f>SUM(J187)</f>
        <v>73500</v>
      </c>
    </row>
    <row r="187" spans="1:10" ht="25.5">
      <c r="A187" s="4">
        <v>181</v>
      </c>
      <c r="B187" s="4"/>
      <c r="C187" s="4"/>
      <c r="D187" s="4"/>
      <c r="E187" s="8" t="s">
        <v>62</v>
      </c>
      <c r="F187" s="9"/>
      <c r="G187" s="9">
        <v>66540</v>
      </c>
      <c r="H187" s="41">
        <v>56000</v>
      </c>
      <c r="I187" s="10"/>
      <c r="J187" s="41">
        <v>73500</v>
      </c>
    </row>
    <row r="188" spans="1:10" ht="24.75" customHeight="1">
      <c r="A188" s="4">
        <v>182</v>
      </c>
      <c r="B188" s="4"/>
      <c r="C188" s="4"/>
      <c r="D188" s="4">
        <v>4700</v>
      </c>
      <c r="E188" s="8" t="s">
        <v>438</v>
      </c>
      <c r="F188" s="9"/>
      <c r="G188" s="9">
        <f>SUM(G189)</f>
        <v>40000</v>
      </c>
      <c r="H188" s="41">
        <f>SUM(H189)</f>
        <v>60000</v>
      </c>
      <c r="I188" s="10"/>
      <c r="J188" s="41">
        <f>SUM(J189)</f>
        <v>50000</v>
      </c>
    </row>
    <row r="189" spans="1:10" ht="12.75">
      <c r="A189" s="4">
        <v>183</v>
      </c>
      <c r="B189" s="4"/>
      <c r="C189" s="4"/>
      <c r="D189" s="4"/>
      <c r="E189" s="8" t="s">
        <v>403</v>
      </c>
      <c r="F189" s="9"/>
      <c r="G189" s="9">
        <v>40000</v>
      </c>
      <c r="H189" s="41">
        <v>60000</v>
      </c>
      <c r="I189" s="10"/>
      <c r="J189" s="41">
        <v>50000</v>
      </c>
    </row>
    <row r="190" spans="1:10" ht="12.75">
      <c r="A190" s="4">
        <v>184</v>
      </c>
      <c r="B190" s="4"/>
      <c r="C190" s="20">
        <v>75075</v>
      </c>
      <c r="D190" s="20"/>
      <c r="E190" s="21" t="s">
        <v>542</v>
      </c>
      <c r="F190" s="22"/>
      <c r="G190" s="22">
        <f>SUM(G191+G193)</f>
        <v>70000</v>
      </c>
      <c r="H190" s="45">
        <f>SUM(H191+H193)</f>
        <v>90000</v>
      </c>
      <c r="I190" s="10"/>
      <c r="J190" s="45">
        <f>SUM(J191+J193)</f>
        <v>100000</v>
      </c>
    </row>
    <row r="191" spans="1:10" ht="12.75">
      <c r="A191" s="4">
        <v>185</v>
      </c>
      <c r="B191" s="4"/>
      <c r="C191" s="4"/>
      <c r="D191" s="4">
        <v>4210</v>
      </c>
      <c r="E191" s="8" t="s">
        <v>507</v>
      </c>
      <c r="F191" s="9"/>
      <c r="G191" s="9">
        <f>SUM(G192)</f>
        <v>15000</v>
      </c>
      <c r="H191" s="41">
        <f>SUM(H192)</f>
        <v>25000</v>
      </c>
      <c r="I191" s="10"/>
      <c r="J191" s="41">
        <f>SUM(J192)</f>
        <v>20000</v>
      </c>
    </row>
    <row r="192" spans="1:10" ht="12.75">
      <c r="A192" s="4">
        <v>186</v>
      </c>
      <c r="B192" s="4"/>
      <c r="C192" s="4"/>
      <c r="D192" s="4"/>
      <c r="E192" s="8" t="s">
        <v>63</v>
      </c>
      <c r="F192" s="9"/>
      <c r="G192" s="9">
        <v>15000</v>
      </c>
      <c r="H192" s="41">
        <v>25000</v>
      </c>
      <c r="I192" s="10"/>
      <c r="J192" s="41">
        <v>20000</v>
      </c>
    </row>
    <row r="193" spans="1:10" ht="12.75">
      <c r="A193" s="4">
        <v>187</v>
      </c>
      <c r="B193" s="4"/>
      <c r="C193" s="4"/>
      <c r="D193" s="4">
        <v>4300</v>
      </c>
      <c r="E193" s="8" t="s">
        <v>552</v>
      </c>
      <c r="F193" s="9"/>
      <c r="G193" s="9">
        <f>SUM(G194)</f>
        <v>55000</v>
      </c>
      <c r="H193" s="41">
        <f>SUM(H194)</f>
        <v>65000</v>
      </c>
      <c r="I193" s="10"/>
      <c r="J193" s="41">
        <f>SUM(J194)</f>
        <v>80000</v>
      </c>
    </row>
    <row r="194" spans="1:10" ht="12.75">
      <c r="A194" s="4">
        <v>188</v>
      </c>
      <c r="B194" s="4"/>
      <c r="C194" s="4"/>
      <c r="D194" s="4"/>
      <c r="E194" s="8" t="s">
        <v>64</v>
      </c>
      <c r="F194" s="9"/>
      <c r="G194" s="9">
        <v>55000</v>
      </c>
      <c r="H194" s="41">
        <v>65000</v>
      </c>
      <c r="I194" s="10"/>
      <c r="J194" s="41">
        <v>80000</v>
      </c>
    </row>
    <row r="195" spans="1:10" ht="12.75">
      <c r="A195" s="4">
        <v>189</v>
      </c>
      <c r="B195" s="4" t="s">
        <v>497</v>
      </c>
      <c r="C195" s="7">
        <v>75095</v>
      </c>
      <c r="D195" s="7" t="s">
        <v>499</v>
      </c>
      <c r="E195" s="12" t="s">
        <v>554</v>
      </c>
      <c r="F195" s="13" t="e">
        <f>SUM(F196+F200+#REF!+F202)</f>
        <v>#REF!</v>
      </c>
      <c r="G195" s="13" t="e">
        <f>SUM(G196+G200+#REF!+G202)</f>
        <v>#REF!</v>
      </c>
      <c r="H195" s="43">
        <f>SUM(H196+H200+H202)</f>
        <v>34500</v>
      </c>
      <c r="I195" s="43" t="e">
        <f>SUM(I196+I200+I202+#REF!)</f>
        <v>#REF!</v>
      </c>
      <c r="J195" s="43">
        <f>SUM(J196+J200+J202)</f>
        <v>36300</v>
      </c>
    </row>
    <row r="196" spans="1:10" ht="26.25" customHeight="1">
      <c r="A196" s="4">
        <v>190</v>
      </c>
      <c r="B196" s="4" t="s">
        <v>497</v>
      </c>
      <c r="C196" s="4" t="s">
        <v>498</v>
      </c>
      <c r="D196" s="4">
        <v>2900</v>
      </c>
      <c r="E196" s="8" t="s">
        <v>426</v>
      </c>
      <c r="F196" s="9">
        <f>SUM(F197:F199)</f>
        <v>11620</v>
      </c>
      <c r="G196" s="9">
        <f>SUM(G197:G199)</f>
        <v>22500</v>
      </c>
      <c r="H196" s="41">
        <f>SUM(H197:H199)</f>
        <v>22500</v>
      </c>
      <c r="I196" s="10"/>
      <c r="J196" s="41">
        <f>SUM(J197:J199)</f>
        <v>23000</v>
      </c>
    </row>
    <row r="197" spans="1:10" ht="12.75">
      <c r="A197" s="4">
        <v>191</v>
      </c>
      <c r="B197" s="4" t="s">
        <v>497</v>
      </c>
      <c r="C197" s="4" t="s">
        <v>498</v>
      </c>
      <c r="D197" s="4"/>
      <c r="E197" s="8" t="s">
        <v>721</v>
      </c>
      <c r="F197" s="9">
        <v>7000</v>
      </c>
      <c r="G197" s="9">
        <v>7500</v>
      </c>
      <c r="H197" s="41">
        <v>7500</v>
      </c>
      <c r="I197" s="10"/>
      <c r="J197" s="41">
        <v>8000</v>
      </c>
    </row>
    <row r="198" spans="1:10" ht="12.75">
      <c r="A198" s="4">
        <v>192</v>
      </c>
      <c r="B198" s="4"/>
      <c r="C198" s="4"/>
      <c r="D198" s="4"/>
      <c r="E198" s="8" t="s">
        <v>325</v>
      </c>
      <c r="F198" s="9">
        <v>3200</v>
      </c>
      <c r="G198" s="9">
        <v>5000</v>
      </c>
      <c r="H198" s="41">
        <v>5000</v>
      </c>
      <c r="I198" s="10"/>
      <c r="J198" s="41">
        <v>5000</v>
      </c>
    </row>
    <row r="199" spans="1:10" ht="12.75">
      <c r="A199" s="4">
        <v>193</v>
      </c>
      <c r="B199" s="4"/>
      <c r="C199" s="4"/>
      <c r="D199" s="4"/>
      <c r="E199" s="8" t="s">
        <v>543</v>
      </c>
      <c r="F199" s="9">
        <v>1420</v>
      </c>
      <c r="G199" s="9">
        <v>10000</v>
      </c>
      <c r="H199" s="41">
        <v>10000</v>
      </c>
      <c r="I199" s="10"/>
      <c r="J199" s="41">
        <v>10000</v>
      </c>
    </row>
    <row r="200" spans="1:10" ht="12.75">
      <c r="A200" s="4">
        <v>194</v>
      </c>
      <c r="B200" s="4"/>
      <c r="C200" s="4"/>
      <c r="D200" s="4">
        <v>4210</v>
      </c>
      <c r="E200" s="8" t="s">
        <v>507</v>
      </c>
      <c r="F200" s="9">
        <f>SUM(F201:F201)</f>
        <v>500</v>
      </c>
      <c r="G200" s="9">
        <f>SUM(G201:G201)</f>
        <v>2000</v>
      </c>
      <c r="H200" s="41">
        <f>SUM(H201:H201)</f>
        <v>2000</v>
      </c>
      <c r="I200" s="10"/>
      <c r="J200" s="41">
        <f>SUM(J201:J201)</f>
        <v>2000</v>
      </c>
    </row>
    <row r="201" spans="1:10" ht="12.75">
      <c r="A201" s="4">
        <v>195</v>
      </c>
      <c r="B201" s="4"/>
      <c r="C201" s="4"/>
      <c r="D201" s="4"/>
      <c r="E201" s="8" t="s">
        <v>385</v>
      </c>
      <c r="F201" s="9">
        <v>500</v>
      </c>
      <c r="G201" s="9">
        <v>2000</v>
      </c>
      <c r="H201" s="41">
        <v>2000</v>
      </c>
      <c r="I201" s="10"/>
      <c r="J201" s="41">
        <v>2000</v>
      </c>
    </row>
    <row r="202" spans="1:10" ht="12.75">
      <c r="A202" s="4">
        <v>196</v>
      </c>
      <c r="B202" s="4"/>
      <c r="C202" s="4"/>
      <c r="D202" s="4">
        <v>4300</v>
      </c>
      <c r="E202" s="8" t="s">
        <v>552</v>
      </c>
      <c r="F202" s="9">
        <f>SUM(F204:F204)</f>
        <v>17000</v>
      </c>
      <c r="G202" s="9">
        <f>SUM(G204:G204)</f>
        <v>3000</v>
      </c>
      <c r="H202" s="41">
        <f>SUM(H204:H204)</f>
        <v>10000</v>
      </c>
      <c r="I202" s="10"/>
      <c r="J202" s="41">
        <f>SUM(J203:J204)</f>
        <v>11300</v>
      </c>
    </row>
    <row r="203" spans="1:10" ht="25.5">
      <c r="A203" s="4">
        <v>197</v>
      </c>
      <c r="B203" s="4"/>
      <c r="C203" s="4"/>
      <c r="D203" s="4"/>
      <c r="E203" s="8" t="s">
        <v>360</v>
      </c>
      <c r="F203" s="9"/>
      <c r="G203" s="9"/>
      <c r="H203" s="41"/>
      <c r="I203" s="10"/>
      <c r="J203" s="42">
        <v>1300</v>
      </c>
    </row>
    <row r="204" spans="1:10" ht="13.5" customHeight="1">
      <c r="A204" s="4">
        <v>198</v>
      </c>
      <c r="B204" s="4"/>
      <c r="C204" s="4"/>
      <c r="D204" s="4"/>
      <c r="E204" s="8" t="s">
        <v>386</v>
      </c>
      <c r="F204" s="9">
        <v>17000</v>
      </c>
      <c r="G204" s="9">
        <v>3000</v>
      </c>
      <c r="H204" s="41">
        <v>10000</v>
      </c>
      <c r="I204" s="10"/>
      <c r="J204" s="41">
        <v>10000</v>
      </c>
    </row>
    <row r="205" spans="1:10" ht="13.5" customHeight="1">
      <c r="A205" s="4">
        <v>199</v>
      </c>
      <c r="B205" s="90" t="s">
        <v>633</v>
      </c>
      <c r="C205" s="91"/>
      <c r="D205" s="91"/>
      <c r="E205" s="92"/>
      <c r="F205" s="15" t="e">
        <f>SUM(F119+F129+F144+F195)</f>
        <v>#REF!</v>
      </c>
      <c r="G205" s="15" t="e">
        <f>SUM(G119+G129+G144+G190+G195)</f>
        <v>#REF!</v>
      </c>
      <c r="H205" s="44" t="e">
        <f>SUM(H119+H129+H144+H190+H195)</f>
        <v>#REF!</v>
      </c>
      <c r="I205" s="16"/>
      <c r="J205" s="44">
        <f>SUM(J119+J129+J144+J190+J195)</f>
        <v>7507565</v>
      </c>
    </row>
    <row r="206" spans="1:10" ht="13.5" customHeight="1">
      <c r="A206" s="4">
        <v>200</v>
      </c>
      <c r="B206" s="4">
        <v>751</v>
      </c>
      <c r="C206" s="7">
        <v>75101</v>
      </c>
      <c r="D206" s="7" t="s">
        <v>499</v>
      </c>
      <c r="E206" s="12" t="s">
        <v>350</v>
      </c>
      <c r="F206" s="13">
        <f>SUM(F207+F209+F211)</f>
        <v>2256</v>
      </c>
      <c r="G206" s="13">
        <f>SUM(G207+G209+G211)</f>
        <v>2482</v>
      </c>
      <c r="H206" s="43">
        <f>SUM(H207+H209+H211)</f>
        <v>2509</v>
      </c>
      <c r="I206" s="14"/>
      <c r="J206" s="43">
        <f>SUM(J207+J209+J211)</f>
        <v>2609</v>
      </c>
    </row>
    <row r="207" spans="1:10" ht="12.75">
      <c r="A207" s="4">
        <v>201</v>
      </c>
      <c r="B207" s="4" t="s">
        <v>497</v>
      </c>
      <c r="C207" s="4" t="s">
        <v>498</v>
      </c>
      <c r="D207" s="4">
        <v>4110</v>
      </c>
      <c r="E207" s="8" t="s">
        <v>186</v>
      </c>
      <c r="F207" s="9">
        <f>SUM(F208)</f>
        <v>320</v>
      </c>
      <c r="G207" s="9">
        <f>SUM(G208)</f>
        <v>402</v>
      </c>
      <c r="H207" s="41">
        <f>SUM(H208)</f>
        <v>322</v>
      </c>
      <c r="I207" s="10"/>
      <c r="J207" s="41">
        <f>SUM(J208)</f>
        <v>357</v>
      </c>
    </row>
    <row r="208" spans="1:10" ht="12.75">
      <c r="A208" s="4">
        <v>202</v>
      </c>
      <c r="B208" s="4" t="s">
        <v>497</v>
      </c>
      <c r="C208" s="4" t="s">
        <v>498</v>
      </c>
      <c r="D208" s="4"/>
      <c r="E208" s="8" t="s">
        <v>617</v>
      </c>
      <c r="F208" s="9">
        <v>320</v>
      </c>
      <c r="G208" s="9">
        <v>402</v>
      </c>
      <c r="H208" s="41">
        <v>322</v>
      </c>
      <c r="I208" s="10"/>
      <c r="J208" s="41">
        <v>357</v>
      </c>
    </row>
    <row r="209" spans="1:10" ht="12.75">
      <c r="A209" s="4">
        <v>203</v>
      </c>
      <c r="B209" s="4" t="s">
        <v>497</v>
      </c>
      <c r="C209" s="4" t="s">
        <v>498</v>
      </c>
      <c r="D209" s="4">
        <v>4120</v>
      </c>
      <c r="E209" s="8" t="s">
        <v>187</v>
      </c>
      <c r="F209" s="9">
        <f>SUM(F210)</f>
        <v>46</v>
      </c>
      <c r="G209" s="9">
        <f>SUM(G210)</f>
        <v>60</v>
      </c>
      <c r="H209" s="41">
        <f>SUM(H210)</f>
        <v>52</v>
      </c>
      <c r="I209" s="10"/>
      <c r="J209" s="41">
        <f>SUM(J210)</f>
        <v>64</v>
      </c>
    </row>
    <row r="210" spans="1:10" ht="12.75">
      <c r="A210" s="4">
        <v>204</v>
      </c>
      <c r="B210" s="4" t="s">
        <v>497</v>
      </c>
      <c r="C210" s="4" t="s">
        <v>498</v>
      </c>
      <c r="D210" s="4"/>
      <c r="E210" s="8" t="s">
        <v>593</v>
      </c>
      <c r="F210" s="9">
        <v>46</v>
      </c>
      <c r="G210" s="9">
        <v>60</v>
      </c>
      <c r="H210" s="41">
        <v>52</v>
      </c>
      <c r="I210" s="10"/>
      <c r="J210" s="41">
        <v>64</v>
      </c>
    </row>
    <row r="211" spans="1:10" ht="12.75">
      <c r="A211" s="4">
        <v>205</v>
      </c>
      <c r="B211" s="4"/>
      <c r="C211" s="4"/>
      <c r="D211" s="4">
        <v>4170</v>
      </c>
      <c r="E211" s="8" t="s">
        <v>700</v>
      </c>
      <c r="F211" s="9">
        <f>SUM(F212)</f>
        <v>1890</v>
      </c>
      <c r="G211" s="9">
        <f>SUM(G212)</f>
        <v>2020</v>
      </c>
      <c r="H211" s="41">
        <f>SUM(H212)</f>
        <v>2135</v>
      </c>
      <c r="I211" s="10"/>
      <c r="J211" s="41">
        <f>SUM(J212)</f>
        <v>2188</v>
      </c>
    </row>
    <row r="212" spans="1:10" ht="12.75">
      <c r="A212" s="4">
        <v>206</v>
      </c>
      <c r="B212" s="4"/>
      <c r="C212" s="4"/>
      <c r="D212" s="4"/>
      <c r="E212" s="8" t="s">
        <v>65</v>
      </c>
      <c r="F212" s="9">
        <v>1890</v>
      </c>
      <c r="G212" s="9">
        <v>2020</v>
      </c>
      <c r="H212" s="41">
        <v>2135</v>
      </c>
      <c r="I212" s="10"/>
      <c r="J212" s="41">
        <v>2188</v>
      </c>
    </row>
    <row r="213" spans="1:10" ht="24" customHeight="1">
      <c r="A213" s="4">
        <v>207</v>
      </c>
      <c r="B213" s="93" t="s">
        <v>634</v>
      </c>
      <c r="C213" s="94"/>
      <c r="D213" s="94"/>
      <c r="E213" s="95"/>
      <c r="F213" s="15" t="e">
        <f>SUM(F206+#REF!)</f>
        <v>#REF!</v>
      </c>
      <c r="G213" s="15">
        <f>SUM(G206)</f>
        <v>2482</v>
      </c>
      <c r="H213" s="44">
        <f>SUM(H206)</f>
        <v>2509</v>
      </c>
      <c r="I213" s="16"/>
      <c r="J213" s="44">
        <f>SUM(J206)</f>
        <v>2609</v>
      </c>
    </row>
    <row r="214" spans="1:10" ht="12.75">
      <c r="A214" s="4">
        <v>208</v>
      </c>
      <c r="B214" s="4">
        <v>754</v>
      </c>
      <c r="C214" s="7">
        <v>75404</v>
      </c>
      <c r="D214" s="7"/>
      <c r="E214" s="12" t="s">
        <v>468</v>
      </c>
      <c r="F214" s="13" t="e">
        <f>SUM(#REF!+#REF!+#REF!)</f>
        <v>#REF!</v>
      </c>
      <c r="G214" s="13" t="e">
        <f>SUM(G215+#REF!)</f>
        <v>#REF!</v>
      </c>
      <c r="H214" s="43">
        <f>SUM(H215)</f>
        <v>60000</v>
      </c>
      <c r="I214" s="14"/>
      <c r="J214" s="43">
        <f>SUM(J215)</f>
        <v>80000</v>
      </c>
    </row>
    <row r="215" spans="1:10" ht="12.75">
      <c r="A215" s="4">
        <v>209</v>
      </c>
      <c r="B215" s="4"/>
      <c r="C215" s="4"/>
      <c r="D215" s="4">
        <v>3000</v>
      </c>
      <c r="E215" s="8" t="s">
        <v>288</v>
      </c>
      <c r="F215" s="9"/>
      <c r="G215" s="9">
        <f>SUM(G216:G216)</f>
        <v>80000</v>
      </c>
      <c r="H215" s="41">
        <f>SUM(H216:H216)</f>
        <v>60000</v>
      </c>
      <c r="I215" s="10"/>
      <c r="J215" s="41">
        <f>SUM(J216:J219)</f>
        <v>80000</v>
      </c>
    </row>
    <row r="216" spans="1:10" ht="27.75" customHeight="1">
      <c r="A216" s="4">
        <v>210</v>
      </c>
      <c r="B216" s="4"/>
      <c r="C216" s="4"/>
      <c r="D216" s="4"/>
      <c r="E216" s="8" t="s">
        <v>687</v>
      </c>
      <c r="F216" s="9"/>
      <c r="G216" s="9">
        <v>80000</v>
      </c>
      <c r="H216" s="41">
        <v>60000</v>
      </c>
      <c r="I216" s="10"/>
      <c r="J216" s="41">
        <v>60000</v>
      </c>
    </row>
    <row r="217" spans="1:10" ht="12.75">
      <c r="A217" s="4">
        <v>211</v>
      </c>
      <c r="B217" s="4"/>
      <c r="C217" s="4"/>
      <c r="D217" s="4"/>
      <c r="E217" s="8" t="s">
        <v>629</v>
      </c>
      <c r="F217" s="9"/>
      <c r="G217" s="9"/>
      <c r="H217" s="41"/>
      <c r="I217" s="10"/>
      <c r="J217" s="41">
        <v>2000</v>
      </c>
    </row>
    <row r="218" spans="1:10" ht="12.75">
      <c r="A218" s="4">
        <v>212</v>
      </c>
      <c r="B218" s="4"/>
      <c r="C218" s="4"/>
      <c r="D218" s="4"/>
      <c r="E218" s="8" t="s">
        <v>631</v>
      </c>
      <c r="F218" s="9"/>
      <c r="G218" s="9"/>
      <c r="H218" s="41"/>
      <c r="I218" s="10"/>
      <c r="J218" s="41">
        <v>15000</v>
      </c>
    </row>
    <row r="219" spans="1:10" ht="27.75" customHeight="1">
      <c r="A219" s="4">
        <v>213</v>
      </c>
      <c r="B219" s="4"/>
      <c r="C219" s="4"/>
      <c r="D219" s="4"/>
      <c r="E219" s="8" t="s">
        <v>289</v>
      </c>
      <c r="F219" s="9"/>
      <c r="G219" s="9"/>
      <c r="H219" s="41"/>
      <c r="I219" s="10"/>
      <c r="J219" s="41">
        <v>3000</v>
      </c>
    </row>
    <row r="220" spans="1:10" ht="12.75">
      <c r="A220" s="4">
        <v>214</v>
      </c>
      <c r="B220" s="4" t="s">
        <v>497</v>
      </c>
      <c r="C220" s="7">
        <v>75412</v>
      </c>
      <c r="D220" s="7" t="s">
        <v>499</v>
      </c>
      <c r="E220" s="12" t="s">
        <v>594</v>
      </c>
      <c r="F220" s="13" t="e">
        <f>SUM(F221+F223+F228+F234+F242+#REF!)</f>
        <v>#REF!</v>
      </c>
      <c r="G220" s="13" t="e">
        <f>SUM(G221+G223+G228+G232+G234+G240+G242+#REF!+G230+G238)</f>
        <v>#REF!</v>
      </c>
      <c r="H220" s="43" t="e">
        <f>SUM(H221+H223+H228+H232+H234+H240+H242+#REF!+H230+H238)</f>
        <v>#REF!</v>
      </c>
      <c r="I220" s="43">
        <f>SUM(I221+I223+I228+I232+I234+I240+I242+I230+I238)</f>
        <v>0</v>
      </c>
      <c r="J220" s="43">
        <f>SUM(J221+J223+J228+J232+J234+J240+J242+J230+J238)</f>
        <v>80000</v>
      </c>
    </row>
    <row r="221" spans="1:10" ht="12.75">
      <c r="A221" s="4">
        <v>215</v>
      </c>
      <c r="B221" s="4" t="s">
        <v>497</v>
      </c>
      <c r="C221" s="4" t="s">
        <v>498</v>
      </c>
      <c r="D221" s="4">
        <v>3030</v>
      </c>
      <c r="E221" s="8" t="s">
        <v>501</v>
      </c>
      <c r="F221" s="9">
        <f>SUM(F222)</f>
        <v>8500</v>
      </c>
      <c r="G221" s="9">
        <f>SUM(G222)</f>
        <v>12000</v>
      </c>
      <c r="H221" s="41">
        <f>SUM(H222)</f>
        <v>11000</v>
      </c>
      <c r="I221" s="10"/>
      <c r="J221" s="41">
        <f>SUM(J222)</f>
        <v>15000</v>
      </c>
    </row>
    <row r="222" spans="1:10" ht="12.75">
      <c r="A222" s="4">
        <v>216</v>
      </c>
      <c r="B222" s="4" t="s">
        <v>497</v>
      </c>
      <c r="C222" s="4" t="s">
        <v>498</v>
      </c>
      <c r="D222" s="4"/>
      <c r="E222" s="8" t="s">
        <v>196</v>
      </c>
      <c r="F222" s="9">
        <v>8500</v>
      </c>
      <c r="G222" s="9">
        <v>12000</v>
      </c>
      <c r="H222" s="41">
        <v>11000</v>
      </c>
      <c r="I222" s="10"/>
      <c r="J222" s="41">
        <v>15000</v>
      </c>
    </row>
    <row r="223" spans="1:10" ht="12.75">
      <c r="A223" s="4">
        <v>217</v>
      </c>
      <c r="B223" s="4" t="s">
        <v>497</v>
      </c>
      <c r="C223" s="4" t="s">
        <v>498</v>
      </c>
      <c r="D223" s="4">
        <v>4210</v>
      </c>
      <c r="E223" s="8" t="s">
        <v>507</v>
      </c>
      <c r="F223" s="9">
        <f>SUM(F224:F227)</f>
        <v>28000</v>
      </c>
      <c r="G223" s="9">
        <f>SUM(G224:G227)</f>
        <v>41000</v>
      </c>
      <c r="H223" s="41">
        <f>SUM(H224:H227)</f>
        <v>40000</v>
      </c>
      <c r="I223" s="10"/>
      <c r="J223" s="41">
        <f>SUM(J224:J227)</f>
        <v>18500</v>
      </c>
    </row>
    <row r="224" spans="1:10" ht="12.75">
      <c r="A224" s="4">
        <v>218</v>
      </c>
      <c r="B224" s="4" t="s">
        <v>497</v>
      </c>
      <c r="C224" s="4" t="s">
        <v>498</v>
      </c>
      <c r="D224" s="4"/>
      <c r="E224" s="8" t="s">
        <v>587</v>
      </c>
      <c r="F224" s="9">
        <v>4500</v>
      </c>
      <c r="G224" s="9">
        <v>10000</v>
      </c>
      <c r="H224" s="41">
        <v>10000</v>
      </c>
      <c r="I224" s="10"/>
      <c r="J224" s="41">
        <v>7000</v>
      </c>
    </row>
    <row r="225" spans="1:10" ht="12.75">
      <c r="A225" s="4">
        <v>219</v>
      </c>
      <c r="B225" s="4" t="s">
        <v>497</v>
      </c>
      <c r="C225" s="4" t="s">
        <v>498</v>
      </c>
      <c r="D225" s="4"/>
      <c r="E225" s="8" t="s">
        <v>595</v>
      </c>
      <c r="F225" s="9">
        <v>10000</v>
      </c>
      <c r="G225" s="9">
        <v>10000</v>
      </c>
      <c r="H225" s="41">
        <v>9000</v>
      </c>
      <c r="I225" s="10"/>
      <c r="J225" s="41">
        <v>3000</v>
      </c>
    </row>
    <row r="226" spans="1:10" ht="12.75">
      <c r="A226" s="4">
        <v>220</v>
      </c>
      <c r="B226" s="4" t="s">
        <v>497</v>
      </c>
      <c r="C226" s="4" t="s">
        <v>498</v>
      </c>
      <c r="D226" s="4"/>
      <c r="E226" s="8" t="s">
        <v>290</v>
      </c>
      <c r="F226" s="9">
        <v>7000</v>
      </c>
      <c r="G226" s="9">
        <v>3000</v>
      </c>
      <c r="H226" s="41">
        <v>3000</v>
      </c>
      <c r="I226" s="10"/>
      <c r="J226" s="41">
        <v>500</v>
      </c>
    </row>
    <row r="227" spans="1:10" ht="12.75">
      <c r="A227" s="4">
        <v>221</v>
      </c>
      <c r="B227" s="4"/>
      <c r="C227" s="4"/>
      <c r="D227" s="4"/>
      <c r="E227" s="8" t="s">
        <v>477</v>
      </c>
      <c r="F227" s="9">
        <v>6500</v>
      </c>
      <c r="G227" s="9">
        <v>18000</v>
      </c>
      <c r="H227" s="41">
        <v>18000</v>
      </c>
      <c r="I227" s="10"/>
      <c r="J227" s="41">
        <v>8000</v>
      </c>
    </row>
    <row r="228" spans="1:10" ht="12.75">
      <c r="A228" s="4">
        <v>222</v>
      </c>
      <c r="B228" s="4" t="s">
        <v>497</v>
      </c>
      <c r="C228" s="4" t="s">
        <v>498</v>
      </c>
      <c r="D228" s="4">
        <v>4260</v>
      </c>
      <c r="E228" s="8" t="s">
        <v>509</v>
      </c>
      <c r="F228" s="9">
        <f>SUM(F229)</f>
        <v>7000</v>
      </c>
      <c r="G228" s="9">
        <f>SUM(G229)</f>
        <v>9000</v>
      </c>
      <c r="H228" s="41">
        <f>SUM(H229)</f>
        <v>9000</v>
      </c>
      <c r="I228" s="10"/>
      <c r="J228" s="41">
        <f>SUM(J229)</f>
        <v>10000</v>
      </c>
    </row>
    <row r="229" spans="1:10" ht="12.75">
      <c r="A229" s="4">
        <v>223</v>
      </c>
      <c r="B229" s="4" t="s">
        <v>497</v>
      </c>
      <c r="C229" s="4" t="s">
        <v>498</v>
      </c>
      <c r="D229" s="4"/>
      <c r="E229" s="8" t="s">
        <v>226</v>
      </c>
      <c r="F229" s="9">
        <v>7000</v>
      </c>
      <c r="G229" s="9">
        <v>9000</v>
      </c>
      <c r="H229" s="41">
        <v>9000</v>
      </c>
      <c r="I229" s="10"/>
      <c r="J229" s="41">
        <v>10000</v>
      </c>
    </row>
    <row r="230" spans="1:10" ht="12.75">
      <c r="A230" s="4">
        <v>224</v>
      </c>
      <c r="B230" s="4"/>
      <c r="C230" s="4"/>
      <c r="D230" s="4">
        <v>4270</v>
      </c>
      <c r="E230" s="8" t="s">
        <v>510</v>
      </c>
      <c r="F230" s="9"/>
      <c r="G230" s="9">
        <f>SUM(G231)</f>
        <v>5000</v>
      </c>
      <c r="H230" s="41">
        <f>SUM(H231)</f>
        <v>6500</v>
      </c>
      <c r="I230" s="10"/>
      <c r="J230" s="41">
        <f>SUM(J231)</f>
        <v>5000</v>
      </c>
    </row>
    <row r="231" spans="1:10" ht="12.75">
      <c r="A231" s="4">
        <v>225</v>
      </c>
      <c r="B231" s="4"/>
      <c r="C231" s="4"/>
      <c r="D231" s="4"/>
      <c r="E231" s="8" t="s">
        <v>333</v>
      </c>
      <c r="F231" s="9"/>
      <c r="G231" s="9">
        <v>5000</v>
      </c>
      <c r="H231" s="41">
        <v>6500</v>
      </c>
      <c r="I231" s="10"/>
      <c r="J231" s="41">
        <v>5000</v>
      </c>
    </row>
    <row r="232" spans="1:10" ht="12.75">
      <c r="A232" s="4">
        <v>226</v>
      </c>
      <c r="B232" s="4"/>
      <c r="C232" s="4"/>
      <c r="D232" s="4">
        <v>4280</v>
      </c>
      <c r="E232" s="8" t="s">
        <v>747</v>
      </c>
      <c r="F232" s="9">
        <f>SUM(F233:F234)</f>
        <v>12250</v>
      </c>
      <c r="G232" s="9">
        <f>SUM(G233)</f>
        <v>2000</v>
      </c>
      <c r="H232" s="41">
        <f>SUM(H233:H233)</f>
        <v>2000</v>
      </c>
      <c r="I232" s="10"/>
      <c r="J232" s="41">
        <f>SUM(J233:J233)</f>
        <v>1500</v>
      </c>
    </row>
    <row r="233" spans="1:10" ht="12.75">
      <c r="A233" s="4">
        <v>227</v>
      </c>
      <c r="B233" s="4"/>
      <c r="C233" s="4"/>
      <c r="D233" s="4"/>
      <c r="E233" s="8" t="s">
        <v>512</v>
      </c>
      <c r="F233" s="9">
        <v>3450</v>
      </c>
      <c r="G233" s="9">
        <v>2000</v>
      </c>
      <c r="H233" s="41">
        <v>2000</v>
      </c>
      <c r="I233" s="10"/>
      <c r="J233" s="41">
        <v>1500</v>
      </c>
    </row>
    <row r="234" spans="1:10" ht="12.75">
      <c r="A234" s="4">
        <v>228</v>
      </c>
      <c r="B234" s="4"/>
      <c r="C234" s="4"/>
      <c r="D234" s="4">
        <v>4300</v>
      </c>
      <c r="E234" s="8" t="s">
        <v>552</v>
      </c>
      <c r="F234" s="9">
        <f>SUM(F235:F237)</f>
        <v>8800</v>
      </c>
      <c r="G234" s="9">
        <f>SUM(G235:G237)</f>
        <v>11000</v>
      </c>
      <c r="H234" s="41">
        <f>SUM(H235:H237)</f>
        <v>11000</v>
      </c>
      <c r="I234" s="10"/>
      <c r="J234" s="41">
        <f>SUM(J235:J237)</f>
        <v>12000</v>
      </c>
    </row>
    <row r="235" spans="1:10" ht="12.75">
      <c r="A235" s="4">
        <v>229</v>
      </c>
      <c r="B235" s="4"/>
      <c r="C235" s="4"/>
      <c r="D235" s="4"/>
      <c r="E235" s="8" t="s">
        <v>513</v>
      </c>
      <c r="F235" s="9">
        <v>4000</v>
      </c>
      <c r="G235" s="9">
        <v>3000</v>
      </c>
      <c r="H235" s="41">
        <v>3000</v>
      </c>
      <c r="I235" s="10"/>
      <c r="J235" s="41">
        <v>7000</v>
      </c>
    </row>
    <row r="236" spans="1:10" ht="12.75">
      <c r="A236" s="4">
        <v>230</v>
      </c>
      <c r="B236" s="4"/>
      <c r="C236" s="4"/>
      <c r="D236" s="4"/>
      <c r="E236" s="8" t="s">
        <v>701</v>
      </c>
      <c r="F236" s="9">
        <v>2000</v>
      </c>
      <c r="G236" s="9">
        <v>2000</v>
      </c>
      <c r="H236" s="41">
        <v>2000</v>
      </c>
      <c r="I236" s="10"/>
      <c r="J236" s="41">
        <v>3000</v>
      </c>
    </row>
    <row r="237" spans="1:10" ht="12.75">
      <c r="A237" s="4">
        <v>231</v>
      </c>
      <c r="B237" s="4"/>
      <c r="C237" s="4"/>
      <c r="D237" s="4"/>
      <c r="E237" s="8" t="s">
        <v>291</v>
      </c>
      <c r="F237" s="9">
        <v>2800</v>
      </c>
      <c r="G237" s="9">
        <v>6000</v>
      </c>
      <c r="H237" s="41">
        <v>6000</v>
      </c>
      <c r="I237" s="10"/>
      <c r="J237" s="41">
        <v>2000</v>
      </c>
    </row>
    <row r="238" spans="1:10" ht="25.5">
      <c r="A238" s="4">
        <v>232</v>
      </c>
      <c r="B238" s="4"/>
      <c r="C238" s="4"/>
      <c r="D238" s="4">
        <v>4360</v>
      </c>
      <c r="E238" s="8" t="s">
        <v>392</v>
      </c>
      <c r="F238" s="9"/>
      <c r="G238" s="9">
        <f>SUM(G239)</f>
        <v>700</v>
      </c>
      <c r="H238" s="41">
        <f>SUM(H239)</f>
        <v>700</v>
      </c>
      <c r="I238" s="10"/>
      <c r="J238" s="41">
        <f>SUM(J239)</f>
        <v>1000</v>
      </c>
    </row>
    <row r="239" spans="1:10" ht="12.75">
      <c r="A239" s="4">
        <v>233</v>
      </c>
      <c r="B239" s="4"/>
      <c r="C239" s="4"/>
      <c r="D239" s="4"/>
      <c r="E239" s="8" t="s">
        <v>292</v>
      </c>
      <c r="F239" s="9"/>
      <c r="G239" s="9">
        <v>700</v>
      </c>
      <c r="H239" s="41">
        <v>700</v>
      </c>
      <c r="I239" s="10"/>
      <c r="J239" s="41">
        <v>1000</v>
      </c>
    </row>
    <row r="240" spans="1:10" ht="25.5">
      <c r="A240" s="4">
        <v>234</v>
      </c>
      <c r="B240" s="4"/>
      <c r="C240" s="4"/>
      <c r="D240" s="4">
        <v>4370</v>
      </c>
      <c r="E240" s="8" t="s">
        <v>393</v>
      </c>
      <c r="F240" s="9"/>
      <c r="G240" s="9">
        <f>SUM(G241)</f>
        <v>3000</v>
      </c>
      <c r="H240" s="41">
        <f>SUM(H241)</f>
        <v>3000</v>
      </c>
      <c r="I240" s="10"/>
      <c r="J240" s="41">
        <f>SUM(J241)</f>
        <v>2000</v>
      </c>
    </row>
    <row r="241" spans="1:10" ht="12.75">
      <c r="A241" s="4">
        <v>235</v>
      </c>
      <c r="B241" s="4"/>
      <c r="C241" s="4"/>
      <c r="D241" s="4"/>
      <c r="E241" s="8" t="s">
        <v>293</v>
      </c>
      <c r="F241" s="9"/>
      <c r="G241" s="9">
        <v>3000</v>
      </c>
      <c r="H241" s="41">
        <v>3000</v>
      </c>
      <c r="I241" s="10"/>
      <c r="J241" s="41">
        <v>2000</v>
      </c>
    </row>
    <row r="242" spans="1:10" ht="12.75">
      <c r="A242" s="4">
        <v>236</v>
      </c>
      <c r="B242" s="4"/>
      <c r="C242" s="4"/>
      <c r="D242" s="4">
        <v>4430</v>
      </c>
      <c r="E242" s="8" t="s">
        <v>553</v>
      </c>
      <c r="F242" s="9">
        <f>SUM(F243)</f>
        <v>3000</v>
      </c>
      <c r="G242" s="9">
        <f>SUM(G243)</f>
        <v>3000</v>
      </c>
      <c r="H242" s="41">
        <f>SUM(H243)</f>
        <v>3000</v>
      </c>
      <c r="I242" s="10"/>
      <c r="J242" s="41">
        <f>SUM(J243)</f>
        <v>15000</v>
      </c>
    </row>
    <row r="243" spans="1:10" ht="12.75">
      <c r="A243" s="4">
        <v>237</v>
      </c>
      <c r="B243" s="4" t="s">
        <v>497</v>
      </c>
      <c r="C243" s="4" t="s">
        <v>498</v>
      </c>
      <c r="D243" s="4"/>
      <c r="E243" s="8" t="s">
        <v>640</v>
      </c>
      <c r="F243" s="9">
        <v>3000</v>
      </c>
      <c r="G243" s="9">
        <v>3000</v>
      </c>
      <c r="H243" s="41">
        <v>3000</v>
      </c>
      <c r="I243" s="10"/>
      <c r="J243" s="41">
        <v>15000</v>
      </c>
    </row>
    <row r="244" spans="1:10" ht="12.75">
      <c r="A244" s="4">
        <v>238</v>
      </c>
      <c r="B244" s="4" t="s">
        <v>497</v>
      </c>
      <c r="C244" s="7">
        <v>75414</v>
      </c>
      <c r="D244" s="7" t="s">
        <v>499</v>
      </c>
      <c r="E244" s="12" t="s">
        <v>641</v>
      </c>
      <c r="F244" s="13" t="e">
        <f>SUM(F247+#REF!)</f>
        <v>#REF!</v>
      </c>
      <c r="G244" s="22">
        <f>SUM(G247+G249+G245)</f>
        <v>2600</v>
      </c>
      <c r="H244" s="45">
        <f>SUM(H247+H249+H245)</f>
        <v>3700</v>
      </c>
      <c r="I244" s="14"/>
      <c r="J244" s="45">
        <f>SUM(J247+J249+J245)</f>
        <v>4500</v>
      </c>
    </row>
    <row r="245" spans="1:10" ht="12.75">
      <c r="A245" s="4">
        <v>239</v>
      </c>
      <c r="B245" s="4"/>
      <c r="C245" s="7"/>
      <c r="D245" s="4">
        <v>3030</v>
      </c>
      <c r="E245" s="8" t="s">
        <v>501</v>
      </c>
      <c r="F245" s="13"/>
      <c r="G245" s="35">
        <f>SUM(G246)</f>
        <v>700</v>
      </c>
      <c r="H245" s="42">
        <f>SUM(H246)</f>
        <v>700</v>
      </c>
      <c r="I245" s="14"/>
      <c r="J245" s="42">
        <f>SUM(J246)</f>
        <v>1000</v>
      </c>
    </row>
    <row r="246" spans="1:10" ht="12.75">
      <c r="A246" s="4">
        <v>240</v>
      </c>
      <c r="B246" s="4"/>
      <c r="C246" s="7"/>
      <c r="D246" s="4"/>
      <c r="E246" s="8" t="s">
        <v>260</v>
      </c>
      <c r="F246" s="13"/>
      <c r="G246" s="35">
        <v>700</v>
      </c>
      <c r="H246" s="42">
        <v>700</v>
      </c>
      <c r="I246" s="14"/>
      <c r="J246" s="42">
        <v>1000</v>
      </c>
    </row>
    <row r="247" spans="1:10" ht="12.75">
      <c r="A247" s="4">
        <v>241</v>
      </c>
      <c r="B247" s="4" t="s">
        <v>497</v>
      </c>
      <c r="C247" s="4" t="s">
        <v>498</v>
      </c>
      <c r="D247" s="4">
        <v>4210</v>
      </c>
      <c r="E247" s="8" t="s">
        <v>507</v>
      </c>
      <c r="F247" s="9" t="e">
        <f>SUM(#REF!)</f>
        <v>#REF!</v>
      </c>
      <c r="G247" s="9">
        <f>SUM(G248:G248)</f>
        <v>400</v>
      </c>
      <c r="H247" s="41">
        <f>SUM(H248:H248)</f>
        <v>1500</v>
      </c>
      <c r="I247" s="10"/>
      <c r="J247" s="41">
        <f>SUM(J248:J248)</f>
        <v>2000</v>
      </c>
    </row>
    <row r="248" spans="1:10" ht="12.75">
      <c r="A248" s="4">
        <v>242</v>
      </c>
      <c r="B248" s="4"/>
      <c r="C248" s="4"/>
      <c r="D248" s="4"/>
      <c r="E248" s="8" t="s">
        <v>245</v>
      </c>
      <c r="F248" s="9"/>
      <c r="G248" s="9">
        <v>400</v>
      </c>
      <c r="H248" s="41">
        <v>1500</v>
      </c>
      <c r="I248" s="10"/>
      <c r="J248" s="41">
        <v>2000</v>
      </c>
    </row>
    <row r="249" spans="1:10" ht="27" customHeight="1">
      <c r="A249" s="4">
        <v>243</v>
      </c>
      <c r="B249" s="4"/>
      <c r="C249" s="4"/>
      <c r="D249" s="4">
        <v>4700</v>
      </c>
      <c r="E249" s="8" t="s">
        <v>438</v>
      </c>
      <c r="F249" s="9"/>
      <c r="G249" s="9">
        <f>SUM(G250)</f>
        <v>1500</v>
      </c>
      <c r="H249" s="41">
        <f>SUM(H250)</f>
        <v>1500</v>
      </c>
      <c r="I249" s="10"/>
      <c r="J249" s="41">
        <f>SUM(J250)</f>
        <v>1500</v>
      </c>
    </row>
    <row r="250" spans="1:10" ht="12.75">
      <c r="A250" s="4">
        <v>244</v>
      </c>
      <c r="B250" s="4"/>
      <c r="C250" s="4"/>
      <c r="D250" s="4"/>
      <c r="E250" s="8" t="s">
        <v>632</v>
      </c>
      <c r="F250" s="9"/>
      <c r="G250" s="9">
        <v>1500</v>
      </c>
      <c r="H250" s="41">
        <v>1500</v>
      </c>
      <c r="I250" s="10"/>
      <c r="J250" s="41">
        <v>1500</v>
      </c>
    </row>
    <row r="251" spans="1:10" s="40" customFormat="1" ht="15.75" customHeight="1">
      <c r="A251" s="4">
        <v>245</v>
      </c>
      <c r="B251" s="20"/>
      <c r="C251" s="20">
        <v>75416</v>
      </c>
      <c r="D251" s="20"/>
      <c r="E251" s="21" t="s">
        <v>246</v>
      </c>
      <c r="F251" s="22"/>
      <c r="G251" s="22" t="e">
        <f>SUM(G254+G256+G258+G262+G267+#REF!)</f>
        <v>#REF!</v>
      </c>
      <c r="H251" s="45" t="e">
        <f>SUM(H252+H254+H256+H258+H260+H262+#REF!+H265+H267+H269+H271+H273+H275+H277+H279+#REF!)</f>
        <v>#REF!</v>
      </c>
      <c r="I251" s="45">
        <f>SUM(I252+I254+I256+I258+I260+I262+I265+I267+I269+I271+I273+I275+I277+I279)</f>
        <v>0</v>
      </c>
      <c r="J251" s="45">
        <f>SUM(J252+J254+J256+J258+J260+J262+J265+J267+J269+J271+J273+J275+J277+J279)</f>
        <v>408300</v>
      </c>
    </row>
    <row r="252" spans="1:10" s="40" customFormat="1" ht="12.75">
      <c r="A252" s="4">
        <v>246</v>
      </c>
      <c r="B252" s="20"/>
      <c r="C252" s="20"/>
      <c r="D252" s="4">
        <v>3020</v>
      </c>
      <c r="E252" s="8" t="s">
        <v>414</v>
      </c>
      <c r="F252" s="22"/>
      <c r="G252" s="22"/>
      <c r="H252" s="45">
        <f>SUM(H253)</f>
        <v>7000</v>
      </c>
      <c r="I252" s="39"/>
      <c r="J252" s="45">
        <f>SUM(J253)</f>
        <v>7000</v>
      </c>
    </row>
    <row r="253" spans="1:10" s="40" customFormat="1" ht="38.25" customHeight="1">
      <c r="A253" s="4">
        <v>247</v>
      </c>
      <c r="B253" s="20"/>
      <c r="C253" s="20"/>
      <c r="D253" s="4"/>
      <c r="E253" s="48" t="s">
        <v>128</v>
      </c>
      <c r="F253" s="22"/>
      <c r="G253" s="22"/>
      <c r="H253" s="42">
        <v>7000</v>
      </c>
      <c r="I253" s="39"/>
      <c r="J253" s="42">
        <v>7000</v>
      </c>
    </row>
    <row r="254" spans="1:10" ht="12.75">
      <c r="A254" s="4">
        <v>248</v>
      </c>
      <c r="B254" s="4"/>
      <c r="C254" s="38"/>
      <c r="D254" s="4">
        <v>4010</v>
      </c>
      <c r="E254" s="8" t="s">
        <v>170</v>
      </c>
      <c r="F254" s="9"/>
      <c r="G254" s="9">
        <f>SUM(G255)</f>
        <v>200000</v>
      </c>
      <c r="H254" s="41">
        <f>SUM(H255)</f>
        <v>265000</v>
      </c>
      <c r="I254" s="10"/>
      <c r="J254" s="41">
        <f>SUM(J255)</f>
        <v>239200</v>
      </c>
    </row>
    <row r="255" spans="1:10" ht="12.75">
      <c r="A255" s="4">
        <v>249</v>
      </c>
      <c r="B255" s="4"/>
      <c r="C255" s="38"/>
      <c r="D255" s="4"/>
      <c r="E255" s="8" t="s">
        <v>52</v>
      </c>
      <c r="F255" s="9"/>
      <c r="G255" s="9">
        <v>200000</v>
      </c>
      <c r="H255" s="41">
        <v>265000</v>
      </c>
      <c r="I255" s="10"/>
      <c r="J255" s="41">
        <v>239200</v>
      </c>
    </row>
    <row r="256" spans="1:10" ht="12.75">
      <c r="A256" s="4">
        <v>250</v>
      </c>
      <c r="B256" s="4"/>
      <c r="C256" s="38"/>
      <c r="D256" s="4">
        <v>4110</v>
      </c>
      <c r="E256" s="8" t="s">
        <v>186</v>
      </c>
      <c r="F256" s="9"/>
      <c r="G256" s="9">
        <f>SUM(G257)</f>
        <v>37000</v>
      </c>
      <c r="H256" s="41">
        <f>SUM(H257)</f>
        <v>48200</v>
      </c>
      <c r="I256" s="10"/>
      <c r="J256" s="41">
        <f>SUM(J257)</f>
        <v>48200</v>
      </c>
    </row>
    <row r="257" spans="1:10" ht="12.75">
      <c r="A257" s="4">
        <v>251</v>
      </c>
      <c r="B257" s="4"/>
      <c r="C257" s="38"/>
      <c r="D257" s="4"/>
      <c r="E257" s="8" t="s">
        <v>617</v>
      </c>
      <c r="F257" s="9"/>
      <c r="G257" s="9">
        <v>37000</v>
      </c>
      <c r="H257" s="41">
        <v>48200</v>
      </c>
      <c r="I257" s="10"/>
      <c r="J257" s="41">
        <v>48200</v>
      </c>
    </row>
    <row r="258" spans="1:10" ht="12.75">
      <c r="A258" s="4">
        <v>252</v>
      </c>
      <c r="B258" s="4"/>
      <c r="C258" s="38"/>
      <c r="D258" s="4">
        <v>4120</v>
      </c>
      <c r="E258" s="8" t="s">
        <v>187</v>
      </c>
      <c r="F258" s="9"/>
      <c r="G258" s="9">
        <f>SUM(G259)</f>
        <v>5000</v>
      </c>
      <c r="H258" s="41">
        <f>SUM(H259)</f>
        <v>6500</v>
      </c>
      <c r="I258" s="10"/>
      <c r="J258" s="41">
        <f>SUM(J259)</f>
        <v>6500</v>
      </c>
    </row>
    <row r="259" spans="1:10" ht="12.75">
      <c r="A259" s="4">
        <v>253</v>
      </c>
      <c r="B259" s="4"/>
      <c r="C259" s="38"/>
      <c r="D259" s="4"/>
      <c r="E259" s="8" t="s">
        <v>187</v>
      </c>
      <c r="F259" s="9"/>
      <c r="G259" s="9">
        <v>5000</v>
      </c>
      <c r="H259" s="41">
        <v>6500</v>
      </c>
      <c r="I259" s="10"/>
      <c r="J259" s="41">
        <v>6500</v>
      </c>
    </row>
    <row r="260" spans="1:10" ht="25.5">
      <c r="A260" s="4">
        <v>254</v>
      </c>
      <c r="B260" s="4"/>
      <c r="C260" s="38"/>
      <c r="D260" s="4">
        <v>4140</v>
      </c>
      <c r="E260" s="8" t="s">
        <v>420</v>
      </c>
      <c r="F260" s="9"/>
      <c r="G260" s="9"/>
      <c r="H260" s="41">
        <f>SUM(H261)</f>
        <v>2900</v>
      </c>
      <c r="I260" s="10"/>
      <c r="J260" s="41">
        <f>SUM(J261)</f>
        <v>2900</v>
      </c>
    </row>
    <row r="261" spans="1:10" ht="12.75">
      <c r="A261" s="4">
        <v>255</v>
      </c>
      <c r="B261" s="4"/>
      <c r="C261" s="38"/>
      <c r="D261" s="4"/>
      <c r="E261" s="8" t="s">
        <v>36</v>
      </c>
      <c r="F261" s="9"/>
      <c r="G261" s="9"/>
      <c r="H261" s="41">
        <v>2900</v>
      </c>
      <c r="I261" s="10"/>
      <c r="J261" s="41">
        <v>2900</v>
      </c>
    </row>
    <row r="262" spans="1:10" ht="12.75">
      <c r="A262" s="4">
        <v>256</v>
      </c>
      <c r="B262" s="4"/>
      <c r="C262" s="38"/>
      <c r="D262" s="4">
        <v>4210</v>
      </c>
      <c r="E262" s="8" t="s">
        <v>507</v>
      </c>
      <c r="F262" s="9"/>
      <c r="G262" s="9">
        <f>SUM(G263)</f>
        <v>18000</v>
      </c>
      <c r="H262" s="41">
        <f>SUM(H263)</f>
        <v>50000</v>
      </c>
      <c r="I262" s="10"/>
      <c r="J262" s="41">
        <f>SUM(J263:J264)</f>
        <v>64000</v>
      </c>
    </row>
    <row r="263" spans="1:10" ht="12.75" customHeight="1">
      <c r="A263" s="4">
        <v>257</v>
      </c>
      <c r="B263" s="4"/>
      <c r="C263" s="38"/>
      <c r="D263" s="4"/>
      <c r="E263" s="8" t="s">
        <v>175</v>
      </c>
      <c r="F263" s="9"/>
      <c r="G263" s="9">
        <v>18000</v>
      </c>
      <c r="H263" s="41">
        <v>50000</v>
      </c>
      <c r="I263" s="10"/>
      <c r="J263" s="41">
        <v>50000</v>
      </c>
    </row>
    <row r="264" spans="1:10" ht="12.75">
      <c r="A264" s="4">
        <v>258</v>
      </c>
      <c r="B264" s="4"/>
      <c r="C264" s="38"/>
      <c r="D264" s="4"/>
      <c r="E264" s="8" t="s">
        <v>407</v>
      </c>
      <c r="F264" s="9"/>
      <c r="G264" s="9"/>
      <c r="H264" s="41">
        <v>0</v>
      </c>
      <c r="I264" s="10"/>
      <c r="J264" s="41">
        <v>14000</v>
      </c>
    </row>
    <row r="265" spans="1:10" ht="12.75">
      <c r="A265" s="4">
        <v>259</v>
      </c>
      <c r="B265" s="4"/>
      <c r="C265" s="38"/>
      <c r="D265" s="4">
        <v>4280</v>
      </c>
      <c r="E265" s="8" t="s">
        <v>747</v>
      </c>
      <c r="F265" s="9"/>
      <c r="G265" s="9"/>
      <c r="H265" s="41">
        <f>SUM(H266)</f>
        <v>1500</v>
      </c>
      <c r="I265" s="10"/>
      <c r="J265" s="41">
        <f>SUM(J266)</f>
        <v>1500</v>
      </c>
    </row>
    <row r="266" spans="1:10" ht="25.5">
      <c r="A266" s="4">
        <v>260</v>
      </c>
      <c r="B266" s="4"/>
      <c r="C266" s="38"/>
      <c r="D266" s="4"/>
      <c r="E266" s="8" t="s">
        <v>87</v>
      </c>
      <c r="F266" s="9"/>
      <c r="G266" s="9"/>
      <c r="H266" s="41">
        <v>1500</v>
      </c>
      <c r="I266" s="10"/>
      <c r="J266" s="41">
        <v>1500</v>
      </c>
    </row>
    <row r="267" spans="1:10" ht="12.75">
      <c r="A267" s="4">
        <v>261</v>
      </c>
      <c r="B267" s="4"/>
      <c r="C267" s="38"/>
      <c r="D267" s="4">
        <v>4300</v>
      </c>
      <c r="E267" s="8" t="s">
        <v>552</v>
      </c>
      <c r="F267" s="9"/>
      <c r="G267" s="9">
        <f>SUM(G268)</f>
        <v>10000</v>
      </c>
      <c r="H267" s="41">
        <f>SUM(H268)</f>
        <v>6000</v>
      </c>
      <c r="I267" s="10"/>
      <c r="J267" s="41">
        <f>SUM(J268)</f>
        <v>6000</v>
      </c>
    </row>
    <row r="268" spans="1:10" ht="12.75">
      <c r="A268" s="4">
        <v>262</v>
      </c>
      <c r="B268" s="4"/>
      <c r="C268" s="38"/>
      <c r="D268" s="4"/>
      <c r="E268" s="8" t="s">
        <v>502</v>
      </c>
      <c r="F268" s="9"/>
      <c r="G268" s="9">
        <v>10000</v>
      </c>
      <c r="H268" s="41">
        <v>6000</v>
      </c>
      <c r="I268" s="10"/>
      <c r="J268" s="41">
        <v>6000</v>
      </c>
    </row>
    <row r="269" spans="1:10" ht="25.5">
      <c r="A269" s="4">
        <v>263</v>
      </c>
      <c r="B269" s="4"/>
      <c r="C269" s="38"/>
      <c r="D269" s="4">
        <v>4360</v>
      </c>
      <c r="E269" s="8" t="s">
        <v>392</v>
      </c>
      <c r="F269" s="9"/>
      <c r="G269" s="9"/>
      <c r="H269" s="41">
        <f>SUM(H270)</f>
        <v>3000</v>
      </c>
      <c r="I269" s="10"/>
      <c r="J269" s="41">
        <f>SUM(J270)</f>
        <v>3000</v>
      </c>
    </row>
    <row r="270" spans="1:10" ht="12.75">
      <c r="A270" s="4">
        <v>264</v>
      </c>
      <c r="B270" s="4"/>
      <c r="C270" s="38"/>
      <c r="D270" s="4"/>
      <c r="E270" s="8" t="s">
        <v>503</v>
      </c>
      <c r="F270" s="9"/>
      <c r="G270" s="9"/>
      <c r="H270" s="41">
        <v>3000</v>
      </c>
      <c r="I270" s="10"/>
      <c r="J270" s="41">
        <v>3000</v>
      </c>
    </row>
    <row r="271" spans="1:10" ht="25.5">
      <c r="A271" s="4">
        <v>265</v>
      </c>
      <c r="B271" s="4"/>
      <c r="C271" s="38"/>
      <c r="D271" s="4">
        <v>4370</v>
      </c>
      <c r="E271" s="8" t="s">
        <v>393</v>
      </c>
      <c r="F271" s="9"/>
      <c r="G271" s="9"/>
      <c r="H271" s="41">
        <f>SUM(H272)</f>
        <v>3500</v>
      </c>
      <c r="I271" s="10"/>
      <c r="J271" s="41">
        <f>SUM(J272)</f>
        <v>3500</v>
      </c>
    </row>
    <row r="272" spans="1:10" ht="12.75">
      <c r="A272" s="4">
        <v>266</v>
      </c>
      <c r="B272" s="4"/>
      <c r="C272" s="38"/>
      <c r="D272" s="4"/>
      <c r="E272" s="8" t="s">
        <v>541</v>
      </c>
      <c r="F272" s="9"/>
      <c r="G272" s="9"/>
      <c r="H272" s="41">
        <v>3500</v>
      </c>
      <c r="I272" s="10"/>
      <c r="J272" s="41">
        <v>3500</v>
      </c>
    </row>
    <row r="273" spans="1:10" ht="12.75">
      <c r="A273" s="4">
        <v>267</v>
      </c>
      <c r="B273" s="4"/>
      <c r="C273" s="38"/>
      <c r="D273" s="4">
        <v>4410</v>
      </c>
      <c r="E273" s="8" t="s">
        <v>174</v>
      </c>
      <c r="F273" s="9"/>
      <c r="G273" s="9"/>
      <c r="H273" s="41">
        <f>SUM(H274)</f>
        <v>800</v>
      </c>
      <c r="I273" s="10"/>
      <c r="J273" s="41">
        <f>SUM(J274)</f>
        <v>800</v>
      </c>
    </row>
    <row r="274" spans="1:10" ht="12.75">
      <c r="A274" s="4">
        <v>268</v>
      </c>
      <c r="B274" s="4"/>
      <c r="C274" s="38"/>
      <c r="D274" s="4"/>
      <c r="E274" s="8" t="s">
        <v>504</v>
      </c>
      <c r="F274" s="9"/>
      <c r="G274" s="9"/>
      <c r="H274" s="41">
        <v>800</v>
      </c>
      <c r="I274" s="10"/>
      <c r="J274" s="41">
        <v>800</v>
      </c>
    </row>
    <row r="275" spans="1:10" ht="12.75">
      <c r="A275" s="4">
        <v>269</v>
      </c>
      <c r="B275" s="4"/>
      <c r="C275" s="38"/>
      <c r="D275" s="4">
        <v>4430</v>
      </c>
      <c r="E275" s="8" t="s">
        <v>553</v>
      </c>
      <c r="F275" s="9"/>
      <c r="G275" s="9"/>
      <c r="H275" s="41">
        <f>SUM(H276)</f>
        <v>4000</v>
      </c>
      <c r="I275" s="10"/>
      <c r="J275" s="41">
        <f>SUM(J276)</f>
        <v>4000</v>
      </c>
    </row>
    <row r="276" spans="1:10" ht="12" customHeight="1">
      <c r="A276" s="4">
        <v>270</v>
      </c>
      <c r="B276" s="4"/>
      <c r="C276" s="38"/>
      <c r="D276" s="4"/>
      <c r="E276" s="8" t="s">
        <v>162</v>
      </c>
      <c r="F276" s="9"/>
      <c r="G276" s="9"/>
      <c r="H276" s="41">
        <v>4000</v>
      </c>
      <c r="I276" s="10"/>
      <c r="J276" s="41">
        <v>4000</v>
      </c>
    </row>
    <row r="277" spans="1:10" ht="12.75">
      <c r="A277" s="4">
        <v>271</v>
      </c>
      <c r="B277" s="4"/>
      <c r="C277" s="38"/>
      <c r="D277" s="4">
        <v>4440</v>
      </c>
      <c r="E277" s="8" t="s">
        <v>591</v>
      </c>
      <c r="F277" s="9"/>
      <c r="G277" s="9"/>
      <c r="H277" s="41">
        <f>SUM(H278)</f>
        <v>6700</v>
      </c>
      <c r="I277" s="10"/>
      <c r="J277" s="41">
        <f>SUM(J278)</f>
        <v>6700</v>
      </c>
    </row>
    <row r="278" spans="1:10" ht="25.5">
      <c r="A278" s="4">
        <v>272</v>
      </c>
      <c r="B278" s="4"/>
      <c r="C278" s="38"/>
      <c r="D278" s="4"/>
      <c r="E278" s="8" t="s">
        <v>62</v>
      </c>
      <c r="F278" s="9"/>
      <c r="G278" s="9"/>
      <c r="H278" s="41">
        <v>6700</v>
      </c>
      <c r="I278" s="10"/>
      <c r="J278" s="41">
        <v>6700</v>
      </c>
    </row>
    <row r="279" spans="1:10" ht="25.5">
      <c r="A279" s="4">
        <v>273</v>
      </c>
      <c r="B279" s="4"/>
      <c r="C279" s="38"/>
      <c r="D279" s="4">
        <v>4700</v>
      </c>
      <c r="E279" s="8" t="s">
        <v>438</v>
      </c>
      <c r="F279" s="9"/>
      <c r="G279" s="9"/>
      <c r="H279" s="41">
        <f>SUM(H280)</f>
        <v>15000</v>
      </c>
      <c r="I279" s="10"/>
      <c r="J279" s="41">
        <f>SUM(J280)</f>
        <v>15000</v>
      </c>
    </row>
    <row r="280" spans="1:10" ht="12.75">
      <c r="A280" s="4">
        <v>274</v>
      </c>
      <c r="B280" s="4"/>
      <c r="C280" s="38"/>
      <c r="D280" s="4"/>
      <c r="E280" s="8" t="s">
        <v>505</v>
      </c>
      <c r="F280" s="9"/>
      <c r="G280" s="9"/>
      <c r="H280" s="41">
        <v>15000</v>
      </c>
      <c r="I280" s="10"/>
      <c r="J280" s="41">
        <v>15000</v>
      </c>
    </row>
    <row r="281" spans="1:10" ht="12.75">
      <c r="A281" s="4">
        <v>275</v>
      </c>
      <c r="B281" s="4"/>
      <c r="C281" s="20">
        <v>75421</v>
      </c>
      <c r="D281" s="20"/>
      <c r="E281" s="21" t="s">
        <v>244</v>
      </c>
      <c r="F281" s="22"/>
      <c r="G281" s="22">
        <f>SUM(G282)</f>
        <v>1900</v>
      </c>
      <c r="H281" s="45" t="e">
        <f>SUM(H282+#REF!)</f>
        <v>#REF!</v>
      </c>
      <c r="I281" s="10"/>
      <c r="J281" s="45">
        <f>SUM(J282)</f>
        <v>3000</v>
      </c>
    </row>
    <row r="282" spans="1:10" ht="12.75">
      <c r="A282" s="4">
        <v>276</v>
      </c>
      <c r="B282" s="4"/>
      <c r="C282" s="4"/>
      <c r="D282" s="4">
        <v>4210</v>
      </c>
      <c r="E282" s="8" t="s">
        <v>507</v>
      </c>
      <c r="F282" s="9"/>
      <c r="G282" s="9">
        <f>SUM(G283)</f>
        <v>1900</v>
      </c>
      <c r="H282" s="41">
        <f>SUM(H283)</f>
        <v>15000</v>
      </c>
      <c r="I282" s="10"/>
      <c r="J282" s="41">
        <f>SUM(J283)</f>
        <v>3000</v>
      </c>
    </row>
    <row r="283" spans="1:10" ht="25.5">
      <c r="A283" s="4">
        <v>277</v>
      </c>
      <c r="B283" s="4"/>
      <c r="C283" s="4"/>
      <c r="D283" s="4"/>
      <c r="E283" s="8" t="s">
        <v>103</v>
      </c>
      <c r="F283" s="9"/>
      <c r="G283" s="9">
        <v>1900</v>
      </c>
      <c r="H283" s="41">
        <v>15000</v>
      </c>
      <c r="I283" s="10"/>
      <c r="J283" s="41">
        <v>3000</v>
      </c>
    </row>
    <row r="284" spans="1:10" ht="12.75">
      <c r="A284" s="4">
        <v>278</v>
      </c>
      <c r="B284" s="90" t="s">
        <v>635</v>
      </c>
      <c r="C284" s="91"/>
      <c r="D284" s="91"/>
      <c r="E284" s="92"/>
      <c r="F284" s="15" t="e">
        <f>SUM(F214+F220+F244)</f>
        <v>#REF!</v>
      </c>
      <c r="G284" s="15" t="e">
        <f>SUM(G214+G220+G244+G251+#REF!)</f>
        <v>#REF!</v>
      </c>
      <c r="H284" s="44" t="e">
        <f>SUM(H214+H220+H244+H251+#REF!)</f>
        <v>#REF!</v>
      </c>
      <c r="I284" s="44" t="e">
        <f>SUM(I214+I220+I244+I251+#REF!+I281)</f>
        <v>#REF!</v>
      </c>
      <c r="J284" s="44">
        <f>SUM(J214+J220+J244+J251+J281)</f>
        <v>575800</v>
      </c>
    </row>
    <row r="285" spans="1:10" ht="24" customHeight="1">
      <c r="A285" s="4">
        <v>279</v>
      </c>
      <c r="B285" s="33">
        <v>756</v>
      </c>
      <c r="C285" s="19">
        <v>75647</v>
      </c>
      <c r="D285" s="19"/>
      <c r="E285" s="79" t="s">
        <v>356</v>
      </c>
      <c r="F285" s="15"/>
      <c r="G285" s="15"/>
      <c r="H285" s="44"/>
      <c r="I285" s="78"/>
      <c r="J285" s="45">
        <f>SUM(J286+J288+J290+J292+J294+J296+J298)</f>
        <v>123295</v>
      </c>
    </row>
    <row r="286" spans="1:10" ht="12.75">
      <c r="A286" s="4">
        <v>280</v>
      </c>
      <c r="B286" s="18"/>
      <c r="C286" s="19"/>
      <c r="D286" s="4">
        <v>4100</v>
      </c>
      <c r="E286" s="8" t="s">
        <v>590</v>
      </c>
      <c r="F286" s="15"/>
      <c r="G286" s="15"/>
      <c r="H286" s="44"/>
      <c r="I286" s="78"/>
      <c r="J286" s="42">
        <f>SUM(J287)</f>
        <v>23100</v>
      </c>
    </row>
    <row r="287" spans="1:10" ht="12.75">
      <c r="A287" s="4">
        <v>281</v>
      </c>
      <c r="B287" s="18"/>
      <c r="C287" s="19"/>
      <c r="D287" s="4"/>
      <c r="E287" s="8" t="s">
        <v>644</v>
      </c>
      <c r="F287" s="15"/>
      <c r="G287" s="15"/>
      <c r="H287" s="44"/>
      <c r="I287" s="78"/>
      <c r="J287" s="42">
        <v>23100</v>
      </c>
    </row>
    <row r="288" spans="1:10" ht="12.75">
      <c r="A288" s="4">
        <v>282</v>
      </c>
      <c r="B288" s="18"/>
      <c r="C288" s="19"/>
      <c r="D288" s="4">
        <v>4110</v>
      </c>
      <c r="E288" s="8" t="s">
        <v>186</v>
      </c>
      <c r="F288" s="15"/>
      <c r="G288" s="15"/>
      <c r="H288" s="44"/>
      <c r="I288" s="78"/>
      <c r="J288" s="42">
        <f>SUM(J289)</f>
        <v>7200</v>
      </c>
    </row>
    <row r="289" spans="1:10" ht="12.75">
      <c r="A289" s="4">
        <v>283</v>
      </c>
      <c r="B289" s="18"/>
      <c r="C289" s="19"/>
      <c r="D289" s="4"/>
      <c r="E289" s="8" t="s">
        <v>186</v>
      </c>
      <c r="F289" s="15"/>
      <c r="G289" s="15"/>
      <c r="H289" s="44"/>
      <c r="I289" s="78"/>
      <c r="J289" s="42">
        <v>7200</v>
      </c>
    </row>
    <row r="290" spans="1:10" ht="12.75">
      <c r="A290" s="4">
        <v>284</v>
      </c>
      <c r="B290" s="18"/>
      <c r="C290" s="19"/>
      <c r="D290" s="4">
        <v>4120</v>
      </c>
      <c r="E290" s="8" t="s">
        <v>187</v>
      </c>
      <c r="F290" s="15"/>
      <c r="G290" s="15"/>
      <c r="H290" s="44"/>
      <c r="I290" s="78"/>
      <c r="J290" s="42">
        <f>SUM(J291)</f>
        <v>995</v>
      </c>
    </row>
    <row r="291" spans="1:10" ht="12.75">
      <c r="A291" s="4">
        <v>285</v>
      </c>
      <c r="B291" s="18"/>
      <c r="C291" s="19"/>
      <c r="D291" s="4"/>
      <c r="E291" s="8" t="s">
        <v>187</v>
      </c>
      <c r="F291" s="15"/>
      <c r="G291" s="15"/>
      <c r="H291" s="44"/>
      <c r="I291" s="78"/>
      <c r="J291" s="42">
        <v>995</v>
      </c>
    </row>
    <row r="292" spans="1:10" ht="12.75">
      <c r="A292" s="4">
        <v>286</v>
      </c>
      <c r="B292" s="18"/>
      <c r="C292" s="19"/>
      <c r="D292" s="4">
        <v>4170</v>
      </c>
      <c r="E292" s="8" t="s">
        <v>700</v>
      </c>
      <c r="F292" s="15"/>
      <c r="G292" s="15"/>
      <c r="H292" s="44"/>
      <c r="I292" s="78"/>
      <c r="J292" s="42">
        <f>SUM(J293)</f>
        <v>30000</v>
      </c>
    </row>
    <row r="293" spans="1:10" ht="12.75">
      <c r="A293" s="4">
        <v>287</v>
      </c>
      <c r="B293" s="18"/>
      <c r="C293" s="19"/>
      <c r="D293" s="4"/>
      <c r="E293" s="8" t="s">
        <v>415</v>
      </c>
      <c r="F293" s="15"/>
      <c r="G293" s="15"/>
      <c r="H293" s="44"/>
      <c r="I293" s="78"/>
      <c r="J293" s="42">
        <v>30000</v>
      </c>
    </row>
    <row r="294" spans="1:10" ht="12.75">
      <c r="A294" s="4">
        <v>288</v>
      </c>
      <c r="B294" s="18"/>
      <c r="C294" s="19"/>
      <c r="D294" s="4">
        <v>4210</v>
      </c>
      <c r="E294" s="8" t="s">
        <v>507</v>
      </c>
      <c r="F294" s="15"/>
      <c r="G294" s="15"/>
      <c r="H294" s="44"/>
      <c r="I294" s="78"/>
      <c r="J294" s="42">
        <f>SUM(J295)</f>
        <v>8000</v>
      </c>
    </row>
    <row r="295" spans="1:10" ht="12.75">
      <c r="A295" s="4">
        <v>289</v>
      </c>
      <c r="B295" s="18"/>
      <c r="C295" s="19"/>
      <c r="D295" s="4"/>
      <c r="E295" s="8" t="s">
        <v>416</v>
      </c>
      <c r="F295" s="15"/>
      <c r="G295" s="15"/>
      <c r="H295" s="44"/>
      <c r="I295" s="78"/>
      <c r="J295" s="42">
        <v>8000</v>
      </c>
    </row>
    <row r="296" spans="1:10" ht="12.75">
      <c r="A296" s="4">
        <v>290</v>
      </c>
      <c r="B296" s="18"/>
      <c r="C296" s="19"/>
      <c r="D296" s="4">
        <v>4300</v>
      </c>
      <c r="E296" s="8" t="s">
        <v>552</v>
      </c>
      <c r="F296" s="15"/>
      <c r="G296" s="15"/>
      <c r="H296" s="44"/>
      <c r="I296" s="78"/>
      <c r="J296" s="42">
        <f>SUM(J297)</f>
        <v>47000</v>
      </c>
    </row>
    <row r="297" spans="1:10" ht="24.75" customHeight="1">
      <c r="A297" s="4">
        <v>291</v>
      </c>
      <c r="B297" s="18"/>
      <c r="C297" s="19"/>
      <c r="D297" s="4"/>
      <c r="E297" s="8" t="s">
        <v>418</v>
      </c>
      <c r="F297" s="15"/>
      <c r="G297" s="15"/>
      <c r="H297" s="44"/>
      <c r="I297" s="78"/>
      <c r="J297" s="42">
        <v>47000</v>
      </c>
    </row>
    <row r="298" spans="1:10" ht="12.75">
      <c r="A298" s="4">
        <v>292</v>
      </c>
      <c r="B298" s="18"/>
      <c r="C298" s="19"/>
      <c r="D298" s="4">
        <v>4610</v>
      </c>
      <c r="E298" s="8" t="s">
        <v>611</v>
      </c>
      <c r="F298" s="15"/>
      <c r="G298" s="15"/>
      <c r="H298" s="44"/>
      <c r="I298" s="78"/>
      <c r="J298" s="42">
        <f>SUM(J299)</f>
        <v>7000</v>
      </c>
    </row>
    <row r="299" spans="1:10" ht="12.75">
      <c r="A299" s="4">
        <v>293</v>
      </c>
      <c r="B299" s="18"/>
      <c r="C299" s="19"/>
      <c r="D299" s="4"/>
      <c r="E299" s="8" t="s">
        <v>417</v>
      </c>
      <c r="F299" s="15"/>
      <c r="G299" s="15"/>
      <c r="H299" s="44"/>
      <c r="I299" s="78"/>
      <c r="J299" s="42">
        <v>7000</v>
      </c>
    </row>
    <row r="300" spans="1:10" ht="27.75" customHeight="1">
      <c r="A300" s="4">
        <v>294</v>
      </c>
      <c r="B300" s="93" t="s">
        <v>361</v>
      </c>
      <c r="C300" s="94"/>
      <c r="D300" s="94"/>
      <c r="E300" s="95"/>
      <c r="F300" s="15"/>
      <c r="G300" s="15"/>
      <c r="H300" s="44"/>
      <c r="I300" s="78"/>
      <c r="J300" s="44">
        <f>SUM(J285)</f>
        <v>123295</v>
      </c>
    </row>
    <row r="301" spans="1:10" ht="12.75">
      <c r="A301" s="4">
        <v>295</v>
      </c>
      <c r="B301" s="4">
        <v>757</v>
      </c>
      <c r="C301" s="7">
        <v>75702</v>
      </c>
      <c r="D301" s="7"/>
      <c r="E301" s="12" t="s">
        <v>200</v>
      </c>
      <c r="F301" s="13">
        <f>SUM(F302)</f>
        <v>475648</v>
      </c>
      <c r="G301" s="13">
        <f>SUM(G302)</f>
        <v>1566315</v>
      </c>
      <c r="H301" s="43">
        <f>SUM(H302)</f>
        <v>1784643</v>
      </c>
      <c r="I301" s="14"/>
      <c r="J301" s="43">
        <f>SUM(J302)</f>
        <v>1657101</v>
      </c>
    </row>
    <row r="302" spans="1:10" ht="37.5" customHeight="1">
      <c r="A302" s="4">
        <v>296</v>
      </c>
      <c r="B302" s="4"/>
      <c r="C302" s="7"/>
      <c r="D302" s="4">
        <v>8070</v>
      </c>
      <c r="E302" s="8" t="s">
        <v>427</v>
      </c>
      <c r="F302" s="9">
        <f>SUM(F303)</f>
        <v>475648</v>
      </c>
      <c r="G302" s="13">
        <f>SUM(G303)</f>
        <v>1566315</v>
      </c>
      <c r="H302" s="42">
        <v>1784643</v>
      </c>
      <c r="I302" s="10"/>
      <c r="J302" s="42">
        <f>SUM(J303)</f>
        <v>1657101</v>
      </c>
    </row>
    <row r="303" spans="1:10" ht="12.75">
      <c r="A303" s="4">
        <v>297</v>
      </c>
      <c r="B303" s="4"/>
      <c r="C303" s="4"/>
      <c r="D303" s="4"/>
      <c r="E303" s="8" t="s">
        <v>677</v>
      </c>
      <c r="F303" s="9">
        <v>475648</v>
      </c>
      <c r="G303" s="9">
        <v>1566315</v>
      </c>
      <c r="H303" s="42">
        <v>1784643</v>
      </c>
      <c r="I303" s="10"/>
      <c r="J303" s="42">
        <v>1657101</v>
      </c>
    </row>
    <row r="304" spans="1:10" ht="12.75">
      <c r="A304" s="4">
        <v>298</v>
      </c>
      <c r="B304" s="90" t="s">
        <v>636</v>
      </c>
      <c r="C304" s="91"/>
      <c r="D304" s="91"/>
      <c r="E304" s="92"/>
      <c r="F304" s="15">
        <f>SUM(F301)</f>
        <v>475648</v>
      </c>
      <c r="G304" s="15">
        <f>SUM(G301)</f>
        <v>1566315</v>
      </c>
      <c r="H304" s="44">
        <f>SUM(H301)</f>
        <v>1784643</v>
      </c>
      <c r="I304" s="16"/>
      <c r="J304" s="44">
        <f>SUM(J301)</f>
        <v>1657101</v>
      </c>
    </row>
    <row r="305" spans="1:10" ht="12.75">
      <c r="A305" s="4">
        <v>299</v>
      </c>
      <c r="B305" s="4">
        <v>758</v>
      </c>
      <c r="C305" s="7">
        <v>75831</v>
      </c>
      <c r="D305" s="7" t="s">
        <v>499</v>
      </c>
      <c r="E305" s="12" t="s">
        <v>47</v>
      </c>
      <c r="F305" s="13">
        <f aca="true" t="shared" si="2" ref="F305:J306">SUM(F306)</f>
        <v>1653821</v>
      </c>
      <c r="G305" s="13">
        <f t="shared" si="2"/>
        <v>2910328</v>
      </c>
      <c r="H305" s="43">
        <f t="shared" si="2"/>
        <v>3722128</v>
      </c>
      <c r="I305" s="14"/>
      <c r="J305" s="43">
        <f t="shared" si="2"/>
        <v>5335934</v>
      </c>
    </row>
    <row r="306" spans="1:10" ht="15.75" customHeight="1">
      <c r="A306" s="4">
        <v>300</v>
      </c>
      <c r="B306" s="4" t="s">
        <v>497</v>
      </c>
      <c r="C306" s="4" t="s">
        <v>498</v>
      </c>
      <c r="D306" s="4">
        <v>2930</v>
      </c>
      <c r="E306" s="8" t="s">
        <v>428</v>
      </c>
      <c r="F306" s="9">
        <f t="shared" si="2"/>
        <v>1653821</v>
      </c>
      <c r="G306" s="9">
        <f t="shared" si="2"/>
        <v>2910328</v>
      </c>
      <c r="H306" s="41">
        <f t="shared" si="2"/>
        <v>3722128</v>
      </c>
      <c r="I306" s="10"/>
      <c r="J306" s="41">
        <f t="shared" si="2"/>
        <v>5335934</v>
      </c>
    </row>
    <row r="307" spans="1:10" ht="12.75">
      <c r="A307" s="4">
        <v>301</v>
      </c>
      <c r="B307" s="4" t="s">
        <v>497</v>
      </c>
      <c r="C307" s="4" t="s">
        <v>498</v>
      </c>
      <c r="D307" s="4"/>
      <c r="E307" s="8" t="s">
        <v>642</v>
      </c>
      <c r="F307" s="9">
        <v>1653821</v>
      </c>
      <c r="G307" s="9">
        <v>2910328</v>
      </c>
      <c r="H307" s="41">
        <v>3722128</v>
      </c>
      <c r="I307" s="10"/>
      <c r="J307" s="41">
        <v>5335934</v>
      </c>
    </row>
    <row r="308" spans="1:10" ht="12.75">
      <c r="A308" s="4">
        <v>302</v>
      </c>
      <c r="B308" s="4" t="s">
        <v>497</v>
      </c>
      <c r="C308" s="7">
        <v>75818</v>
      </c>
      <c r="D308" s="7" t="s">
        <v>499</v>
      </c>
      <c r="E308" s="12" t="s">
        <v>646</v>
      </c>
      <c r="F308" s="13" t="e">
        <f>SUM(#REF!+F309)</f>
        <v>#REF!</v>
      </c>
      <c r="G308" s="13" t="e">
        <f>SUM(#REF!+G309)</f>
        <v>#REF!</v>
      </c>
      <c r="H308" s="43" t="e">
        <f>SUM(#REF!+H309)</f>
        <v>#REF!</v>
      </c>
      <c r="I308" s="14"/>
      <c r="J308" s="43">
        <f>SUM(J309)</f>
        <v>300000</v>
      </c>
    </row>
    <row r="309" spans="1:10" ht="12.75">
      <c r="A309" s="4">
        <v>303</v>
      </c>
      <c r="B309" s="4"/>
      <c r="C309" s="4"/>
      <c r="D309" s="4">
        <v>4810</v>
      </c>
      <c r="E309" s="8" t="s">
        <v>647</v>
      </c>
      <c r="F309" s="9">
        <f>SUM(F310)</f>
        <v>400000</v>
      </c>
      <c r="G309" s="9">
        <f>SUM(G310)</f>
        <v>495000</v>
      </c>
      <c r="H309" s="41">
        <f>SUM(H310)</f>
        <v>500000</v>
      </c>
      <c r="I309" s="10"/>
      <c r="J309" s="41">
        <f>SUM(J310+J311)</f>
        <v>300000</v>
      </c>
    </row>
    <row r="310" spans="1:10" ht="12.75">
      <c r="A310" s="4">
        <v>304</v>
      </c>
      <c r="B310" s="4" t="s">
        <v>497</v>
      </c>
      <c r="C310" s="4" t="s">
        <v>498</v>
      </c>
      <c r="D310" s="4"/>
      <c r="E310" s="8" t="s">
        <v>46</v>
      </c>
      <c r="F310" s="9">
        <v>400000</v>
      </c>
      <c r="G310" s="9">
        <v>495000</v>
      </c>
      <c r="H310" s="41">
        <v>500000</v>
      </c>
      <c r="I310" s="10"/>
      <c r="J310" s="41">
        <v>120990</v>
      </c>
    </row>
    <row r="311" spans="1:10" ht="12.75">
      <c r="A311" s="4" t="s">
        <v>685</v>
      </c>
      <c r="B311" s="4"/>
      <c r="C311" s="4"/>
      <c r="D311" s="4"/>
      <c r="E311" s="80" t="s">
        <v>686</v>
      </c>
      <c r="F311" s="9"/>
      <c r="G311" s="9"/>
      <c r="H311" s="41"/>
      <c r="I311" s="10"/>
      <c r="J311" s="41">
        <v>179010</v>
      </c>
    </row>
    <row r="312" spans="1:10" ht="12.75">
      <c r="A312" s="4">
        <v>305</v>
      </c>
      <c r="B312" s="90" t="s">
        <v>637</v>
      </c>
      <c r="C312" s="91"/>
      <c r="D312" s="91"/>
      <c r="E312" s="92"/>
      <c r="F312" s="15" t="e">
        <f>SUM(F305+F308)</f>
        <v>#REF!</v>
      </c>
      <c r="G312" s="15" t="e">
        <f>SUM(G305+G308)</f>
        <v>#REF!</v>
      </c>
      <c r="H312" s="44" t="e">
        <f>SUM(H305+H308)</f>
        <v>#REF!</v>
      </c>
      <c r="I312" s="16"/>
      <c r="J312" s="44">
        <f>SUM(J305+J308)</f>
        <v>5635934</v>
      </c>
    </row>
    <row r="313" spans="1:10" ht="12.75">
      <c r="A313" s="4">
        <v>306</v>
      </c>
      <c r="B313" s="4">
        <v>801</v>
      </c>
      <c r="C313" s="7">
        <v>80101</v>
      </c>
      <c r="D313" s="7" t="s">
        <v>499</v>
      </c>
      <c r="E313" s="12" t="s">
        <v>159</v>
      </c>
      <c r="F313" s="13" t="e">
        <f>SUM(F314+F318+F322+F326+F330+F334+F342+F346+F350+F354+F358+F364+F368+F383+F387+F389+F393+#REF!+F338+F372+#REF!)</f>
        <v>#REF!</v>
      </c>
      <c r="G313" s="13" t="e">
        <f>SUM(G314+G318+G322+G326+G330+G334+G342+G346+G350+G354+G358+G364+G368+G383+G387+G389+G393+G338+G372+G375+G379+G397+#REF!+#REF!+#REF!)</f>
        <v>#REF!</v>
      </c>
      <c r="H313" s="43" t="e">
        <f>SUM(H314+H318+H322+H326+H330+H334+H342+H346+H350+H354+H358+H364+H368+H383+H387+H389+H393+H338+H372+H375+H379+H397+#REF!+#REF!+#REF!+#REF!+#REF!)</f>
        <v>#REF!</v>
      </c>
      <c r="I313" s="43" t="e">
        <f>SUM(I314+I318+I322+I326+I330+I334+I342+I346+I350+I354+I358+I364+I368+I383+I387+I389+I393+I338+I372+I375+I379+I397+#REF!+#REF!+#REF!)</f>
        <v>#REF!</v>
      </c>
      <c r="J313" s="43">
        <f>SUM(J314+J318+J322+J326+J330+J334+J342+J346+J350+J354+J358+J364+J368+J383+J387+J389+J393+J338+J372+J375+J379+J397)</f>
        <v>10155097</v>
      </c>
    </row>
    <row r="314" spans="1:10" ht="12.75">
      <c r="A314" s="4">
        <v>307</v>
      </c>
      <c r="B314" s="4" t="s">
        <v>497</v>
      </c>
      <c r="C314" s="4" t="s">
        <v>498</v>
      </c>
      <c r="D314" s="4">
        <v>3020</v>
      </c>
      <c r="E314" s="8" t="s">
        <v>45</v>
      </c>
      <c r="F314" s="9">
        <f>SUM(F315:F317)</f>
        <v>264600</v>
      </c>
      <c r="G314" s="9">
        <f>SUM(G315:G317)</f>
        <v>322000</v>
      </c>
      <c r="H314" s="41">
        <f>SUM(H315:H317)</f>
        <v>352500</v>
      </c>
      <c r="I314" s="10"/>
      <c r="J314" s="41">
        <f>SUM(J315:J317)</f>
        <v>456200</v>
      </c>
    </row>
    <row r="315" spans="1:10" ht="38.25">
      <c r="A315" s="4">
        <v>308</v>
      </c>
      <c r="B315" s="4"/>
      <c r="C315" s="4"/>
      <c r="D315" s="4"/>
      <c r="E315" s="8" t="s">
        <v>201</v>
      </c>
      <c r="F315" s="9">
        <v>108750</v>
      </c>
      <c r="G315" s="9">
        <v>137500</v>
      </c>
      <c r="H315" s="41">
        <v>145000</v>
      </c>
      <c r="I315" s="10"/>
      <c r="J315" s="41">
        <v>193000</v>
      </c>
    </row>
    <row r="316" spans="1:10" ht="27.75" customHeight="1">
      <c r="A316" s="4">
        <v>309</v>
      </c>
      <c r="B316" s="4"/>
      <c r="C316" s="4"/>
      <c r="D316" s="4"/>
      <c r="E316" s="8" t="s">
        <v>202</v>
      </c>
      <c r="F316" s="9">
        <v>96000</v>
      </c>
      <c r="G316" s="9">
        <v>115000</v>
      </c>
      <c r="H316" s="41">
        <v>128000</v>
      </c>
      <c r="I316" s="10"/>
      <c r="J316" s="41">
        <v>153200</v>
      </c>
    </row>
    <row r="317" spans="1:10" ht="38.25">
      <c r="A317" s="4">
        <v>310</v>
      </c>
      <c r="B317" s="4"/>
      <c r="C317" s="4"/>
      <c r="D317" s="4"/>
      <c r="E317" s="8" t="s">
        <v>203</v>
      </c>
      <c r="F317" s="9">
        <v>59850</v>
      </c>
      <c r="G317" s="9">
        <v>69500</v>
      </c>
      <c r="H317" s="41">
        <v>79500</v>
      </c>
      <c r="I317" s="10"/>
      <c r="J317" s="41">
        <v>110000</v>
      </c>
    </row>
    <row r="318" spans="1:10" ht="12.75">
      <c r="A318" s="4">
        <v>311</v>
      </c>
      <c r="B318" s="4" t="s">
        <v>497</v>
      </c>
      <c r="C318" s="4" t="s">
        <v>498</v>
      </c>
      <c r="D318" s="4">
        <v>4010</v>
      </c>
      <c r="E318" s="8" t="s">
        <v>170</v>
      </c>
      <c r="F318" s="9">
        <f>SUM(F319:F321)</f>
        <v>3666960</v>
      </c>
      <c r="G318" s="9">
        <f>SUM(G319:G321)</f>
        <v>4586500</v>
      </c>
      <c r="H318" s="41">
        <f>SUM(H319:H321)</f>
        <v>5000000</v>
      </c>
      <c r="I318" s="10"/>
      <c r="J318" s="41">
        <f>SUM(J319:J321)</f>
        <v>5797100</v>
      </c>
    </row>
    <row r="319" spans="1:10" ht="51">
      <c r="A319" s="4">
        <v>312</v>
      </c>
      <c r="B319" s="4"/>
      <c r="C319" s="4"/>
      <c r="D319" s="4"/>
      <c r="E319" s="8" t="s">
        <v>575</v>
      </c>
      <c r="F319" s="9">
        <v>1512820</v>
      </c>
      <c r="G319" s="9">
        <v>2000000</v>
      </c>
      <c r="H319" s="41">
        <v>2200000</v>
      </c>
      <c r="I319" s="10"/>
      <c r="J319" s="41">
        <v>2460000</v>
      </c>
    </row>
    <row r="320" spans="1:10" ht="38.25">
      <c r="A320" s="4">
        <v>313</v>
      </c>
      <c r="B320" s="4"/>
      <c r="C320" s="4"/>
      <c r="D320" s="4"/>
      <c r="E320" s="8" t="s">
        <v>24</v>
      </c>
      <c r="F320" s="9">
        <v>1361450</v>
      </c>
      <c r="G320" s="9">
        <v>1670000</v>
      </c>
      <c r="H320" s="41">
        <v>1750000</v>
      </c>
      <c r="I320" s="10"/>
      <c r="J320" s="41">
        <v>2082100</v>
      </c>
    </row>
    <row r="321" spans="1:10" ht="38.25">
      <c r="A321" s="4">
        <v>314</v>
      </c>
      <c r="B321" s="4"/>
      <c r="C321" s="4"/>
      <c r="D321" s="4"/>
      <c r="E321" s="8" t="s">
        <v>25</v>
      </c>
      <c r="F321" s="9">
        <v>792690</v>
      </c>
      <c r="G321" s="9">
        <v>916500</v>
      </c>
      <c r="H321" s="41">
        <v>1050000</v>
      </c>
      <c r="I321" s="10"/>
      <c r="J321" s="41">
        <v>1255000</v>
      </c>
    </row>
    <row r="322" spans="1:10" ht="12.75">
      <c r="A322" s="4">
        <v>315</v>
      </c>
      <c r="B322" s="4" t="s">
        <v>497</v>
      </c>
      <c r="C322" s="4" t="s">
        <v>498</v>
      </c>
      <c r="D322" s="4">
        <v>4040</v>
      </c>
      <c r="E322" s="8" t="s">
        <v>171</v>
      </c>
      <c r="F322" s="9">
        <f>SUM(F323:F325)</f>
        <v>291367</v>
      </c>
      <c r="G322" s="9">
        <f>SUM(G323:G325)</f>
        <v>367830</v>
      </c>
      <c r="H322" s="41">
        <f>SUM(H323:H325)</f>
        <v>384600</v>
      </c>
      <c r="I322" s="10"/>
      <c r="J322" s="41">
        <f>SUM(J323:J325)</f>
        <v>431000</v>
      </c>
    </row>
    <row r="323" spans="1:10" ht="40.5" customHeight="1">
      <c r="A323" s="4">
        <v>316</v>
      </c>
      <c r="B323" s="4"/>
      <c r="C323" s="4"/>
      <c r="D323" s="4"/>
      <c r="E323" s="8" t="s">
        <v>671</v>
      </c>
      <c r="F323" s="9">
        <v>120324</v>
      </c>
      <c r="G323" s="9">
        <v>164730</v>
      </c>
      <c r="H323" s="41">
        <v>169000</v>
      </c>
      <c r="I323" s="10"/>
      <c r="J323" s="41">
        <v>180000</v>
      </c>
    </row>
    <row r="324" spans="1:10" ht="43.5" customHeight="1">
      <c r="A324" s="4">
        <v>317</v>
      </c>
      <c r="B324" s="4"/>
      <c r="C324" s="4"/>
      <c r="D324" s="4"/>
      <c r="E324" s="8" t="s">
        <v>72</v>
      </c>
      <c r="F324" s="9">
        <v>110553</v>
      </c>
      <c r="G324" s="9">
        <v>132550</v>
      </c>
      <c r="H324" s="41">
        <v>141000</v>
      </c>
      <c r="I324" s="10"/>
      <c r="J324" s="41">
        <v>159000</v>
      </c>
    </row>
    <row r="325" spans="1:10" ht="38.25">
      <c r="A325" s="4">
        <v>318</v>
      </c>
      <c r="B325" s="4"/>
      <c r="C325" s="4"/>
      <c r="D325" s="4"/>
      <c r="E325" s="8" t="s">
        <v>266</v>
      </c>
      <c r="F325" s="9">
        <v>60490</v>
      </c>
      <c r="G325" s="9">
        <v>70550</v>
      </c>
      <c r="H325" s="41">
        <v>74600</v>
      </c>
      <c r="I325" s="10"/>
      <c r="J325" s="41">
        <v>92000</v>
      </c>
    </row>
    <row r="326" spans="1:10" ht="12.75">
      <c r="A326" s="4">
        <v>319</v>
      </c>
      <c r="B326" s="4" t="s">
        <v>497</v>
      </c>
      <c r="C326" s="4" t="s">
        <v>498</v>
      </c>
      <c r="D326" s="4">
        <v>4110</v>
      </c>
      <c r="E326" s="8" t="s">
        <v>186</v>
      </c>
      <c r="F326" s="9">
        <f>SUM(F327:F329)</f>
        <v>746500</v>
      </c>
      <c r="G326" s="9">
        <f>SUM(G327:G329)</f>
        <v>790000</v>
      </c>
      <c r="H326" s="41">
        <f>SUM(H327:H329)</f>
        <v>853000</v>
      </c>
      <c r="I326" s="10"/>
      <c r="J326" s="41">
        <f>SUM(J327:J329)</f>
        <v>1002000</v>
      </c>
    </row>
    <row r="327" spans="1:10" ht="12.75">
      <c r="A327" s="4">
        <v>320</v>
      </c>
      <c r="B327" s="4"/>
      <c r="C327" s="4"/>
      <c r="D327" s="4"/>
      <c r="E327" s="8" t="s">
        <v>267</v>
      </c>
      <c r="F327" s="9">
        <v>308000</v>
      </c>
      <c r="G327" s="9">
        <v>345000</v>
      </c>
      <c r="H327" s="41">
        <v>375000</v>
      </c>
      <c r="I327" s="10"/>
      <c r="J327" s="41">
        <v>420000</v>
      </c>
    </row>
    <row r="328" spans="1:10" ht="12.75">
      <c r="A328" s="4">
        <v>321</v>
      </c>
      <c r="B328" s="4"/>
      <c r="C328" s="4"/>
      <c r="D328" s="4"/>
      <c r="E328" s="8" t="s">
        <v>268</v>
      </c>
      <c r="F328" s="9">
        <v>278500</v>
      </c>
      <c r="G328" s="9">
        <v>290000</v>
      </c>
      <c r="H328" s="41">
        <v>300000</v>
      </c>
      <c r="I328" s="10"/>
      <c r="J328" s="41">
        <v>360000</v>
      </c>
    </row>
    <row r="329" spans="1:10" ht="12.75">
      <c r="A329" s="4">
        <v>322</v>
      </c>
      <c r="B329" s="4"/>
      <c r="C329" s="4"/>
      <c r="D329" s="4"/>
      <c r="E329" s="8" t="s">
        <v>269</v>
      </c>
      <c r="F329" s="9">
        <v>160000</v>
      </c>
      <c r="G329" s="9">
        <v>155000</v>
      </c>
      <c r="H329" s="41">
        <v>178000</v>
      </c>
      <c r="I329" s="10"/>
      <c r="J329" s="41">
        <v>222000</v>
      </c>
    </row>
    <row r="330" spans="1:10" ht="12.75">
      <c r="A330" s="4">
        <v>323</v>
      </c>
      <c r="B330" s="4" t="s">
        <v>497</v>
      </c>
      <c r="C330" s="4" t="s">
        <v>498</v>
      </c>
      <c r="D330" s="4">
        <v>4120</v>
      </c>
      <c r="E330" s="8" t="s">
        <v>187</v>
      </c>
      <c r="F330" s="9">
        <f>SUM(F331:F333)</f>
        <v>101690</v>
      </c>
      <c r="G330" s="9">
        <f>SUM(G331:G333)</f>
        <v>125000</v>
      </c>
      <c r="H330" s="41">
        <f>SUM(H331:H333)</f>
        <v>138000</v>
      </c>
      <c r="I330" s="10"/>
      <c r="J330" s="41">
        <f>SUM(J331:J333)</f>
        <v>159700</v>
      </c>
    </row>
    <row r="331" spans="1:10" ht="12.75">
      <c r="A331" s="4">
        <v>324</v>
      </c>
      <c r="B331" s="4"/>
      <c r="C331" s="4"/>
      <c r="D331" s="4"/>
      <c r="E331" s="8" t="s">
        <v>270</v>
      </c>
      <c r="F331" s="9">
        <v>41890</v>
      </c>
      <c r="G331" s="9">
        <v>55000</v>
      </c>
      <c r="H331" s="41">
        <v>60000</v>
      </c>
      <c r="I331" s="10"/>
      <c r="J331" s="41">
        <v>66000</v>
      </c>
    </row>
    <row r="332" spans="1:10" ht="12.75">
      <c r="A332" s="4">
        <v>325</v>
      </c>
      <c r="B332" s="4"/>
      <c r="C332" s="4"/>
      <c r="D332" s="4"/>
      <c r="E332" s="8" t="s">
        <v>271</v>
      </c>
      <c r="F332" s="9">
        <v>38000</v>
      </c>
      <c r="G332" s="9">
        <v>45000</v>
      </c>
      <c r="H332" s="41">
        <v>49000</v>
      </c>
      <c r="I332" s="10"/>
      <c r="J332" s="41">
        <v>57900</v>
      </c>
    </row>
    <row r="333" spans="1:10" ht="12.75">
      <c r="A333" s="4">
        <v>326</v>
      </c>
      <c r="B333" s="4"/>
      <c r="C333" s="4"/>
      <c r="D333" s="4"/>
      <c r="E333" s="8" t="s">
        <v>272</v>
      </c>
      <c r="F333" s="9">
        <v>21800</v>
      </c>
      <c r="G333" s="9">
        <v>25000</v>
      </c>
      <c r="H333" s="41">
        <v>29000</v>
      </c>
      <c r="I333" s="10"/>
      <c r="J333" s="41">
        <v>35800</v>
      </c>
    </row>
    <row r="334" spans="1:10" ht="25.5">
      <c r="A334" s="4">
        <v>327</v>
      </c>
      <c r="B334" s="4" t="s">
        <v>497</v>
      </c>
      <c r="C334" s="4" t="s">
        <v>498</v>
      </c>
      <c r="D334" s="4">
        <v>4140</v>
      </c>
      <c r="E334" s="8" t="s">
        <v>420</v>
      </c>
      <c r="F334" s="9">
        <f>SUM(F335:F337)</f>
        <v>33140</v>
      </c>
      <c r="G334" s="9">
        <f>SUM(G335:G337)</f>
        <v>41544</v>
      </c>
      <c r="H334" s="41">
        <f>SUM(H335:H337)</f>
        <v>46830</v>
      </c>
      <c r="I334" s="10"/>
      <c r="J334" s="41">
        <f>SUM(J335:J337)</f>
        <v>64870</v>
      </c>
    </row>
    <row r="335" spans="1:10" ht="12.75">
      <c r="A335" s="4">
        <v>328</v>
      </c>
      <c r="B335" s="4"/>
      <c r="C335" s="4"/>
      <c r="D335" s="4"/>
      <c r="E335" s="8" t="s">
        <v>273</v>
      </c>
      <c r="F335" s="9">
        <v>14150</v>
      </c>
      <c r="G335" s="9">
        <v>17640</v>
      </c>
      <c r="H335" s="41">
        <v>20046</v>
      </c>
      <c r="I335" s="10"/>
      <c r="J335" s="41">
        <v>23600</v>
      </c>
    </row>
    <row r="336" spans="1:10" ht="12.75">
      <c r="A336" s="4">
        <v>329</v>
      </c>
      <c r="B336" s="4"/>
      <c r="C336" s="4"/>
      <c r="D336" s="4"/>
      <c r="E336" s="8" t="s">
        <v>274</v>
      </c>
      <c r="F336" s="9">
        <v>11910</v>
      </c>
      <c r="G336" s="9">
        <v>14424</v>
      </c>
      <c r="H336" s="41">
        <v>16522</v>
      </c>
      <c r="I336" s="10"/>
      <c r="J336" s="41">
        <v>20270</v>
      </c>
    </row>
    <row r="337" spans="1:10" ht="12.75">
      <c r="A337" s="4">
        <v>330</v>
      </c>
      <c r="B337" s="4"/>
      <c r="C337" s="4"/>
      <c r="D337" s="4"/>
      <c r="E337" s="8" t="s">
        <v>275</v>
      </c>
      <c r="F337" s="9">
        <v>7080</v>
      </c>
      <c r="G337" s="9">
        <v>9480</v>
      </c>
      <c r="H337" s="41">
        <v>10262</v>
      </c>
      <c r="I337" s="10"/>
      <c r="J337" s="41">
        <v>21000</v>
      </c>
    </row>
    <row r="338" spans="1:10" ht="12.75">
      <c r="A338" s="4">
        <v>331</v>
      </c>
      <c r="B338" s="4"/>
      <c r="C338" s="4"/>
      <c r="D338" s="4">
        <v>4170</v>
      </c>
      <c r="E338" s="8" t="s">
        <v>700</v>
      </c>
      <c r="F338" s="9">
        <f>SUM(F339:F341)</f>
        <v>38500</v>
      </c>
      <c r="G338" s="9">
        <f>SUM(G339:G341)</f>
        <v>15000</v>
      </c>
      <c r="H338" s="41">
        <f>SUM(H339:H341)</f>
        <v>35000</v>
      </c>
      <c r="I338" s="10"/>
      <c r="J338" s="41">
        <f>SUM(J339:J341)</f>
        <v>75000</v>
      </c>
    </row>
    <row r="339" spans="1:10" ht="51">
      <c r="A339" s="4">
        <v>332</v>
      </c>
      <c r="B339" s="4"/>
      <c r="C339" s="4"/>
      <c r="D339" s="4"/>
      <c r="E339" s="8" t="s">
        <v>50</v>
      </c>
      <c r="F339" s="9">
        <v>3500</v>
      </c>
      <c r="G339" s="9">
        <v>3000</v>
      </c>
      <c r="H339" s="41">
        <v>12000</v>
      </c>
      <c r="I339" s="10"/>
      <c r="J339" s="41">
        <v>28000</v>
      </c>
    </row>
    <row r="340" spans="1:10" ht="38.25">
      <c r="A340" s="4">
        <v>333</v>
      </c>
      <c r="B340" s="4"/>
      <c r="C340" s="4"/>
      <c r="D340" s="4"/>
      <c r="E340" s="8" t="s">
        <v>51</v>
      </c>
      <c r="F340" s="9">
        <v>30000</v>
      </c>
      <c r="G340" s="9">
        <v>6000</v>
      </c>
      <c r="H340" s="41">
        <v>12000</v>
      </c>
      <c r="I340" s="10"/>
      <c r="J340" s="41">
        <v>36000</v>
      </c>
    </row>
    <row r="341" spans="1:10" ht="38.25">
      <c r="A341" s="4">
        <v>334</v>
      </c>
      <c r="B341" s="4"/>
      <c r="C341" s="4"/>
      <c r="D341" s="4"/>
      <c r="E341" s="8" t="s">
        <v>480</v>
      </c>
      <c r="F341" s="9">
        <v>5000</v>
      </c>
      <c r="G341" s="9">
        <v>6000</v>
      </c>
      <c r="H341" s="41">
        <v>11000</v>
      </c>
      <c r="I341" s="10"/>
      <c r="J341" s="41">
        <v>11000</v>
      </c>
    </row>
    <row r="342" spans="1:10" ht="12.75">
      <c r="A342" s="4">
        <v>335</v>
      </c>
      <c r="B342" s="4" t="s">
        <v>497</v>
      </c>
      <c r="C342" s="4" t="s">
        <v>498</v>
      </c>
      <c r="D342" s="4">
        <v>4210</v>
      </c>
      <c r="E342" s="8" t="s">
        <v>507</v>
      </c>
      <c r="F342" s="9">
        <f>SUM(F343:F345)</f>
        <v>232169</v>
      </c>
      <c r="G342" s="9">
        <f>SUM(G343:G345)</f>
        <v>193000</v>
      </c>
      <c r="H342" s="41">
        <f>SUM(H343:H345)</f>
        <v>235000</v>
      </c>
      <c r="I342" s="10"/>
      <c r="J342" s="41">
        <f>SUM(J343:J345)</f>
        <v>262000</v>
      </c>
    </row>
    <row r="343" spans="1:10" ht="41.25" customHeight="1">
      <c r="A343" s="4">
        <v>336</v>
      </c>
      <c r="B343" s="4"/>
      <c r="C343" s="4"/>
      <c r="D343" s="4"/>
      <c r="E343" s="8" t="s">
        <v>59</v>
      </c>
      <c r="F343" s="9">
        <v>100764</v>
      </c>
      <c r="G343" s="9">
        <v>68000</v>
      </c>
      <c r="H343" s="41">
        <v>60000</v>
      </c>
      <c r="I343" s="10"/>
      <c r="J343" s="41">
        <v>58000</v>
      </c>
    </row>
    <row r="344" spans="1:10" ht="51">
      <c r="A344" s="4">
        <v>337</v>
      </c>
      <c r="B344" s="4"/>
      <c r="C344" s="4"/>
      <c r="D344" s="4"/>
      <c r="E344" s="8" t="s">
        <v>60</v>
      </c>
      <c r="F344" s="4">
        <v>91000</v>
      </c>
      <c r="G344" s="9">
        <v>65000</v>
      </c>
      <c r="H344" s="41">
        <v>95000</v>
      </c>
      <c r="J344" s="41">
        <v>130000</v>
      </c>
    </row>
    <row r="345" spans="1:10" ht="52.5" customHeight="1">
      <c r="A345" s="4">
        <v>338</v>
      </c>
      <c r="B345" s="4"/>
      <c r="C345" s="4"/>
      <c r="D345" s="4"/>
      <c r="E345" s="8" t="s">
        <v>49</v>
      </c>
      <c r="F345" s="4">
        <v>40405</v>
      </c>
      <c r="G345" s="9">
        <v>60000</v>
      </c>
      <c r="H345" s="41">
        <v>80000</v>
      </c>
      <c r="I345" s="10"/>
      <c r="J345" s="41">
        <v>74000</v>
      </c>
    </row>
    <row r="346" spans="1:10" ht="12.75">
      <c r="A346" s="4">
        <v>339</v>
      </c>
      <c r="B346" s="4"/>
      <c r="C346" s="4"/>
      <c r="D346" s="4">
        <v>4230</v>
      </c>
      <c r="E346" s="8" t="s">
        <v>262</v>
      </c>
      <c r="F346" s="9">
        <f>SUM(F347:F349)</f>
        <v>13400</v>
      </c>
      <c r="G346" s="9">
        <f>SUM(G347:G349)</f>
        <v>10000</v>
      </c>
      <c r="H346" s="41">
        <f>SUM(H347:H349)</f>
        <v>17500</v>
      </c>
      <c r="I346" s="10"/>
      <c r="J346" s="41">
        <f>SUM(J347:J349)</f>
        <v>14000</v>
      </c>
    </row>
    <row r="347" spans="1:10" ht="25.5" customHeight="1">
      <c r="A347" s="4">
        <v>340</v>
      </c>
      <c r="B347" s="4"/>
      <c r="C347" s="4"/>
      <c r="D347" s="4"/>
      <c r="E347" s="8" t="s">
        <v>693</v>
      </c>
      <c r="F347" s="9">
        <v>4700</v>
      </c>
      <c r="G347" s="9">
        <v>3500</v>
      </c>
      <c r="H347" s="41">
        <v>4000</v>
      </c>
      <c r="I347" s="10"/>
      <c r="J347" s="41">
        <v>3000</v>
      </c>
    </row>
    <row r="348" spans="1:10" ht="25.5">
      <c r="A348" s="4">
        <v>341</v>
      </c>
      <c r="B348" s="4"/>
      <c r="C348" s="4"/>
      <c r="D348" s="4"/>
      <c r="E348" s="8" t="s">
        <v>726</v>
      </c>
      <c r="F348" s="9">
        <v>7200</v>
      </c>
      <c r="G348" s="9">
        <v>5000</v>
      </c>
      <c r="H348" s="41">
        <v>12000</v>
      </c>
      <c r="I348" s="10"/>
      <c r="J348" s="41">
        <v>10000</v>
      </c>
    </row>
    <row r="349" spans="1:10" ht="25.5">
      <c r="A349" s="4">
        <v>342</v>
      </c>
      <c r="B349" s="4"/>
      <c r="C349" s="4"/>
      <c r="D349" s="4"/>
      <c r="E349" s="8" t="s">
        <v>727</v>
      </c>
      <c r="F349" s="9">
        <v>1500</v>
      </c>
      <c r="G349" s="9">
        <v>1500</v>
      </c>
      <c r="H349" s="41">
        <v>1500</v>
      </c>
      <c r="I349" s="10"/>
      <c r="J349" s="41">
        <v>1000</v>
      </c>
    </row>
    <row r="350" spans="1:10" ht="12.75">
      <c r="A350" s="4">
        <v>343</v>
      </c>
      <c r="B350" s="4" t="s">
        <v>497</v>
      </c>
      <c r="C350" s="4" t="s">
        <v>498</v>
      </c>
      <c r="D350" s="4">
        <v>4240</v>
      </c>
      <c r="E350" s="8" t="s">
        <v>661</v>
      </c>
      <c r="F350" s="9">
        <f>SUM(F351:F353)</f>
        <v>100800</v>
      </c>
      <c r="G350" s="9">
        <f>SUM(G351:G353)</f>
        <v>69000</v>
      </c>
      <c r="H350" s="41">
        <f>SUM(H351:H353)</f>
        <v>89000</v>
      </c>
      <c r="I350" s="10"/>
      <c r="J350" s="41">
        <f>SUM(J351:J353)</f>
        <v>56000</v>
      </c>
    </row>
    <row r="351" spans="1:10" ht="27.75" customHeight="1">
      <c r="A351" s="4">
        <v>344</v>
      </c>
      <c r="B351" s="4"/>
      <c r="C351" s="4"/>
      <c r="D351" s="4"/>
      <c r="E351" s="8" t="s">
        <v>728</v>
      </c>
      <c r="F351" s="9">
        <v>29800</v>
      </c>
      <c r="G351" s="9">
        <v>25000</v>
      </c>
      <c r="H351" s="41">
        <v>25000</v>
      </c>
      <c r="I351" s="10"/>
      <c r="J351" s="41">
        <v>15000</v>
      </c>
    </row>
    <row r="352" spans="1:10" ht="25.5">
      <c r="A352" s="4">
        <v>345</v>
      </c>
      <c r="B352" s="4"/>
      <c r="C352" s="4"/>
      <c r="D352" s="4"/>
      <c r="E352" s="8" t="s">
        <v>584</v>
      </c>
      <c r="F352" s="9">
        <v>46000</v>
      </c>
      <c r="G352" s="9">
        <v>24000</v>
      </c>
      <c r="H352" s="41">
        <v>39000</v>
      </c>
      <c r="I352" s="10"/>
      <c r="J352" s="41">
        <v>20000</v>
      </c>
    </row>
    <row r="353" spans="1:10" ht="25.5" customHeight="1">
      <c r="A353" s="4">
        <v>346</v>
      </c>
      <c r="B353" s="4"/>
      <c r="C353" s="4"/>
      <c r="D353" s="4"/>
      <c r="E353" s="8" t="s">
        <v>344</v>
      </c>
      <c r="F353" s="9">
        <v>25000</v>
      </c>
      <c r="G353" s="9">
        <v>20000</v>
      </c>
      <c r="H353" s="41">
        <v>25000</v>
      </c>
      <c r="I353" s="10"/>
      <c r="J353" s="41">
        <v>21000</v>
      </c>
    </row>
    <row r="354" spans="1:10" ht="12.75">
      <c r="A354" s="4">
        <v>347</v>
      </c>
      <c r="B354" s="4" t="s">
        <v>497</v>
      </c>
      <c r="C354" s="4" t="s">
        <v>498</v>
      </c>
      <c r="D354" s="4">
        <v>4260</v>
      </c>
      <c r="E354" s="8" t="s">
        <v>509</v>
      </c>
      <c r="F354" s="9">
        <f>SUM(F355:F357)</f>
        <v>455000</v>
      </c>
      <c r="G354" s="9">
        <f>SUM(G355:G357)</f>
        <v>554000</v>
      </c>
      <c r="H354" s="41">
        <f>SUM(H355:H357)</f>
        <v>610000</v>
      </c>
      <c r="I354" s="10"/>
      <c r="J354" s="41">
        <f>SUM(J355:J357)</f>
        <v>1049000</v>
      </c>
    </row>
    <row r="355" spans="1:10" ht="25.5">
      <c r="A355" s="4">
        <v>348</v>
      </c>
      <c r="B355" s="4"/>
      <c r="C355" s="4"/>
      <c r="D355" s="4"/>
      <c r="E355" s="8" t="s">
        <v>446</v>
      </c>
      <c r="F355" s="9">
        <v>175000</v>
      </c>
      <c r="G355" s="9">
        <v>174000</v>
      </c>
      <c r="H355" s="41">
        <v>220000</v>
      </c>
      <c r="I355" s="10"/>
      <c r="J355" s="41">
        <v>429000</v>
      </c>
    </row>
    <row r="356" spans="1:10" ht="24.75" customHeight="1">
      <c r="A356" s="4">
        <v>349</v>
      </c>
      <c r="B356" s="4"/>
      <c r="C356" s="4"/>
      <c r="D356" s="4"/>
      <c r="E356" s="8" t="s">
        <v>447</v>
      </c>
      <c r="F356" s="9">
        <v>160000</v>
      </c>
      <c r="G356" s="9">
        <v>200000</v>
      </c>
      <c r="H356" s="41">
        <v>200000</v>
      </c>
      <c r="I356" s="10"/>
      <c r="J356" s="41">
        <v>330000</v>
      </c>
    </row>
    <row r="357" spans="1:10" ht="26.25" customHeight="1">
      <c r="A357" s="4">
        <v>350</v>
      </c>
      <c r="B357" s="4"/>
      <c r="C357" s="4"/>
      <c r="D357" s="4"/>
      <c r="E357" s="8" t="s">
        <v>448</v>
      </c>
      <c r="F357" s="9">
        <v>120000</v>
      </c>
      <c r="G357" s="9">
        <v>180000</v>
      </c>
      <c r="H357" s="41">
        <v>190000</v>
      </c>
      <c r="I357" s="10"/>
      <c r="J357" s="41">
        <v>290000</v>
      </c>
    </row>
    <row r="358" spans="1:10" ht="12.75">
      <c r="A358" s="4">
        <v>351</v>
      </c>
      <c r="B358" s="4" t="s">
        <v>497</v>
      </c>
      <c r="C358" s="4" t="s">
        <v>498</v>
      </c>
      <c r="D358" s="4">
        <v>4270</v>
      </c>
      <c r="E358" s="8" t="s">
        <v>510</v>
      </c>
      <c r="F358" s="9">
        <f>SUM(F359:F363)</f>
        <v>268000</v>
      </c>
      <c r="G358" s="9">
        <f>SUM(G359:G363)</f>
        <v>540000</v>
      </c>
      <c r="H358" s="41">
        <f>SUM(H359:H363)</f>
        <v>565000</v>
      </c>
      <c r="I358" s="10"/>
      <c r="J358" s="41">
        <f>SUM(J359:J363)</f>
        <v>174000</v>
      </c>
    </row>
    <row r="359" spans="1:10" ht="25.5" customHeight="1">
      <c r="A359" s="4">
        <v>352</v>
      </c>
      <c r="B359" s="4"/>
      <c r="C359" s="4"/>
      <c r="D359" s="4"/>
      <c r="E359" s="8" t="s">
        <v>9</v>
      </c>
      <c r="F359" s="9">
        <v>12000</v>
      </c>
      <c r="G359" s="9">
        <v>10000</v>
      </c>
      <c r="H359" s="41">
        <v>8000</v>
      </c>
      <c r="I359" s="10"/>
      <c r="J359" s="41">
        <v>8000</v>
      </c>
    </row>
    <row r="360" spans="1:10" ht="26.25" customHeight="1">
      <c r="A360" s="4">
        <v>353</v>
      </c>
      <c r="B360" s="4"/>
      <c r="C360" s="4"/>
      <c r="D360" s="4"/>
      <c r="E360" s="8" t="s">
        <v>396</v>
      </c>
      <c r="F360" s="9">
        <v>23000</v>
      </c>
      <c r="G360" s="9">
        <v>15000</v>
      </c>
      <c r="H360" s="41">
        <v>15000</v>
      </c>
      <c r="I360" s="10"/>
      <c r="J360" s="41">
        <v>25000</v>
      </c>
    </row>
    <row r="361" spans="1:10" ht="26.25" customHeight="1">
      <c r="A361" s="4">
        <v>354</v>
      </c>
      <c r="B361" s="4"/>
      <c r="C361" s="4"/>
      <c r="D361" s="4"/>
      <c r="E361" s="8" t="s">
        <v>397</v>
      </c>
      <c r="F361" s="9">
        <v>3000</v>
      </c>
      <c r="G361" s="9">
        <v>15000</v>
      </c>
      <c r="H361" s="41">
        <v>12000</v>
      </c>
      <c r="I361" s="10"/>
      <c r="J361" s="41">
        <v>21000</v>
      </c>
    </row>
    <row r="362" spans="1:10" ht="13.5" customHeight="1">
      <c r="A362" s="4">
        <v>355</v>
      </c>
      <c r="B362" s="4"/>
      <c r="C362" s="4"/>
      <c r="D362" s="4"/>
      <c r="E362" s="8" t="s">
        <v>576</v>
      </c>
      <c r="F362" s="9">
        <v>110000</v>
      </c>
      <c r="G362" s="9">
        <v>300000</v>
      </c>
      <c r="H362" s="41">
        <v>350000</v>
      </c>
      <c r="I362" s="10"/>
      <c r="J362" s="41">
        <v>80000</v>
      </c>
    </row>
    <row r="363" spans="1:10" ht="13.5" customHeight="1">
      <c r="A363" s="4">
        <v>356</v>
      </c>
      <c r="B363" s="4"/>
      <c r="C363" s="4"/>
      <c r="D363" s="4"/>
      <c r="E363" s="8" t="s">
        <v>577</v>
      </c>
      <c r="F363" s="9">
        <v>120000</v>
      </c>
      <c r="G363" s="9">
        <v>200000</v>
      </c>
      <c r="H363" s="41">
        <v>180000</v>
      </c>
      <c r="I363" s="10"/>
      <c r="J363" s="41">
        <v>40000</v>
      </c>
    </row>
    <row r="364" spans="1:10" ht="12.75">
      <c r="A364" s="4">
        <v>357</v>
      </c>
      <c r="B364" s="4"/>
      <c r="C364" s="4"/>
      <c r="D364" s="4">
        <v>4280</v>
      </c>
      <c r="E364" s="8" t="s">
        <v>747</v>
      </c>
      <c r="F364" s="9">
        <f>SUM(F365:F367)</f>
        <v>11600</v>
      </c>
      <c r="G364" s="9">
        <f>SUM(G365:G367)</f>
        <v>6500</v>
      </c>
      <c r="H364" s="41">
        <f>SUM(H365:H367)</f>
        <v>6500</v>
      </c>
      <c r="I364" s="10"/>
      <c r="J364" s="41">
        <f>SUM(J365:J367)</f>
        <v>7500</v>
      </c>
    </row>
    <row r="365" spans="1:10" ht="38.25">
      <c r="A365" s="4">
        <v>358</v>
      </c>
      <c r="B365" s="4"/>
      <c r="C365" s="4"/>
      <c r="D365" s="4"/>
      <c r="E365" s="8" t="s">
        <v>345</v>
      </c>
      <c r="F365" s="9">
        <v>3450</v>
      </c>
      <c r="G365" s="9">
        <v>2000</v>
      </c>
      <c r="H365" s="41">
        <v>2000</v>
      </c>
      <c r="I365" s="10"/>
      <c r="J365" s="41">
        <v>2000</v>
      </c>
    </row>
    <row r="366" spans="1:10" ht="25.5" customHeight="1">
      <c r="A366" s="4">
        <v>359</v>
      </c>
      <c r="B366" s="4"/>
      <c r="C366" s="4"/>
      <c r="D366" s="4"/>
      <c r="E366" s="8" t="s">
        <v>346</v>
      </c>
      <c r="F366" s="9">
        <v>3150</v>
      </c>
      <c r="G366" s="9">
        <v>3500</v>
      </c>
      <c r="H366" s="41">
        <v>3500</v>
      </c>
      <c r="I366" s="10"/>
      <c r="J366" s="41">
        <v>3500</v>
      </c>
    </row>
    <row r="367" spans="1:10" ht="38.25">
      <c r="A367" s="4">
        <v>360</v>
      </c>
      <c r="B367" s="4"/>
      <c r="C367" s="4"/>
      <c r="D367" s="4"/>
      <c r="E367" s="8" t="s">
        <v>348</v>
      </c>
      <c r="F367" s="9">
        <v>5000</v>
      </c>
      <c r="G367" s="9">
        <v>1000</v>
      </c>
      <c r="H367" s="41">
        <v>1000</v>
      </c>
      <c r="I367" s="10"/>
      <c r="J367" s="41">
        <v>2000</v>
      </c>
    </row>
    <row r="368" spans="1:10" ht="12.75">
      <c r="A368" s="4">
        <v>361</v>
      </c>
      <c r="B368" s="4" t="s">
        <v>497</v>
      </c>
      <c r="C368" s="4" t="s">
        <v>498</v>
      </c>
      <c r="D368" s="4">
        <v>4300</v>
      </c>
      <c r="E368" s="8" t="s">
        <v>552</v>
      </c>
      <c r="F368" s="9">
        <f>SUM(F369:F371)</f>
        <v>256595</v>
      </c>
      <c r="G368" s="9">
        <f>SUM(G369:G371)</f>
        <v>180000</v>
      </c>
      <c r="H368" s="41">
        <f>SUM(H369:H371)</f>
        <v>195000</v>
      </c>
      <c r="I368" s="10"/>
      <c r="J368" s="41">
        <f>SUM(J369:J371)</f>
        <v>200000</v>
      </c>
    </row>
    <row r="369" spans="1:10" ht="76.5">
      <c r="A369" s="4">
        <v>362</v>
      </c>
      <c r="B369" s="4"/>
      <c r="C369" s="4"/>
      <c r="D369" s="4"/>
      <c r="E369" s="75" t="s">
        <v>578</v>
      </c>
      <c r="F369" s="9">
        <v>116500</v>
      </c>
      <c r="G369" s="9">
        <v>70000</v>
      </c>
      <c r="H369" s="41">
        <v>65000</v>
      </c>
      <c r="I369" s="10"/>
      <c r="J369" s="41">
        <v>63000</v>
      </c>
    </row>
    <row r="370" spans="1:10" ht="76.5">
      <c r="A370" s="4">
        <v>363</v>
      </c>
      <c r="B370" s="4"/>
      <c r="C370" s="4"/>
      <c r="D370" s="4"/>
      <c r="E370" s="75" t="s">
        <v>581</v>
      </c>
      <c r="F370" s="9">
        <v>81295</v>
      </c>
      <c r="G370" s="9">
        <v>60000</v>
      </c>
      <c r="H370" s="41">
        <v>70000</v>
      </c>
      <c r="I370" s="10"/>
      <c r="J370" s="41">
        <v>77000</v>
      </c>
    </row>
    <row r="371" spans="1:10" ht="76.5">
      <c r="A371" s="4">
        <v>364</v>
      </c>
      <c r="B371" s="4"/>
      <c r="C371" s="4"/>
      <c r="D371" s="4"/>
      <c r="E371" s="75" t="s">
        <v>579</v>
      </c>
      <c r="F371" s="9">
        <v>58800</v>
      </c>
      <c r="G371" s="9">
        <v>50000</v>
      </c>
      <c r="H371" s="41">
        <v>60000</v>
      </c>
      <c r="I371" s="10"/>
      <c r="J371" s="41">
        <v>60000</v>
      </c>
    </row>
    <row r="372" spans="1:10" ht="12.75" customHeight="1">
      <c r="A372" s="4">
        <v>365</v>
      </c>
      <c r="B372" s="4"/>
      <c r="C372" s="4"/>
      <c r="D372" s="4">
        <v>4350</v>
      </c>
      <c r="E372" s="8" t="s">
        <v>664</v>
      </c>
      <c r="F372" s="9">
        <f>SUM(F373:F374)</f>
        <v>5750</v>
      </c>
      <c r="G372" s="9">
        <f>SUM(G373:G374)</f>
        <v>6500</v>
      </c>
      <c r="H372" s="41">
        <f>SUM(H373:H374)</f>
        <v>5500</v>
      </c>
      <c r="I372" s="10"/>
      <c r="J372" s="41">
        <f>SUM(J373:J374)</f>
        <v>5300</v>
      </c>
    </row>
    <row r="373" spans="1:10" ht="12.75" customHeight="1">
      <c r="A373" s="4">
        <v>366</v>
      </c>
      <c r="B373" s="4"/>
      <c r="C373" s="4"/>
      <c r="D373" s="4"/>
      <c r="E373" s="8" t="s">
        <v>7</v>
      </c>
      <c r="F373" s="9">
        <v>3550</v>
      </c>
      <c r="G373" s="9">
        <v>3500</v>
      </c>
      <c r="H373" s="41">
        <v>3500</v>
      </c>
      <c r="I373" s="10"/>
      <c r="J373" s="41">
        <v>2500</v>
      </c>
    </row>
    <row r="374" spans="1:10" ht="15" customHeight="1">
      <c r="A374" s="4">
        <v>367</v>
      </c>
      <c r="B374" s="4"/>
      <c r="C374" s="4"/>
      <c r="D374" s="4"/>
      <c r="E374" s="8" t="s">
        <v>8</v>
      </c>
      <c r="F374" s="9">
        <v>2200</v>
      </c>
      <c r="G374" s="9">
        <v>3000</v>
      </c>
      <c r="H374" s="41">
        <v>2000</v>
      </c>
      <c r="I374" s="10"/>
      <c r="J374" s="41">
        <v>2800</v>
      </c>
    </row>
    <row r="375" spans="1:10" ht="27" customHeight="1">
      <c r="A375" s="4">
        <v>368</v>
      </c>
      <c r="B375" s="4"/>
      <c r="C375" s="4"/>
      <c r="D375" s="4">
        <v>4360</v>
      </c>
      <c r="E375" s="8" t="s">
        <v>392</v>
      </c>
      <c r="F375" s="9">
        <f>SUM(F376:F378)</f>
        <v>256595</v>
      </c>
      <c r="G375" s="9">
        <f>SUM(G376:G378)</f>
        <v>4400</v>
      </c>
      <c r="H375" s="41">
        <f>SUM(H376:H378)</f>
        <v>5400</v>
      </c>
      <c r="I375" s="10"/>
      <c r="J375" s="41">
        <f>SUM(J376:J378)</f>
        <v>4100</v>
      </c>
    </row>
    <row r="376" spans="1:10" ht="27.75" customHeight="1">
      <c r="A376" s="4">
        <v>369</v>
      </c>
      <c r="B376" s="4"/>
      <c r="C376" s="4"/>
      <c r="D376" s="4"/>
      <c r="E376" s="8" t="s">
        <v>442</v>
      </c>
      <c r="F376" s="9">
        <v>116500</v>
      </c>
      <c r="G376" s="9">
        <v>900</v>
      </c>
      <c r="H376" s="41">
        <v>1800</v>
      </c>
      <c r="I376" s="10"/>
      <c r="J376" s="41">
        <v>1400</v>
      </c>
    </row>
    <row r="377" spans="1:10" ht="25.5" customHeight="1">
      <c r="A377" s="4">
        <v>370</v>
      </c>
      <c r="B377" s="4"/>
      <c r="C377" s="4"/>
      <c r="D377" s="4"/>
      <c r="E377" s="8" t="s">
        <v>11</v>
      </c>
      <c r="F377" s="9">
        <v>81295</v>
      </c>
      <c r="G377" s="9">
        <v>2500</v>
      </c>
      <c r="H377" s="41">
        <v>1800</v>
      </c>
      <c r="I377" s="10"/>
      <c r="J377" s="41">
        <v>1800</v>
      </c>
    </row>
    <row r="378" spans="1:10" ht="30" customHeight="1">
      <c r="A378" s="4">
        <v>371</v>
      </c>
      <c r="B378" s="4"/>
      <c r="C378" s="4"/>
      <c r="D378" s="4"/>
      <c r="E378" s="8" t="s">
        <v>96</v>
      </c>
      <c r="F378" s="9">
        <v>58800</v>
      </c>
      <c r="G378" s="9">
        <v>1000</v>
      </c>
      <c r="H378" s="41">
        <v>1800</v>
      </c>
      <c r="I378" s="10"/>
      <c r="J378" s="41">
        <v>900</v>
      </c>
    </row>
    <row r="379" spans="1:10" ht="30" customHeight="1">
      <c r="A379" s="4">
        <v>372</v>
      </c>
      <c r="B379" s="4"/>
      <c r="C379" s="4"/>
      <c r="D379" s="4">
        <v>4370</v>
      </c>
      <c r="E379" s="8" t="s">
        <v>393</v>
      </c>
      <c r="F379" s="9">
        <f>SUM(F380:F382)</f>
        <v>256595</v>
      </c>
      <c r="G379" s="9">
        <f>SUM(G380:G382)</f>
        <v>22500</v>
      </c>
      <c r="H379" s="41">
        <f>SUM(H380:H382)</f>
        <v>22400</v>
      </c>
      <c r="I379" s="10"/>
      <c r="J379" s="41">
        <f>SUM(J380:J382)</f>
        <v>18000</v>
      </c>
    </row>
    <row r="380" spans="1:10" ht="24" customHeight="1">
      <c r="A380" s="4">
        <v>373</v>
      </c>
      <c r="B380" s="4"/>
      <c r="C380" s="4"/>
      <c r="D380" s="4"/>
      <c r="E380" s="8" t="s">
        <v>444</v>
      </c>
      <c r="F380" s="9">
        <v>116500</v>
      </c>
      <c r="G380" s="9">
        <v>12000</v>
      </c>
      <c r="H380" s="41">
        <v>15000</v>
      </c>
      <c r="I380" s="10"/>
      <c r="J380" s="41">
        <v>12000</v>
      </c>
    </row>
    <row r="381" spans="1:10" ht="24" customHeight="1">
      <c r="A381" s="4">
        <v>374</v>
      </c>
      <c r="B381" s="4"/>
      <c r="C381" s="4"/>
      <c r="D381" s="4"/>
      <c r="E381" s="8" t="s">
        <v>443</v>
      </c>
      <c r="F381" s="9">
        <v>81295</v>
      </c>
      <c r="G381" s="9">
        <v>5500</v>
      </c>
      <c r="H381" s="41">
        <v>3200</v>
      </c>
      <c r="I381" s="10"/>
      <c r="J381" s="41">
        <v>3000</v>
      </c>
    </row>
    <row r="382" spans="1:10" ht="24.75" customHeight="1">
      <c r="A382" s="4">
        <v>375</v>
      </c>
      <c r="B382" s="4"/>
      <c r="C382" s="4"/>
      <c r="D382" s="4"/>
      <c r="E382" s="8" t="s">
        <v>445</v>
      </c>
      <c r="F382" s="9">
        <v>58800</v>
      </c>
      <c r="G382" s="9">
        <v>5000</v>
      </c>
      <c r="H382" s="41">
        <v>4200</v>
      </c>
      <c r="I382" s="10"/>
      <c r="J382" s="41">
        <v>3000</v>
      </c>
    </row>
    <row r="383" spans="1:10" ht="12.75">
      <c r="A383" s="4">
        <v>376</v>
      </c>
      <c r="B383" s="4" t="s">
        <v>497</v>
      </c>
      <c r="C383" s="4" t="s">
        <v>498</v>
      </c>
      <c r="D383" s="4">
        <v>4410</v>
      </c>
      <c r="E383" s="8" t="s">
        <v>174</v>
      </c>
      <c r="F383" s="9">
        <f>SUM(F384:F386)</f>
        <v>18900</v>
      </c>
      <c r="G383" s="9">
        <f>SUM(G384:G386)</f>
        <v>6500</v>
      </c>
      <c r="H383" s="41">
        <f>SUM(H384:H386)</f>
        <v>6700</v>
      </c>
      <c r="I383" s="10"/>
      <c r="J383" s="41">
        <f>SUM(J384:J386)</f>
        <v>7000</v>
      </c>
    </row>
    <row r="384" spans="1:10" ht="12.75">
      <c r="A384" s="4">
        <v>377</v>
      </c>
      <c r="B384" s="4"/>
      <c r="C384" s="4"/>
      <c r="D384" s="4"/>
      <c r="E384" s="8" t="s">
        <v>12</v>
      </c>
      <c r="F384" s="9">
        <v>7000</v>
      </c>
      <c r="G384" s="9">
        <v>2000</v>
      </c>
      <c r="H384" s="41">
        <v>1000</v>
      </c>
      <c r="I384" s="10"/>
      <c r="J384" s="41">
        <v>500</v>
      </c>
    </row>
    <row r="385" spans="1:10" ht="51">
      <c r="A385" s="4">
        <v>378</v>
      </c>
      <c r="B385" s="4"/>
      <c r="C385" s="4"/>
      <c r="D385" s="4"/>
      <c r="E385" s="8" t="s">
        <v>580</v>
      </c>
      <c r="F385" s="9">
        <v>7400</v>
      </c>
      <c r="G385" s="9">
        <v>4000</v>
      </c>
      <c r="H385" s="41">
        <v>5200</v>
      </c>
      <c r="I385" s="10"/>
      <c r="J385" s="41">
        <v>6000</v>
      </c>
    </row>
    <row r="386" spans="1:10" ht="12.75">
      <c r="A386" s="4">
        <v>379</v>
      </c>
      <c r="B386" s="4"/>
      <c r="C386" s="4"/>
      <c r="D386" s="4"/>
      <c r="E386" s="8" t="s">
        <v>13</v>
      </c>
      <c r="F386" s="9">
        <v>4500</v>
      </c>
      <c r="G386" s="9">
        <v>500</v>
      </c>
      <c r="H386" s="41">
        <v>500</v>
      </c>
      <c r="I386" s="10"/>
      <c r="J386" s="41">
        <v>500</v>
      </c>
    </row>
    <row r="387" spans="1:10" ht="12.75">
      <c r="A387" s="4">
        <v>380</v>
      </c>
      <c r="B387" s="4"/>
      <c r="C387" s="4"/>
      <c r="D387" s="4">
        <v>4420</v>
      </c>
      <c r="E387" s="8" t="s">
        <v>718</v>
      </c>
      <c r="F387" s="9">
        <f>SUM(F388:F388)</f>
        <v>2100</v>
      </c>
      <c r="G387" s="9">
        <f>SUM(G388:G388)</f>
        <v>600</v>
      </c>
      <c r="H387" s="41">
        <f>SUM(H388:H388)</f>
        <v>600</v>
      </c>
      <c r="I387" s="10"/>
      <c r="J387" s="41">
        <f>SUM(J388:J388)</f>
        <v>600</v>
      </c>
    </row>
    <row r="388" spans="1:10" ht="25.5">
      <c r="A388" s="4">
        <v>381</v>
      </c>
      <c r="B388" s="4"/>
      <c r="C388" s="4"/>
      <c r="D388" s="4"/>
      <c r="E388" s="8" t="s">
        <v>538</v>
      </c>
      <c r="F388" s="9">
        <v>2100</v>
      </c>
      <c r="G388" s="9">
        <v>600</v>
      </c>
      <c r="H388" s="41">
        <v>600</v>
      </c>
      <c r="I388" s="10"/>
      <c r="J388" s="41">
        <v>600</v>
      </c>
    </row>
    <row r="389" spans="1:10" ht="12.75">
      <c r="A389" s="4">
        <v>382</v>
      </c>
      <c r="B389" s="4" t="s">
        <v>497</v>
      </c>
      <c r="C389" s="4" t="s">
        <v>498</v>
      </c>
      <c r="D389" s="4">
        <v>4430</v>
      </c>
      <c r="E389" s="8" t="s">
        <v>553</v>
      </c>
      <c r="F389" s="9">
        <f>SUM(F390:F392)</f>
        <v>14150</v>
      </c>
      <c r="G389" s="9">
        <f>SUM(G390:G392)</f>
        <v>17500</v>
      </c>
      <c r="H389" s="41">
        <f>SUM(H390:H392)</f>
        <v>18700</v>
      </c>
      <c r="I389" s="10"/>
      <c r="J389" s="41">
        <f>SUM(J390:J392)</f>
        <v>17400</v>
      </c>
    </row>
    <row r="390" spans="1:10" ht="12.75">
      <c r="A390" s="4">
        <v>383</v>
      </c>
      <c r="B390" s="4"/>
      <c r="C390" s="4"/>
      <c r="D390" s="4"/>
      <c r="E390" s="8" t="s">
        <v>14</v>
      </c>
      <c r="F390" s="9">
        <v>8000</v>
      </c>
      <c r="G390" s="9">
        <v>4000</v>
      </c>
      <c r="H390" s="41">
        <v>4500</v>
      </c>
      <c r="I390" s="10"/>
      <c r="J390" s="41">
        <v>3800</v>
      </c>
    </row>
    <row r="391" spans="1:10" ht="12.75" customHeight="1">
      <c r="A391" s="4">
        <v>384</v>
      </c>
      <c r="B391" s="4"/>
      <c r="C391" s="4"/>
      <c r="D391" s="4"/>
      <c r="E391" s="8" t="s">
        <v>15</v>
      </c>
      <c r="F391" s="9">
        <v>4550</v>
      </c>
      <c r="G391" s="9">
        <v>5000</v>
      </c>
      <c r="H391" s="41">
        <v>5000</v>
      </c>
      <c r="I391" s="10"/>
      <c r="J391" s="41">
        <v>5600</v>
      </c>
    </row>
    <row r="392" spans="1:10" ht="12.75">
      <c r="A392" s="4">
        <v>385</v>
      </c>
      <c r="B392" s="4"/>
      <c r="C392" s="4"/>
      <c r="D392" s="4"/>
      <c r="E392" s="8" t="s">
        <v>16</v>
      </c>
      <c r="F392" s="9">
        <v>1600</v>
      </c>
      <c r="G392" s="9">
        <v>8500</v>
      </c>
      <c r="H392" s="41">
        <v>9200</v>
      </c>
      <c r="I392" s="10"/>
      <c r="J392" s="41">
        <v>8000</v>
      </c>
    </row>
    <row r="393" spans="1:10" ht="12.75">
      <c r="A393" s="4">
        <v>386</v>
      </c>
      <c r="B393" s="4"/>
      <c r="C393" s="4"/>
      <c r="D393" s="4">
        <v>4440</v>
      </c>
      <c r="E393" s="8" t="s">
        <v>591</v>
      </c>
      <c r="F393" s="9">
        <f>SUM(F394:F396)</f>
        <v>237570</v>
      </c>
      <c r="G393" s="9">
        <f>SUM(G394:G396)</f>
        <v>272398</v>
      </c>
      <c r="H393" s="41">
        <f>SUM(H394:H396)</f>
        <v>321436</v>
      </c>
      <c r="I393" s="10"/>
      <c r="J393" s="41">
        <f>SUM(J394:J396)</f>
        <v>351827</v>
      </c>
    </row>
    <row r="394" spans="1:10" ht="38.25">
      <c r="A394" s="4">
        <v>387</v>
      </c>
      <c r="B394" s="4"/>
      <c r="C394" s="4"/>
      <c r="D394" s="4"/>
      <c r="E394" s="8" t="s">
        <v>433</v>
      </c>
      <c r="F394" s="9">
        <v>103306</v>
      </c>
      <c r="G394" s="9">
        <v>120056</v>
      </c>
      <c r="H394" s="41">
        <v>140380</v>
      </c>
      <c r="I394" s="10"/>
      <c r="J394" s="41">
        <v>150803</v>
      </c>
    </row>
    <row r="395" spans="1:10" ht="38.25">
      <c r="A395" s="4">
        <v>388</v>
      </c>
      <c r="B395" s="4"/>
      <c r="C395" s="4"/>
      <c r="D395" s="4"/>
      <c r="E395" s="8" t="s">
        <v>434</v>
      </c>
      <c r="F395" s="9">
        <v>86232</v>
      </c>
      <c r="G395" s="9">
        <v>93420</v>
      </c>
      <c r="H395" s="41">
        <v>111281</v>
      </c>
      <c r="I395" s="10"/>
      <c r="J395" s="41">
        <v>118396</v>
      </c>
    </row>
    <row r="396" spans="1:10" ht="38.25">
      <c r="A396" s="4">
        <v>389</v>
      </c>
      <c r="B396" s="4"/>
      <c r="C396" s="4"/>
      <c r="D396" s="4"/>
      <c r="E396" s="8" t="s">
        <v>435</v>
      </c>
      <c r="F396" s="9">
        <v>48032</v>
      </c>
      <c r="G396" s="9">
        <v>58922</v>
      </c>
      <c r="H396" s="41">
        <v>69775</v>
      </c>
      <c r="I396" s="10"/>
      <c r="J396" s="41">
        <v>82628</v>
      </c>
    </row>
    <row r="397" spans="1:10" ht="26.25" customHeight="1">
      <c r="A397" s="4">
        <v>390</v>
      </c>
      <c r="B397" s="4"/>
      <c r="C397" s="4"/>
      <c r="D397" s="4">
        <v>4700</v>
      </c>
      <c r="E397" s="8" t="s">
        <v>438</v>
      </c>
      <c r="F397" s="9">
        <f>SUM(F398:F400)</f>
        <v>14150</v>
      </c>
      <c r="G397" s="9">
        <f>SUM(G398:G400)</f>
        <v>3500</v>
      </c>
      <c r="H397" s="41">
        <f>SUM(H398:H400)</f>
        <v>3000</v>
      </c>
      <c r="I397" s="10"/>
      <c r="J397" s="41">
        <f>SUM(J398:J400)</f>
        <v>2500</v>
      </c>
    </row>
    <row r="398" spans="1:10" ht="12.75">
      <c r="A398" s="4">
        <v>391</v>
      </c>
      <c r="B398" s="4"/>
      <c r="C398" s="4"/>
      <c r="D398" s="4"/>
      <c r="E398" s="8" t="s">
        <v>439</v>
      </c>
      <c r="F398" s="9">
        <v>8000</v>
      </c>
      <c r="G398" s="9">
        <v>1500</v>
      </c>
      <c r="H398" s="41">
        <v>1000</v>
      </c>
      <c r="I398" s="10"/>
      <c r="J398" s="41">
        <v>1000</v>
      </c>
    </row>
    <row r="399" spans="1:10" ht="12.75">
      <c r="A399" s="4">
        <v>392</v>
      </c>
      <c r="B399" s="4"/>
      <c r="C399" s="4"/>
      <c r="D399" s="4"/>
      <c r="E399" s="8" t="s">
        <v>440</v>
      </c>
      <c r="F399" s="9">
        <v>4550</v>
      </c>
      <c r="G399" s="9">
        <v>1000</v>
      </c>
      <c r="H399" s="41">
        <v>1000</v>
      </c>
      <c r="I399" s="10"/>
      <c r="J399" s="41">
        <v>1000</v>
      </c>
    </row>
    <row r="400" spans="1:10" ht="12.75">
      <c r="A400" s="4">
        <v>393</v>
      </c>
      <c r="B400" s="4"/>
      <c r="C400" s="4"/>
      <c r="D400" s="4"/>
      <c r="E400" s="8" t="s">
        <v>10</v>
      </c>
      <c r="F400" s="9">
        <v>1600</v>
      </c>
      <c r="G400" s="9">
        <v>1000</v>
      </c>
      <c r="H400" s="41">
        <v>1000</v>
      </c>
      <c r="I400" s="10"/>
      <c r="J400" s="41">
        <v>500</v>
      </c>
    </row>
    <row r="401" spans="1:10" ht="12.75">
      <c r="A401" s="4">
        <v>394</v>
      </c>
      <c r="B401" s="4" t="s">
        <v>497</v>
      </c>
      <c r="C401" s="7">
        <v>80104</v>
      </c>
      <c r="D401" s="7" t="s">
        <v>499</v>
      </c>
      <c r="E401" s="12" t="s">
        <v>313</v>
      </c>
      <c r="F401" s="13">
        <f>SUM(F402)</f>
        <v>991320</v>
      </c>
      <c r="G401" s="13">
        <f>SUM(G402+G411)</f>
        <v>1902451</v>
      </c>
      <c r="H401" s="43">
        <f>SUM(H402+H411)</f>
        <v>2480419</v>
      </c>
      <c r="I401" s="14"/>
      <c r="J401" s="43">
        <f>SUM(J402+J411)</f>
        <v>3706840</v>
      </c>
    </row>
    <row r="402" spans="1:10" ht="24.75" customHeight="1">
      <c r="A402" s="4">
        <v>395</v>
      </c>
      <c r="B402" s="4"/>
      <c r="C402" s="7"/>
      <c r="D402" s="4">
        <v>2540</v>
      </c>
      <c r="E402" s="8" t="s">
        <v>160</v>
      </c>
      <c r="F402" s="13">
        <f>SUM(F403:F418)</f>
        <v>991320</v>
      </c>
      <c r="G402" s="13">
        <f>SUM(G403:G407)</f>
        <v>1461091</v>
      </c>
      <c r="H402" s="43">
        <f>SUM(H403:H409)</f>
        <v>1913995</v>
      </c>
      <c r="I402" s="65"/>
      <c r="J402" s="42">
        <f>SUM(J403:J410)</f>
        <v>2869840</v>
      </c>
    </row>
    <row r="403" spans="1:10" ht="25.5">
      <c r="A403" s="4">
        <v>396</v>
      </c>
      <c r="B403" s="4"/>
      <c r="C403" s="7"/>
      <c r="D403" s="4"/>
      <c r="E403" s="8" t="s">
        <v>709</v>
      </c>
      <c r="F403" s="9">
        <v>428400</v>
      </c>
      <c r="G403" s="9">
        <v>664132</v>
      </c>
      <c r="H403" s="41">
        <v>662073</v>
      </c>
      <c r="I403" s="10"/>
      <c r="J403" s="41">
        <v>777540</v>
      </c>
    </row>
    <row r="404" spans="1:10" ht="25.5">
      <c r="A404" s="4">
        <v>397</v>
      </c>
      <c r="B404" s="4"/>
      <c r="C404" s="7"/>
      <c r="D404" s="4"/>
      <c r="E404" s="8" t="s">
        <v>680</v>
      </c>
      <c r="F404" s="9">
        <v>226800</v>
      </c>
      <c r="G404" s="9">
        <v>283766</v>
      </c>
      <c r="H404" s="41">
        <v>282887</v>
      </c>
      <c r="I404" s="10"/>
      <c r="J404" s="41">
        <v>332220</v>
      </c>
    </row>
    <row r="405" spans="1:10" ht="12.75">
      <c r="A405" s="4">
        <v>398</v>
      </c>
      <c r="B405" s="4"/>
      <c r="C405" s="7"/>
      <c r="D405" s="4"/>
      <c r="E405" s="8" t="s">
        <v>230</v>
      </c>
      <c r="F405" s="9">
        <v>151200</v>
      </c>
      <c r="G405" s="9">
        <v>181127</v>
      </c>
      <c r="H405" s="41">
        <v>216679</v>
      </c>
      <c r="I405" s="10"/>
      <c r="J405" s="41">
        <v>282740</v>
      </c>
    </row>
    <row r="406" spans="1:10" ht="12" customHeight="1">
      <c r="A406" s="4">
        <v>399</v>
      </c>
      <c r="B406" s="4"/>
      <c r="C406" s="7"/>
      <c r="D406" s="4"/>
      <c r="E406" s="8" t="s">
        <v>129</v>
      </c>
      <c r="F406" s="9"/>
      <c r="G406" s="9">
        <v>181127</v>
      </c>
      <c r="H406" s="41">
        <v>421319</v>
      </c>
      <c r="I406" s="10"/>
      <c r="J406" s="41">
        <v>494800</v>
      </c>
    </row>
    <row r="407" spans="1:10" ht="12" customHeight="1">
      <c r="A407" s="4">
        <v>400</v>
      </c>
      <c r="B407" s="4"/>
      <c r="C407" s="7"/>
      <c r="D407" s="4"/>
      <c r="E407" s="8" t="s">
        <v>130</v>
      </c>
      <c r="F407" s="9"/>
      <c r="G407" s="9">
        <v>150939</v>
      </c>
      <c r="H407" s="41">
        <v>150471</v>
      </c>
      <c r="I407" s="10"/>
      <c r="J407" s="41">
        <v>240330</v>
      </c>
    </row>
    <row r="408" spans="1:10" ht="12" customHeight="1">
      <c r="A408" s="4">
        <v>401</v>
      </c>
      <c r="B408" s="4"/>
      <c r="C408" s="7"/>
      <c r="D408" s="4"/>
      <c r="E408" s="8" t="s">
        <v>229</v>
      </c>
      <c r="F408" s="9"/>
      <c r="G408" s="9"/>
      <c r="H408" s="41">
        <v>180566</v>
      </c>
      <c r="I408" s="10"/>
      <c r="J408" s="41">
        <v>212060</v>
      </c>
    </row>
    <row r="409" spans="1:10" ht="12" customHeight="1">
      <c r="A409" s="4">
        <v>402</v>
      </c>
      <c r="B409" s="4"/>
      <c r="C409" s="7"/>
      <c r="D409" s="4"/>
      <c r="E409" s="8" t="s">
        <v>650</v>
      </c>
      <c r="F409" s="9"/>
      <c r="G409" s="9"/>
      <c r="H409" s="41"/>
      <c r="I409" s="10"/>
      <c r="J409" s="41">
        <v>176720</v>
      </c>
    </row>
    <row r="410" spans="1:10" ht="13.5" customHeight="1">
      <c r="A410" s="4">
        <v>403</v>
      </c>
      <c r="B410" s="4"/>
      <c r="C410" s="7"/>
      <c r="D410" s="4"/>
      <c r="E410" s="8" t="s">
        <v>655</v>
      </c>
      <c r="F410" s="9"/>
      <c r="G410" s="9"/>
      <c r="H410" s="41"/>
      <c r="I410" s="10"/>
      <c r="J410" s="41">
        <v>353430</v>
      </c>
    </row>
    <row r="411" spans="1:10" ht="26.25" customHeight="1">
      <c r="A411" s="4">
        <v>404</v>
      </c>
      <c r="B411" s="4"/>
      <c r="C411" s="7"/>
      <c r="D411" s="4">
        <v>2310</v>
      </c>
      <c r="E411" s="8" t="s">
        <v>131</v>
      </c>
      <c r="F411" s="9"/>
      <c r="G411" s="9">
        <f>SUM(G412:G418)</f>
        <v>441360</v>
      </c>
      <c r="H411" s="41">
        <f>SUM(H412:H419)</f>
        <v>566424</v>
      </c>
      <c r="I411" s="10"/>
      <c r="J411" s="41">
        <f>SUM(J412:J420)</f>
        <v>837000</v>
      </c>
    </row>
    <row r="412" spans="1:10" ht="12" customHeight="1">
      <c r="A412" s="4">
        <v>405</v>
      </c>
      <c r="B412" s="4"/>
      <c r="C412" s="7"/>
      <c r="D412" s="4"/>
      <c r="E412" s="8" t="s">
        <v>318</v>
      </c>
      <c r="F412" s="9">
        <v>150000</v>
      </c>
      <c r="G412" s="9">
        <v>174720</v>
      </c>
      <c r="H412" s="41">
        <v>278160</v>
      </c>
      <c r="I412" s="10"/>
      <c r="J412" s="41">
        <v>419760</v>
      </c>
    </row>
    <row r="413" spans="1:10" ht="12" customHeight="1">
      <c r="A413" s="4">
        <v>406</v>
      </c>
      <c r="B413" s="4"/>
      <c r="C413" s="7"/>
      <c r="D413" s="4"/>
      <c r="E413" s="8" t="s">
        <v>106</v>
      </c>
      <c r="F413" s="9"/>
      <c r="G413" s="9"/>
      <c r="H413" s="41">
        <v>12744</v>
      </c>
      <c r="I413" s="10"/>
      <c r="J413" s="41">
        <v>13200</v>
      </c>
    </row>
    <row r="414" spans="1:10" ht="12" customHeight="1">
      <c r="A414" s="4">
        <v>407</v>
      </c>
      <c r="B414" s="4"/>
      <c r="C414" s="7"/>
      <c r="D414" s="4"/>
      <c r="E414" s="8" t="s">
        <v>736</v>
      </c>
      <c r="F414" s="9"/>
      <c r="G414" s="9">
        <v>190680</v>
      </c>
      <c r="H414" s="41">
        <v>205800</v>
      </c>
      <c r="I414" s="10"/>
      <c r="J414" s="41">
        <v>269040</v>
      </c>
    </row>
    <row r="415" spans="1:10" ht="12" customHeight="1">
      <c r="A415" s="4">
        <v>408</v>
      </c>
      <c r="B415" s="4"/>
      <c r="C415" s="7"/>
      <c r="D415" s="4"/>
      <c r="E415" s="8" t="s">
        <v>679</v>
      </c>
      <c r="F415" s="9"/>
      <c r="G415" s="9">
        <v>12960</v>
      </c>
      <c r="H415" s="41">
        <v>18000</v>
      </c>
      <c r="I415" s="10"/>
      <c r="J415" s="41">
        <v>36000</v>
      </c>
    </row>
    <row r="416" spans="1:10" ht="12" customHeight="1">
      <c r="A416" s="4">
        <v>409</v>
      </c>
      <c r="B416" s="4"/>
      <c r="C416" s="7"/>
      <c r="D416" s="4"/>
      <c r="E416" s="8" t="s">
        <v>678</v>
      </c>
      <c r="F416" s="9"/>
      <c r="G416" s="9">
        <v>12480</v>
      </c>
      <c r="H416" s="41">
        <v>22560</v>
      </c>
      <c r="I416" s="10"/>
      <c r="J416" s="41">
        <v>22320</v>
      </c>
    </row>
    <row r="417" spans="1:10" ht="12" customHeight="1">
      <c r="A417" s="4">
        <v>410</v>
      </c>
      <c r="B417" s="4"/>
      <c r="C417" s="7"/>
      <c r="D417" s="4"/>
      <c r="E417" s="8" t="s">
        <v>263</v>
      </c>
      <c r="F417" s="9"/>
      <c r="G417" s="9">
        <v>6600</v>
      </c>
      <c r="H417" s="41">
        <v>5760</v>
      </c>
      <c r="I417" s="10"/>
      <c r="J417" s="41">
        <v>14400</v>
      </c>
    </row>
    <row r="418" spans="1:10" ht="12" customHeight="1">
      <c r="A418" s="4">
        <v>411</v>
      </c>
      <c r="B418" s="4"/>
      <c r="C418" s="7"/>
      <c r="D418" s="4"/>
      <c r="E418" s="8" t="s">
        <v>467</v>
      </c>
      <c r="F418" s="9">
        <v>34920</v>
      </c>
      <c r="G418" s="9">
        <v>43920</v>
      </c>
      <c r="H418" s="41">
        <v>15600</v>
      </c>
      <c r="I418" s="10"/>
      <c r="J418" s="41">
        <v>46800</v>
      </c>
    </row>
    <row r="419" spans="1:10" ht="12" customHeight="1">
      <c r="A419" s="4">
        <v>412</v>
      </c>
      <c r="B419" s="4"/>
      <c r="C419" s="7"/>
      <c r="D419" s="4"/>
      <c r="E419" s="8" t="s">
        <v>582</v>
      </c>
      <c r="F419" s="9"/>
      <c r="G419" s="9">
        <v>0</v>
      </c>
      <c r="H419" s="41">
        <v>7800</v>
      </c>
      <c r="I419" s="10"/>
      <c r="J419" s="41">
        <v>8280</v>
      </c>
    </row>
    <row r="420" spans="1:10" ht="12" customHeight="1">
      <c r="A420" s="4">
        <v>413</v>
      </c>
      <c r="B420" s="4"/>
      <c r="C420" s="7"/>
      <c r="D420" s="4"/>
      <c r="E420" s="8" t="s">
        <v>702</v>
      </c>
      <c r="F420" s="9"/>
      <c r="G420" s="9"/>
      <c r="H420" s="41"/>
      <c r="I420" s="10"/>
      <c r="J420" s="41">
        <v>7200</v>
      </c>
    </row>
    <row r="421" spans="1:10" ht="17.25" customHeight="1">
      <c r="A421" s="4">
        <v>414</v>
      </c>
      <c r="B421" s="4"/>
      <c r="C421" s="7">
        <v>80103</v>
      </c>
      <c r="D421" s="7"/>
      <c r="E421" s="12" t="s">
        <v>466</v>
      </c>
      <c r="F421" s="13">
        <v>0</v>
      </c>
      <c r="G421" s="13" t="e">
        <f>SUM(G428+G432+G436+G440+G444+G448+G452+G460+G422)</f>
        <v>#REF!</v>
      </c>
      <c r="H421" s="43" t="e">
        <f>SUM(H428+H432+H436+H440+H444+H448+H452+H460+H422)</f>
        <v>#REF!</v>
      </c>
      <c r="I421" s="10"/>
      <c r="J421" s="43">
        <f>SUM(J422)</f>
        <v>48240</v>
      </c>
    </row>
    <row r="422" spans="1:10" ht="27.75" customHeight="1">
      <c r="A422" s="4">
        <v>415</v>
      </c>
      <c r="B422" s="4"/>
      <c r="C422" s="7"/>
      <c r="D422" s="4">
        <v>2310</v>
      </c>
      <c r="E422" s="8" t="s">
        <v>131</v>
      </c>
      <c r="F422" s="13"/>
      <c r="G422" s="13" t="e">
        <f>SUM(#REF!+G423)</f>
        <v>#REF!</v>
      </c>
      <c r="H422" s="43" t="e">
        <f>SUM(#REF!+H423)</f>
        <v>#REF!</v>
      </c>
      <c r="I422" s="10"/>
      <c r="J422" s="43">
        <f>SUM(J423:J426)</f>
        <v>48240</v>
      </c>
    </row>
    <row r="423" spans="1:10" ht="27" customHeight="1">
      <c r="A423" s="4">
        <v>416</v>
      </c>
      <c r="B423" s="4"/>
      <c r="C423" s="7"/>
      <c r="D423" s="4"/>
      <c r="E423" s="8" t="s">
        <v>153</v>
      </c>
      <c r="F423" s="13"/>
      <c r="G423" s="13">
        <v>12000</v>
      </c>
      <c r="H423" s="42">
        <v>2880</v>
      </c>
      <c r="I423" s="65"/>
      <c r="J423" s="42">
        <v>24960</v>
      </c>
    </row>
    <row r="424" spans="1:10" ht="12.75">
      <c r="A424" s="4">
        <v>417</v>
      </c>
      <c r="B424" s="4"/>
      <c r="C424" s="7"/>
      <c r="D424" s="4"/>
      <c r="E424" s="8" t="s">
        <v>132</v>
      </c>
      <c r="F424" s="13"/>
      <c r="G424" s="13"/>
      <c r="H424" s="42"/>
      <c r="I424" s="65"/>
      <c r="J424" s="42">
        <v>4080</v>
      </c>
    </row>
    <row r="425" spans="1:10" ht="27" customHeight="1">
      <c r="A425" s="4">
        <v>418</v>
      </c>
      <c r="B425" s="4"/>
      <c r="C425" s="7"/>
      <c r="D425" s="4"/>
      <c r="E425" s="8" t="s">
        <v>133</v>
      </c>
      <c r="F425" s="13"/>
      <c r="G425" s="13"/>
      <c r="H425" s="42"/>
      <c r="I425" s="65"/>
      <c r="J425" s="42">
        <v>4560</v>
      </c>
    </row>
    <row r="426" spans="1:10" ht="27" customHeight="1">
      <c r="A426" s="4">
        <v>419</v>
      </c>
      <c r="B426" s="4"/>
      <c r="C426" s="7"/>
      <c r="D426" s="4"/>
      <c r="E426" s="8" t="s">
        <v>134</v>
      </c>
      <c r="F426" s="13"/>
      <c r="G426" s="13"/>
      <c r="H426" s="42"/>
      <c r="I426" s="65"/>
      <c r="J426" s="42">
        <v>14640</v>
      </c>
    </row>
    <row r="427" spans="1:10" ht="15" customHeight="1">
      <c r="A427" s="4">
        <v>420</v>
      </c>
      <c r="B427" s="4"/>
      <c r="C427" s="7">
        <v>80103</v>
      </c>
      <c r="D427" s="7"/>
      <c r="E427" s="12" t="s">
        <v>466</v>
      </c>
      <c r="F427" s="13"/>
      <c r="G427" s="13"/>
      <c r="H427" s="42"/>
      <c r="I427" s="10"/>
      <c r="J427" s="42">
        <f>SUM(J428+J432+J436+J440+J444+J448+J452+J456+J460)</f>
        <v>409050</v>
      </c>
    </row>
    <row r="428" spans="1:10" ht="12.75" customHeight="1">
      <c r="A428" s="4">
        <v>421</v>
      </c>
      <c r="B428" s="4"/>
      <c r="C428" s="7"/>
      <c r="D428" s="4">
        <v>3020</v>
      </c>
      <c r="E428" s="8" t="s">
        <v>414</v>
      </c>
      <c r="F428" s="13">
        <v>0</v>
      </c>
      <c r="G428" s="13">
        <f>SUM(G429:G431)</f>
        <v>14800</v>
      </c>
      <c r="H428" s="43">
        <f>SUM(H429:H431)</f>
        <v>26500</v>
      </c>
      <c r="I428" s="10"/>
      <c r="J428" s="43">
        <f>SUM(J429:J431)</f>
        <v>41200</v>
      </c>
    </row>
    <row r="429" spans="1:10" ht="38.25">
      <c r="A429" s="4">
        <v>422</v>
      </c>
      <c r="B429" s="4"/>
      <c r="C429" s="7"/>
      <c r="D429" s="4"/>
      <c r="E429" s="8" t="s">
        <v>201</v>
      </c>
      <c r="F429" s="9"/>
      <c r="G429" s="9">
        <v>3200</v>
      </c>
      <c r="H429" s="41">
        <v>7300</v>
      </c>
      <c r="I429" s="10"/>
      <c r="J429" s="41">
        <v>13600</v>
      </c>
    </row>
    <row r="430" spans="1:10" ht="38.25">
      <c r="A430" s="4">
        <v>423</v>
      </c>
      <c r="B430" s="4"/>
      <c r="C430" s="7"/>
      <c r="D430" s="4"/>
      <c r="E430" s="8" t="s">
        <v>202</v>
      </c>
      <c r="F430" s="9"/>
      <c r="G430" s="9">
        <v>3800</v>
      </c>
      <c r="H430" s="41">
        <v>8200</v>
      </c>
      <c r="I430" s="10"/>
      <c r="J430" s="41">
        <v>15600</v>
      </c>
    </row>
    <row r="431" spans="1:10" ht="38.25">
      <c r="A431" s="4">
        <v>424</v>
      </c>
      <c r="B431" s="4"/>
      <c r="C431" s="7"/>
      <c r="D431" s="4"/>
      <c r="E431" s="8" t="s">
        <v>203</v>
      </c>
      <c r="F431" s="9"/>
      <c r="G431" s="9">
        <v>7800</v>
      </c>
      <c r="H431" s="41">
        <v>11000</v>
      </c>
      <c r="I431" s="10"/>
      <c r="J431" s="41">
        <v>12000</v>
      </c>
    </row>
    <row r="432" spans="1:10" ht="12.75">
      <c r="A432" s="4">
        <v>425</v>
      </c>
      <c r="B432" s="4"/>
      <c r="C432" s="7"/>
      <c r="D432" s="4">
        <v>4010</v>
      </c>
      <c r="E432" s="8" t="s">
        <v>170</v>
      </c>
      <c r="F432" s="9"/>
      <c r="G432" s="9">
        <f>SUM(G433:G435)</f>
        <v>141600</v>
      </c>
      <c r="H432" s="41">
        <f>SUM(H433:H435)</f>
        <v>210000</v>
      </c>
      <c r="I432" s="10"/>
      <c r="J432" s="41">
        <f>SUM(J433:J435)</f>
        <v>256500</v>
      </c>
    </row>
    <row r="433" spans="1:10" ht="24.75" customHeight="1">
      <c r="A433" s="4">
        <v>426</v>
      </c>
      <c r="B433" s="4"/>
      <c r="C433" s="7"/>
      <c r="D433" s="4"/>
      <c r="E433" s="8" t="s">
        <v>481</v>
      </c>
      <c r="F433" s="9"/>
      <c r="G433" s="9">
        <v>26800</v>
      </c>
      <c r="H433" s="41">
        <v>53000</v>
      </c>
      <c r="I433" s="10"/>
      <c r="J433" s="41">
        <v>67500</v>
      </c>
    </row>
    <row r="434" spans="1:10" ht="26.25" customHeight="1">
      <c r="A434" s="4">
        <v>427</v>
      </c>
      <c r="B434" s="4"/>
      <c r="C434" s="7"/>
      <c r="D434" s="4"/>
      <c r="E434" s="8" t="s">
        <v>482</v>
      </c>
      <c r="F434" s="9"/>
      <c r="G434" s="9">
        <v>31000</v>
      </c>
      <c r="H434" s="41">
        <v>65000</v>
      </c>
      <c r="I434" s="10"/>
      <c r="J434" s="41">
        <v>90000</v>
      </c>
    </row>
    <row r="435" spans="1:10" ht="25.5" customHeight="1">
      <c r="A435" s="4">
        <v>428</v>
      </c>
      <c r="B435" s="4"/>
      <c r="C435" s="7"/>
      <c r="D435" s="4"/>
      <c r="E435" s="8" t="s">
        <v>483</v>
      </c>
      <c r="F435" s="9"/>
      <c r="G435" s="9">
        <v>83800</v>
      </c>
      <c r="H435" s="41">
        <v>92000</v>
      </c>
      <c r="I435" s="10"/>
      <c r="J435" s="41">
        <v>99000</v>
      </c>
    </row>
    <row r="436" spans="1:10" ht="12.75">
      <c r="A436" s="4">
        <v>429</v>
      </c>
      <c r="B436" s="4"/>
      <c r="C436" s="7"/>
      <c r="D436" s="4">
        <v>4040</v>
      </c>
      <c r="E436" s="8" t="s">
        <v>171</v>
      </c>
      <c r="F436" s="9"/>
      <c r="G436" s="9">
        <f>SUM(G437:G439)</f>
        <v>10070</v>
      </c>
      <c r="H436" s="41">
        <f>SUM(H437:H439)</f>
        <v>14000</v>
      </c>
      <c r="I436" s="10"/>
      <c r="J436" s="41">
        <f>SUM(J437:J439)</f>
        <v>17300</v>
      </c>
    </row>
    <row r="437" spans="1:10" ht="38.25">
      <c r="A437" s="4">
        <v>430</v>
      </c>
      <c r="B437" s="4"/>
      <c r="C437" s="7"/>
      <c r="D437" s="4"/>
      <c r="E437" s="8" t="s">
        <v>671</v>
      </c>
      <c r="F437" s="9"/>
      <c r="G437" s="9">
        <v>2210</v>
      </c>
      <c r="H437" s="41">
        <v>2700</v>
      </c>
      <c r="I437" s="10"/>
      <c r="J437" s="41">
        <v>3900</v>
      </c>
    </row>
    <row r="438" spans="1:10" ht="43.5" customHeight="1">
      <c r="A438" s="4">
        <v>431</v>
      </c>
      <c r="B438" s="4"/>
      <c r="C438" s="7"/>
      <c r="D438" s="4"/>
      <c r="E438" s="8" t="s">
        <v>672</v>
      </c>
      <c r="F438" s="9"/>
      <c r="G438" s="9">
        <v>2200</v>
      </c>
      <c r="H438" s="41">
        <v>3600</v>
      </c>
      <c r="I438" s="10"/>
      <c r="J438" s="41">
        <v>6200</v>
      </c>
    </row>
    <row r="439" spans="1:10" ht="42" customHeight="1">
      <c r="A439" s="4">
        <v>432</v>
      </c>
      <c r="B439" s="4"/>
      <c r="C439" s="7"/>
      <c r="D439" s="4"/>
      <c r="E439" s="8" t="s">
        <v>266</v>
      </c>
      <c r="F439" s="9"/>
      <c r="G439" s="9">
        <v>5660</v>
      </c>
      <c r="H439" s="41">
        <v>7700</v>
      </c>
      <c r="I439" s="10"/>
      <c r="J439" s="41">
        <v>7200</v>
      </c>
    </row>
    <row r="440" spans="1:10" ht="12.75">
      <c r="A440" s="4">
        <v>433</v>
      </c>
      <c r="B440" s="4"/>
      <c r="C440" s="7"/>
      <c r="D440" s="4">
        <v>4110</v>
      </c>
      <c r="E440" s="8" t="s">
        <v>186</v>
      </c>
      <c r="F440" s="9"/>
      <c r="G440" s="9">
        <f>SUM(G441:G443)</f>
        <v>25400</v>
      </c>
      <c r="H440" s="41">
        <f>SUM(H441:H443)</f>
        <v>37100</v>
      </c>
      <c r="I440" s="10"/>
      <c r="J440" s="41">
        <f>SUM(J441:J443)</f>
        <v>45800</v>
      </c>
    </row>
    <row r="441" spans="1:10" ht="12" customHeight="1">
      <c r="A441" s="4">
        <v>434</v>
      </c>
      <c r="B441" s="4"/>
      <c r="C441" s="7"/>
      <c r="D441" s="4"/>
      <c r="E441" s="8" t="s">
        <v>267</v>
      </c>
      <c r="F441" s="9"/>
      <c r="G441" s="9">
        <v>5200</v>
      </c>
      <c r="H441" s="41">
        <v>9800</v>
      </c>
      <c r="I441" s="10"/>
      <c r="J441" s="41">
        <v>12900</v>
      </c>
    </row>
    <row r="442" spans="1:10" ht="12" customHeight="1">
      <c r="A442" s="4">
        <v>435</v>
      </c>
      <c r="B442" s="4"/>
      <c r="C442" s="7"/>
      <c r="D442" s="4"/>
      <c r="E442" s="8" t="s">
        <v>268</v>
      </c>
      <c r="F442" s="9"/>
      <c r="G442" s="9">
        <v>5700</v>
      </c>
      <c r="H442" s="41">
        <v>11800</v>
      </c>
      <c r="I442" s="10"/>
      <c r="J442" s="41">
        <v>16000</v>
      </c>
    </row>
    <row r="443" spans="1:10" ht="12" customHeight="1">
      <c r="A443" s="4">
        <v>436</v>
      </c>
      <c r="B443" s="4"/>
      <c r="C443" s="7"/>
      <c r="D443" s="4"/>
      <c r="E443" s="8" t="s">
        <v>269</v>
      </c>
      <c r="F443" s="9"/>
      <c r="G443" s="9">
        <v>14500</v>
      </c>
      <c r="H443" s="41">
        <v>15500</v>
      </c>
      <c r="I443" s="10"/>
      <c r="J443" s="41">
        <v>16900</v>
      </c>
    </row>
    <row r="444" spans="1:10" ht="12" customHeight="1">
      <c r="A444" s="4">
        <v>437</v>
      </c>
      <c r="B444" s="4"/>
      <c r="C444" s="7"/>
      <c r="D444" s="4">
        <v>4120</v>
      </c>
      <c r="E444" s="8" t="s">
        <v>187</v>
      </c>
      <c r="F444" s="9"/>
      <c r="G444" s="9">
        <f>SUM(G445:G447)</f>
        <v>3950</v>
      </c>
      <c r="H444" s="41">
        <f>SUM(H445:H447)</f>
        <v>6100</v>
      </c>
      <c r="I444" s="10"/>
      <c r="J444" s="41">
        <f>SUM(J445:J447)</f>
        <v>7550</v>
      </c>
    </row>
    <row r="445" spans="1:10" ht="12" customHeight="1">
      <c r="A445" s="4">
        <v>438</v>
      </c>
      <c r="B445" s="4"/>
      <c r="C445" s="7"/>
      <c r="D445" s="4"/>
      <c r="E445" s="8" t="s">
        <v>270</v>
      </c>
      <c r="F445" s="9"/>
      <c r="G445" s="9">
        <v>750</v>
      </c>
      <c r="H445" s="41">
        <v>1600</v>
      </c>
      <c r="I445" s="10"/>
      <c r="J445" s="41">
        <v>2100</v>
      </c>
    </row>
    <row r="446" spans="1:10" ht="12" customHeight="1">
      <c r="A446" s="4">
        <v>439</v>
      </c>
      <c r="B446" s="4"/>
      <c r="C446" s="7"/>
      <c r="D446" s="4"/>
      <c r="E446" s="8" t="s">
        <v>271</v>
      </c>
      <c r="F446" s="9"/>
      <c r="G446" s="9">
        <v>900</v>
      </c>
      <c r="H446" s="41">
        <v>1900</v>
      </c>
      <c r="I446" s="10"/>
      <c r="J446" s="41">
        <v>2600</v>
      </c>
    </row>
    <row r="447" spans="1:10" ht="12" customHeight="1">
      <c r="A447" s="4">
        <v>440</v>
      </c>
      <c r="B447" s="4"/>
      <c r="C447" s="7"/>
      <c r="D447" s="4"/>
      <c r="E447" s="8" t="s">
        <v>272</v>
      </c>
      <c r="F447" s="9"/>
      <c r="G447" s="9">
        <v>2300</v>
      </c>
      <c r="H447" s="41">
        <v>2600</v>
      </c>
      <c r="I447" s="10"/>
      <c r="J447" s="41">
        <v>2850</v>
      </c>
    </row>
    <row r="448" spans="1:10" ht="12" customHeight="1">
      <c r="A448" s="4">
        <v>441</v>
      </c>
      <c r="B448" s="4"/>
      <c r="C448" s="7"/>
      <c r="D448" s="4">
        <v>4210</v>
      </c>
      <c r="E448" s="8" t="s">
        <v>507</v>
      </c>
      <c r="F448" s="9"/>
      <c r="G448" s="9">
        <f>SUM(G449+G450+G451)</f>
        <v>6000</v>
      </c>
      <c r="H448" s="41">
        <f>SUM(H449+H450+H451)</f>
        <v>6000</v>
      </c>
      <c r="I448" s="10"/>
      <c r="J448" s="41">
        <f>SUM(J449+J450+J451)</f>
        <v>8800</v>
      </c>
    </row>
    <row r="449" spans="1:10" ht="38.25">
      <c r="A449" s="4">
        <v>442</v>
      </c>
      <c r="B449" s="4"/>
      <c r="C449" s="7"/>
      <c r="D449" s="4"/>
      <c r="E449" s="8" t="s">
        <v>239</v>
      </c>
      <c r="F449" s="9"/>
      <c r="G449" s="9">
        <v>2000</v>
      </c>
      <c r="H449" s="41">
        <v>2000</v>
      </c>
      <c r="I449" s="10"/>
      <c r="J449" s="41">
        <v>2800</v>
      </c>
    </row>
    <row r="450" spans="1:10" ht="38.25">
      <c r="A450" s="4">
        <v>443</v>
      </c>
      <c r="B450" s="4"/>
      <c r="C450" s="7"/>
      <c r="D450" s="4"/>
      <c r="E450" s="8" t="s">
        <v>241</v>
      </c>
      <c r="F450" s="9"/>
      <c r="G450" s="9">
        <v>3000</v>
      </c>
      <c r="H450" s="41">
        <v>3000</v>
      </c>
      <c r="I450" s="10"/>
      <c r="J450" s="41">
        <v>5000</v>
      </c>
    </row>
    <row r="451" spans="1:10" ht="38.25">
      <c r="A451" s="4">
        <v>444</v>
      </c>
      <c r="B451" s="4"/>
      <c r="C451" s="7"/>
      <c r="D451" s="4"/>
      <c r="E451" s="8" t="s">
        <v>242</v>
      </c>
      <c r="F451" s="9"/>
      <c r="G451" s="9">
        <v>1000</v>
      </c>
      <c r="H451" s="41">
        <v>1000</v>
      </c>
      <c r="I451" s="10"/>
      <c r="J451" s="41">
        <v>1000</v>
      </c>
    </row>
    <row r="452" spans="1:10" ht="12" customHeight="1">
      <c r="A452" s="4">
        <v>445</v>
      </c>
      <c r="B452" s="4"/>
      <c r="C452" s="7"/>
      <c r="D452" s="4">
        <v>4240</v>
      </c>
      <c r="E452" s="8" t="s">
        <v>661</v>
      </c>
      <c r="F452" s="9"/>
      <c r="G452" s="9">
        <f>SUM(G453:G455)</f>
        <v>6000</v>
      </c>
      <c r="H452" s="41">
        <f>SUM(H453:H455)</f>
        <v>7500</v>
      </c>
      <c r="I452" s="10"/>
      <c r="J452" s="41">
        <f>SUM(J453:J455)</f>
        <v>7500</v>
      </c>
    </row>
    <row r="453" spans="1:10" ht="25.5">
      <c r="A453" s="4">
        <v>446</v>
      </c>
      <c r="B453" s="4"/>
      <c r="C453" s="7"/>
      <c r="D453" s="4"/>
      <c r="E453" s="8" t="s">
        <v>728</v>
      </c>
      <c r="F453" s="9"/>
      <c r="G453" s="9">
        <v>1500</v>
      </c>
      <c r="H453" s="41">
        <v>1500</v>
      </c>
      <c r="I453" s="10"/>
      <c r="J453" s="41">
        <v>1500</v>
      </c>
    </row>
    <row r="454" spans="1:10" ht="25.5">
      <c r="A454" s="4">
        <v>447</v>
      </c>
      <c r="B454" s="4"/>
      <c r="C454" s="7"/>
      <c r="D454" s="4"/>
      <c r="E454" s="8" t="s">
        <v>343</v>
      </c>
      <c r="F454" s="9"/>
      <c r="G454" s="9">
        <v>1000</v>
      </c>
      <c r="H454" s="41">
        <v>1000</v>
      </c>
      <c r="I454" s="10"/>
      <c r="J454" s="41">
        <v>2000</v>
      </c>
    </row>
    <row r="455" spans="1:10" ht="25.5">
      <c r="A455" s="4">
        <v>448</v>
      </c>
      <c r="B455" s="4"/>
      <c r="C455" s="7"/>
      <c r="D455" s="4"/>
      <c r="E455" s="8" t="s">
        <v>344</v>
      </c>
      <c r="F455" s="9"/>
      <c r="G455" s="9">
        <v>3500</v>
      </c>
      <c r="H455" s="41">
        <v>5000</v>
      </c>
      <c r="I455" s="10"/>
      <c r="J455" s="41">
        <v>4000</v>
      </c>
    </row>
    <row r="456" spans="1:10" ht="12" customHeight="1">
      <c r="A456" s="4">
        <v>449</v>
      </c>
      <c r="B456" s="4"/>
      <c r="C456" s="7"/>
      <c r="D456" s="4">
        <v>4300</v>
      </c>
      <c r="E456" s="8" t="s">
        <v>552</v>
      </c>
      <c r="F456" s="9"/>
      <c r="G456" s="9"/>
      <c r="H456" s="41"/>
      <c r="I456" s="10"/>
      <c r="J456" s="41">
        <f>SUM(J457:J459)</f>
        <v>300</v>
      </c>
    </row>
    <row r="457" spans="1:10" ht="12" customHeight="1">
      <c r="A457" s="4">
        <v>450</v>
      </c>
      <c r="B457" s="4"/>
      <c r="C457" s="7"/>
      <c r="D457" s="4"/>
      <c r="E457" s="8" t="s">
        <v>484</v>
      </c>
      <c r="F457" s="9"/>
      <c r="G457" s="9"/>
      <c r="H457" s="41"/>
      <c r="I457" s="10"/>
      <c r="J457" s="41">
        <v>100</v>
      </c>
    </row>
    <row r="458" spans="1:10" ht="12" customHeight="1">
      <c r="A458" s="4">
        <v>451</v>
      </c>
      <c r="B458" s="4"/>
      <c r="C458" s="7"/>
      <c r="D458" s="4"/>
      <c r="E458" s="8" t="s">
        <v>485</v>
      </c>
      <c r="F458" s="9"/>
      <c r="G458" s="9"/>
      <c r="H458" s="41"/>
      <c r="I458" s="10"/>
      <c r="J458" s="41">
        <v>100</v>
      </c>
    </row>
    <row r="459" spans="1:10" ht="12" customHeight="1">
      <c r="A459" s="4">
        <v>452</v>
      </c>
      <c r="B459" s="4"/>
      <c r="C459" s="7"/>
      <c r="D459" s="4"/>
      <c r="E459" s="8" t="s">
        <v>486</v>
      </c>
      <c r="F459" s="9"/>
      <c r="G459" s="9"/>
      <c r="H459" s="41"/>
      <c r="I459" s="10"/>
      <c r="J459" s="41">
        <v>100</v>
      </c>
    </row>
    <row r="460" spans="1:10" ht="12" customHeight="1">
      <c r="A460" s="4">
        <v>453</v>
      </c>
      <c r="B460" s="4"/>
      <c r="C460" s="7"/>
      <c r="D460" s="4">
        <v>4440</v>
      </c>
      <c r="E460" s="8" t="s">
        <v>591</v>
      </c>
      <c r="F460" s="9"/>
      <c r="G460" s="9">
        <f>SUM(G461:G463)</f>
        <v>11042</v>
      </c>
      <c r="H460" s="41">
        <f>SUM(H461:H463)</f>
        <v>17523</v>
      </c>
      <c r="I460" s="10"/>
      <c r="J460" s="41">
        <f>SUM(J461:J463)</f>
        <v>24100</v>
      </c>
    </row>
    <row r="461" spans="1:10" ht="24.75" customHeight="1">
      <c r="A461" s="4">
        <v>454</v>
      </c>
      <c r="B461" s="4"/>
      <c r="C461" s="7"/>
      <c r="D461" s="4"/>
      <c r="E461" s="8" t="s">
        <v>155</v>
      </c>
      <c r="F461" s="9"/>
      <c r="G461" s="9">
        <v>3860</v>
      </c>
      <c r="H461" s="41">
        <v>6956</v>
      </c>
      <c r="I461" s="10"/>
      <c r="J461" s="41">
        <v>10023</v>
      </c>
    </row>
    <row r="462" spans="1:10" ht="29.25" customHeight="1">
      <c r="A462" s="4">
        <v>455</v>
      </c>
      <c r="B462" s="4"/>
      <c r="C462" s="7"/>
      <c r="D462" s="4"/>
      <c r="E462" s="8" t="s">
        <v>156</v>
      </c>
      <c r="F462" s="9"/>
      <c r="G462" s="9">
        <v>2100</v>
      </c>
      <c r="H462" s="41">
        <v>5020</v>
      </c>
      <c r="I462" s="10"/>
      <c r="J462" s="41">
        <v>7923</v>
      </c>
    </row>
    <row r="463" spans="1:10" ht="27" customHeight="1">
      <c r="A463" s="4">
        <v>456</v>
      </c>
      <c r="B463" s="4"/>
      <c r="C463" s="7"/>
      <c r="D463" s="4"/>
      <c r="E463" s="8" t="s">
        <v>157</v>
      </c>
      <c r="F463" s="9"/>
      <c r="G463" s="9">
        <v>5082</v>
      </c>
      <c r="H463" s="41">
        <v>5547</v>
      </c>
      <c r="I463" s="10"/>
      <c r="J463" s="41">
        <v>6154</v>
      </c>
    </row>
    <row r="464" spans="1:10" ht="12.75" customHeight="1">
      <c r="A464" s="4">
        <v>457</v>
      </c>
      <c r="B464" s="4"/>
      <c r="C464" s="7">
        <v>80104</v>
      </c>
      <c r="D464" s="7"/>
      <c r="E464" s="12" t="s">
        <v>314</v>
      </c>
      <c r="F464" s="13" t="e">
        <f>SUM(F465+F468+F471+F474+F477+F485+#REF!+F491+F494+F497+F500+F503+F506+F511+F514+F517+#REF!)</f>
        <v>#REF!</v>
      </c>
      <c r="G464" s="13" t="e">
        <f>SUM(G465+G468+G471+G474+G477+G485+G491+G494+G497+G500+G503+G506+G511+G514+G517+#REF!+G488+G508+G520+#REF!+#REF!+G480+G482)</f>
        <v>#REF!</v>
      </c>
      <c r="H464" s="43" t="e">
        <f>SUM(H465+H468+H471+H474+H477+H485+H491+H494+H497+H500+H503+H506+H511+H514+H517+#REF!+H488+H508+H520+#REF!+#REF!+H480+H482+#REF!)</f>
        <v>#REF!</v>
      </c>
      <c r="I464" s="43" t="e">
        <f>SUM(I465+I468+I471+I474+I477+I485+I491+I494+I497+I500+I503+I506+I511+I514+I517+I488+I508+I520+#REF!+#REF!+I480+I482)</f>
        <v>#REF!</v>
      </c>
      <c r="J464" s="43">
        <f>SUM(J465+J468+J471+J474+J477+J485+J491+J494+J497+J500+J503+J506+J511+J514+J517+J488+J508+J520+J480+J482)</f>
        <v>1934808</v>
      </c>
    </row>
    <row r="465" spans="1:10" ht="12.75">
      <c r="A465" s="4">
        <v>458</v>
      </c>
      <c r="B465" s="4" t="s">
        <v>497</v>
      </c>
      <c r="C465" s="4" t="s">
        <v>498</v>
      </c>
      <c r="D465" s="4">
        <v>3020</v>
      </c>
      <c r="E465" s="8" t="s">
        <v>414</v>
      </c>
      <c r="F465" s="9">
        <f>SUM(F466:F467)</f>
        <v>48810</v>
      </c>
      <c r="G465" s="9">
        <f>SUM(G466:G467)</f>
        <v>60200</v>
      </c>
      <c r="H465" s="41">
        <f>SUM(H466:H467)</f>
        <v>67500</v>
      </c>
      <c r="I465" s="10"/>
      <c r="J465" s="41">
        <f>SUM(J466:J467)</f>
        <v>79600</v>
      </c>
    </row>
    <row r="466" spans="1:10" ht="38.25">
      <c r="A466" s="4">
        <v>459</v>
      </c>
      <c r="B466" s="4"/>
      <c r="C466" s="4"/>
      <c r="D466" s="4"/>
      <c r="E466" s="8" t="s">
        <v>491</v>
      </c>
      <c r="F466" s="9">
        <v>35162</v>
      </c>
      <c r="G466" s="9">
        <v>45100</v>
      </c>
      <c r="H466" s="41">
        <v>49000</v>
      </c>
      <c r="I466" s="10"/>
      <c r="J466" s="41">
        <v>59100</v>
      </c>
    </row>
    <row r="467" spans="1:10" ht="38.25" customHeight="1">
      <c r="A467" s="4">
        <v>460</v>
      </c>
      <c r="B467" s="4"/>
      <c r="C467" s="4"/>
      <c r="D467" s="4"/>
      <c r="E467" s="8" t="s">
        <v>492</v>
      </c>
      <c r="F467" s="9">
        <v>13648</v>
      </c>
      <c r="G467" s="9">
        <v>15100</v>
      </c>
      <c r="H467" s="41">
        <v>18500</v>
      </c>
      <c r="I467" s="10"/>
      <c r="J467" s="41">
        <v>20500</v>
      </c>
    </row>
    <row r="468" spans="1:10" ht="12" customHeight="1">
      <c r="A468" s="4">
        <v>461</v>
      </c>
      <c r="B468" s="4" t="s">
        <v>497</v>
      </c>
      <c r="C468" s="4" t="s">
        <v>498</v>
      </c>
      <c r="D468" s="4">
        <v>4010</v>
      </c>
      <c r="E468" s="8" t="s">
        <v>170</v>
      </c>
      <c r="F468" s="9">
        <f>SUM(F469:F470)</f>
        <v>667947</v>
      </c>
      <c r="G468" s="9">
        <f>SUM(G469:G470)</f>
        <v>943000</v>
      </c>
      <c r="H468" s="41">
        <f>SUM(H469:H470)</f>
        <v>1011000</v>
      </c>
      <c r="I468" s="10"/>
      <c r="J468" s="41">
        <f>SUM(J469:J470)</f>
        <v>1134000</v>
      </c>
    </row>
    <row r="469" spans="1:10" ht="38.25">
      <c r="A469" s="4">
        <v>462</v>
      </c>
      <c r="B469" s="4"/>
      <c r="C469" s="4"/>
      <c r="D469" s="4"/>
      <c r="E469" s="8" t="s">
        <v>682</v>
      </c>
      <c r="F469" s="9">
        <v>473240</v>
      </c>
      <c r="G469" s="9">
        <v>692000</v>
      </c>
      <c r="H469" s="41">
        <v>732000</v>
      </c>
      <c r="I469" s="10"/>
      <c r="J469" s="41">
        <v>830000</v>
      </c>
    </row>
    <row r="470" spans="1:10" ht="40.5" customHeight="1">
      <c r="A470" s="4">
        <v>463</v>
      </c>
      <c r="B470" s="4"/>
      <c r="C470" s="4"/>
      <c r="D470" s="4"/>
      <c r="E470" s="8" t="s">
        <v>681</v>
      </c>
      <c r="F470" s="9">
        <v>194707</v>
      </c>
      <c r="G470" s="9">
        <v>251000</v>
      </c>
      <c r="H470" s="41">
        <v>279000</v>
      </c>
      <c r="I470" s="10"/>
      <c r="J470" s="41">
        <v>304000</v>
      </c>
    </row>
    <row r="471" spans="1:10" ht="12.75">
      <c r="A471" s="4">
        <v>464</v>
      </c>
      <c r="B471" s="4" t="s">
        <v>497</v>
      </c>
      <c r="C471" s="4" t="s">
        <v>498</v>
      </c>
      <c r="D471" s="4">
        <v>4040</v>
      </c>
      <c r="E471" s="8" t="s">
        <v>171</v>
      </c>
      <c r="F471" s="9">
        <f>SUM(F472:F473)</f>
        <v>51998</v>
      </c>
      <c r="G471" s="9">
        <f>SUM(G472:G473)</f>
        <v>68950</v>
      </c>
      <c r="H471" s="41">
        <f>SUM(H472:H473)</f>
        <v>80600</v>
      </c>
      <c r="I471" s="10"/>
      <c r="J471" s="41">
        <f>SUM(J472:J473)</f>
        <v>88150</v>
      </c>
    </row>
    <row r="472" spans="1:10" ht="40.5" customHeight="1">
      <c r="A472" s="4">
        <v>465</v>
      </c>
      <c r="B472" s="4"/>
      <c r="C472" s="4"/>
      <c r="D472" s="4"/>
      <c r="E472" s="8" t="s">
        <v>518</v>
      </c>
      <c r="F472" s="9">
        <v>36574</v>
      </c>
      <c r="G472" s="9">
        <v>48200</v>
      </c>
      <c r="H472" s="41">
        <v>58100</v>
      </c>
      <c r="I472" s="10"/>
      <c r="J472" s="41">
        <v>62000</v>
      </c>
    </row>
    <row r="473" spans="1:10" ht="38.25">
      <c r="A473" s="4">
        <v>466</v>
      </c>
      <c r="B473" s="4"/>
      <c r="C473" s="4"/>
      <c r="D473" s="4"/>
      <c r="E473" s="8" t="s">
        <v>520</v>
      </c>
      <c r="F473" s="9">
        <v>15424</v>
      </c>
      <c r="G473" s="9">
        <v>20750</v>
      </c>
      <c r="H473" s="41">
        <v>22500</v>
      </c>
      <c r="I473" s="10"/>
      <c r="J473" s="41">
        <v>26150</v>
      </c>
    </row>
    <row r="474" spans="1:10" ht="12.75">
      <c r="A474" s="4">
        <v>467</v>
      </c>
      <c r="B474" s="4" t="s">
        <v>497</v>
      </c>
      <c r="C474" s="4" t="s">
        <v>498</v>
      </c>
      <c r="D474" s="4">
        <v>4110</v>
      </c>
      <c r="E474" s="8" t="s">
        <v>186</v>
      </c>
      <c r="F474" s="9">
        <f>SUM(F475:F476)</f>
        <v>134039</v>
      </c>
      <c r="G474" s="9">
        <f>SUM(G475:G476)</f>
        <v>160600</v>
      </c>
      <c r="H474" s="41">
        <f>SUM(H475:H476)</f>
        <v>176000</v>
      </c>
      <c r="I474" s="10"/>
      <c r="J474" s="41">
        <f>SUM(J475:J476)</f>
        <v>196000</v>
      </c>
    </row>
    <row r="475" spans="1:10" ht="25.5">
      <c r="A475" s="4">
        <v>468</v>
      </c>
      <c r="B475" s="4"/>
      <c r="C475" s="4"/>
      <c r="D475" s="4"/>
      <c r="E475" s="8" t="s">
        <v>521</v>
      </c>
      <c r="F475" s="9">
        <v>95140</v>
      </c>
      <c r="G475" s="9">
        <v>117500</v>
      </c>
      <c r="H475" s="41">
        <v>127500</v>
      </c>
      <c r="I475" s="10"/>
      <c r="J475" s="41">
        <v>146000</v>
      </c>
    </row>
    <row r="476" spans="1:10" ht="18.75" customHeight="1">
      <c r="A476" s="4">
        <v>469</v>
      </c>
      <c r="B476" s="4"/>
      <c r="C476" s="4"/>
      <c r="D476" s="4"/>
      <c r="E476" s="8" t="s">
        <v>522</v>
      </c>
      <c r="F476" s="9">
        <v>38899</v>
      </c>
      <c r="G476" s="9">
        <v>43100</v>
      </c>
      <c r="H476" s="41">
        <v>48500</v>
      </c>
      <c r="I476" s="10"/>
      <c r="J476" s="41">
        <v>50000</v>
      </c>
    </row>
    <row r="477" spans="1:10" ht="12.75">
      <c r="A477" s="4">
        <v>470</v>
      </c>
      <c r="B477" s="4" t="s">
        <v>497</v>
      </c>
      <c r="C477" s="4" t="s">
        <v>498</v>
      </c>
      <c r="D477" s="4">
        <v>4120</v>
      </c>
      <c r="E477" s="8" t="s">
        <v>187</v>
      </c>
      <c r="F477" s="9">
        <f>SUM(F478:F479)</f>
        <v>18258</v>
      </c>
      <c r="G477" s="9">
        <f>SUM(G478:G479)</f>
        <v>26000</v>
      </c>
      <c r="H477" s="41">
        <f>SUM(H478:H479)</f>
        <v>28980</v>
      </c>
      <c r="I477" s="10"/>
      <c r="J477" s="41">
        <f>SUM(J478:J479)</f>
        <v>32300</v>
      </c>
    </row>
    <row r="478" spans="1:10" ht="12.75">
      <c r="A478" s="4">
        <v>471</v>
      </c>
      <c r="B478" s="4"/>
      <c r="C478" s="4"/>
      <c r="D478" s="4"/>
      <c r="E478" s="8" t="s">
        <v>523</v>
      </c>
      <c r="F478" s="9">
        <v>12960</v>
      </c>
      <c r="G478" s="9">
        <v>19500</v>
      </c>
      <c r="H478" s="41">
        <v>21000</v>
      </c>
      <c r="I478" s="10"/>
      <c r="J478" s="41">
        <v>24000</v>
      </c>
    </row>
    <row r="479" spans="1:10" ht="12.75">
      <c r="A479" s="4">
        <v>472</v>
      </c>
      <c r="B479" s="4"/>
      <c r="C479" s="4"/>
      <c r="D479" s="4"/>
      <c r="E479" s="8" t="s">
        <v>524</v>
      </c>
      <c r="F479" s="9">
        <v>5298</v>
      </c>
      <c r="G479" s="9">
        <v>6500</v>
      </c>
      <c r="H479" s="41">
        <v>7980</v>
      </c>
      <c r="I479" s="10"/>
      <c r="J479" s="41">
        <v>8300</v>
      </c>
    </row>
    <row r="480" spans="1:10" ht="25.5">
      <c r="A480" s="4">
        <v>473</v>
      </c>
      <c r="B480" s="4"/>
      <c r="C480" s="4"/>
      <c r="D480" s="4">
        <v>4140</v>
      </c>
      <c r="E480" s="8" t="s">
        <v>420</v>
      </c>
      <c r="F480" s="9"/>
      <c r="G480" s="9">
        <f>SUM(G481)</f>
        <v>6480</v>
      </c>
      <c r="H480" s="41">
        <f>SUM(H481)</f>
        <v>7224</v>
      </c>
      <c r="I480" s="10"/>
      <c r="J480" s="41">
        <f>SUM(J481)</f>
        <v>8500</v>
      </c>
    </row>
    <row r="481" spans="1:10" ht="12.75">
      <c r="A481" s="4">
        <v>474</v>
      </c>
      <c r="B481" s="4"/>
      <c r="C481" s="4"/>
      <c r="D481" s="4"/>
      <c r="E481" s="8" t="s">
        <v>264</v>
      </c>
      <c r="F481" s="9"/>
      <c r="G481" s="9">
        <v>6480</v>
      </c>
      <c r="H481" s="41">
        <v>7224</v>
      </c>
      <c r="I481" s="10"/>
      <c r="J481" s="41">
        <v>8500</v>
      </c>
    </row>
    <row r="482" spans="1:10" ht="12.75">
      <c r="A482" s="4">
        <v>475</v>
      </c>
      <c r="B482" s="4"/>
      <c r="C482" s="4"/>
      <c r="D482" s="4">
        <v>4170</v>
      </c>
      <c r="E482" s="8" t="s">
        <v>700</v>
      </c>
      <c r="F482" s="9"/>
      <c r="G482" s="9">
        <f>SUM(G483)</f>
        <v>4000</v>
      </c>
      <c r="H482" s="41">
        <f>SUM(H483+H484)</f>
        <v>10000</v>
      </c>
      <c r="I482" s="10"/>
      <c r="J482" s="41">
        <f>SUM(J483+J484)</f>
        <v>14000</v>
      </c>
    </row>
    <row r="483" spans="1:10" ht="38.25">
      <c r="A483" s="4">
        <v>476</v>
      </c>
      <c r="B483" s="4"/>
      <c r="C483" s="4"/>
      <c r="D483" s="4"/>
      <c r="E483" s="8" t="s">
        <v>135</v>
      </c>
      <c r="F483" s="9"/>
      <c r="G483" s="9">
        <v>4000</v>
      </c>
      <c r="H483" s="41">
        <v>7000</v>
      </c>
      <c r="I483" s="10"/>
      <c r="J483" s="41">
        <v>6000</v>
      </c>
    </row>
    <row r="484" spans="1:10" ht="25.5">
      <c r="A484" s="4">
        <v>477</v>
      </c>
      <c r="B484" s="4"/>
      <c r="C484" s="4"/>
      <c r="D484" s="4"/>
      <c r="E484" s="8" t="s">
        <v>136</v>
      </c>
      <c r="F484" s="9"/>
      <c r="G484" s="9"/>
      <c r="H484" s="41">
        <v>3000</v>
      </c>
      <c r="I484" s="10"/>
      <c r="J484" s="41">
        <v>8000</v>
      </c>
    </row>
    <row r="485" spans="1:10" ht="12.75">
      <c r="A485" s="4">
        <v>478</v>
      </c>
      <c r="B485" s="4" t="s">
        <v>497</v>
      </c>
      <c r="C485" s="4" t="s">
        <v>498</v>
      </c>
      <c r="D485" s="4">
        <v>4210</v>
      </c>
      <c r="E485" s="8" t="s">
        <v>507</v>
      </c>
      <c r="F485" s="9">
        <f>SUM(F486:F487)</f>
        <v>40236</v>
      </c>
      <c r="G485" s="9">
        <f>SUM(G486:G487)</f>
        <v>77000</v>
      </c>
      <c r="H485" s="41">
        <f>SUM(H486:H487)</f>
        <v>61500</v>
      </c>
      <c r="I485" s="10"/>
      <c r="J485" s="41">
        <f>SUM(J486:J487)</f>
        <v>56500</v>
      </c>
    </row>
    <row r="486" spans="1:10" ht="51">
      <c r="A486" s="4">
        <v>479</v>
      </c>
      <c r="B486" s="4"/>
      <c r="C486" s="4"/>
      <c r="D486" s="4"/>
      <c r="E486" s="8" t="s">
        <v>283</v>
      </c>
      <c r="F486" s="9">
        <v>27598</v>
      </c>
      <c r="G486" s="9">
        <v>60000</v>
      </c>
      <c r="H486" s="41">
        <v>47000</v>
      </c>
      <c r="I486" s="10"/>
      <c r="J486" s="41">
        <v>38500</v>
      </c>
    </row>
    <row r="487" spans="1:10" ht="51">
      <c r="A487" s="4">
        <v>480</v>
      </c>
      <c r="B487" s="4"/>
      <c r="C487" s="4"/>
      <c r="D487" s="4"/>
      <c r="E487" s="8" t="s">
        <v>683</v>
      </c>
      <c r="F487" s="9">
        <v>12638</v>
      </c>
      <c r="G487" s="9">
        <v>17000</v>
      </c>
      <c r="H487" s="41">
        <v>14500</v>
      </c>
      <c r="I487" s="10"/>
      <c r="J487" s="41">
        <v>18000</v>
      </c>
    </row>
    <row r="488" spans="1:10" ht="12.75">
      <c r="A488" s="4">
        <v>481</v>
      </c>
      <c r="B488" s="4"/>
      <c r="C488" s="4"/>
      <c r="D488" s="4">
        <v>4230</v>
      </c>
      <c r="E488" s="8" t="s">
        <v>262</v>
      </c>
      <c r="F488" s="9">
        <f>SUM(F489:F492)</f>
        <v>28612</v>
      </c>
      <c r="G488" s="9">
        <f>SUM(G489:G490)</f>
        <v>3500</v>
      </c>
      <c r="H488" s="41">
        <f>SUM(H489:H490)</f>
        <v>1500</v>
      </c>
      <c r="I488" s="10"/>
      <c r="J488" s="41">
        <f>SUM(J489:J490)</f>
        <v>800</v>
      </c>
    </row>
    <row r="489" spans="1:10" ht="25.5">
      <c r="A489" s="4">
        <v>482</v>
      </c>
      <c r="B489" s="4"/>
      <c r="C489" s="4"/>
      <c r="D489" s="4"/>
      <c r="E489" s="8" t="s">
        <v>525</v>
      </c>
      <c r="F489" s="9">
        <v>4700</v>
      </c>
      <c r="G489" s="9">
        <v>2000</v>
      </c>
      <c r="H489" s="41">
        <v>1000</v>
      </c>
      <c r="I489" s="10"/>
      <c r="J489" s="41">
        <v>400</v>
      </c>
    </row>
    <row r="490" spans="1:10" ht="25.5">
      <c r="A490" s="4">
        <v>483</v>
      </c>
      <c r="B490" s="4"/>
      <c r="C490" s="4"/>
      <c r="D490" s="4"/>
      <c r="E490" s="8" t="s">
        <v>612</v>
      </c>
      <c r="F490" s="9"/>
      <c r="G490" s="9">
        <v>1500</v>
      </c>
      <c r="H490" s="41">
        <v>500</v>
      </c>
      <c r="I490" s="10"/>
      <c r="J490" s="41">
        <v>400</v>
      </c>
    </row>
    <row r="491" spans="1:10" ht="12.75">
      <c r="A491" s="4">
        <v>484</v>
      </c>
      <c r="B491" s="4" t="s">
        <v>497</v>
      </c>
      <c r="C491" s="4" t="s">
        <v>498</v>
      </c>
      <c r="D491" s="4">
        <v>4240</v>
      </c>
      <c r="E491" s="8" t="s">
        <v>661</v>
      </c>
      <c r="F491" s="9">
        <f>SUM(F492:F493)</f>
        <v>15046</v>
      </c>
      <c r="G491" s="9">
        <f>SUM(G492:G493)</f>
        <v>30000</v>
      </c>
      <c r="H491" s="41">
        <f>SUM(H492:H493)</f>
        <v>28000</v>
      </c>
      <c r="I491" s="10"/>
      <c r="J491" s="41">
        <f>SUM(J492:J493)</f>
        <v>24500</v>
      </c>
    </row>
    <row r="492" spans="1:10" ht="25.5">
      <c r="A492" s="4">
        <v>485</v>
      </c>
      <c r="B492" s="4"/>
      <c r="C492" s="4"/>
      <c r="D492" s="4"/>
      <c r="E492" s="8" t="s">
        <v>526</v>
      </c>
      <c r="F492" s="9">
        <v>8866</v>
      </c>
      <c r="G492" s="9">
        <v>20000</v>
      </c>
      <c r="H492" s="41">
        <v>16000</v>
      </c>
      <c r="I492" s="10"/>
      <c r="J492" s="41">
        <v>14500</v>
      </c>
    </row>
    <row r="493" spans="1:10" ht="25.5">
      <c r="A493" s="4">
        <v>486</v>
      </c>
      <c r="B493" s="4"/>
      <c r="C493" s="4"/>
      <c r="D493" s="4"/>
      <c r="E493" s="8" t="s">
        <v>527</v>
      </c>
      <c r="F493" s="9">
        <v>6180</v>
      </c>
      <c r="G493" s="9">
        <v>10000</v>
      </c>
      <c r="H493" s="41">
        <v>12000</v>
      </c>
      <c r="I493" s="10"/>
      <c r="J493" s="41">
        <v>10000</v>
      </c>
    </row>
    <row r="494" spans="1:10" ht="12.75">
      <c r="A494" s="4">
        <v>487</v>
      </c>
      <c r="B494" s="4"/>
      <c r="C494" s="4"/>
      <c r="D494" s="4">
        <v>4260</v>
      </c>
      <c r="E494" s="8" t="s">
        <v>509</v>
      </c>
      <c r="F494" s="9">
        <f>SUM(F495:F496)</f>
        <v>108030</v>
      </c>
      <c r="G494" s="9">
        <f>SUM(G495:G496)</f>
        <v>105000</v>
      </c>
      <c r="H494" s="41">
        <f>SUM(H495:H496)</f>
        <v>105000</v>
      </c>
      <c r="I494" s="10"/>
      <c r="J494" s="41">
        <f>SUM(J495:J496)</f>
        <v>127000</v>
      </c>
    </row>
    <row r="495" spans="1:10" ht="25.5">
      <c r="A495" s="4">
        <v>488</v>
      </c>
      <c r="B495" s="4"/>
      <c r="C495" s="4"/>
      <c r="D495" s="4"/>
      <c r="E495" s="8" t="s">
        <v>98</v>
      </c>
      <c r="F495" s="9">
        <v>79930</v>
      </c>
      <c r="G495" s="9">
        <v>80000</v>
      </c>
      <c r="H495" s="41">
        <v>82000</v>
      </c>
      <c r="I495" s="10"/>
      <c r="J495" s="41">
        <v>95000</v>
      </c>
    </row>
    <row r="496" spans="1:10" ht="25.5">
      <c r="A496" s="4">
        <v>489</v>
      </c>
      <c r="B496" s="4"/>
      <c r="C496" s="4"/>
      <c r="D496" s="4"/>
      <c r="E496" s="8" t="s">
        <v>97</v>
      </c>
      <c r="F496" s="9">
        <v>28100</v>
      </c>
      <c r="G496" s="9">
        <v>25000</v>
      </c>
      <c r="H496" s="41">
        <v>23000</v>
      </c>
      <c r="I496" s="10"/>
      <c r="J496" s="41">
        <v>32000</v>
      </c>
    </row>
    <row r="497" spans="1:10" ht="12.75">
      <c r="A497" s="4">
        <v>490</v>
      </c>
      <c r="B497" s="4"/>
      <c r="C497" s="4"/>
      <c r="D497" s="4">
        <v>4270</v>
      </c>
      <c r="E497" s="8" t="s">
        <v>510</v>
      </c>
      <c r="F497" s="9">
        <f>SUM(F498:F499)</f>
        <v>80000</v>
      </c>
      <c r="G497" s="9">
        <f>SUM(G498:G499)</f>
        <v>1500</v>
      </c>
      <c r="H497" s="41">
        <f>SUM(H498:H499)</f>
        <v>600</v>
      </c>
      <c r="I497" s="10"/>
      <c r="J497" s="41">
        <f>SUM(J498:J499)</f>
        <v>18600</v>
      </c>
    </row>
    <row r="498" spans="1:10" ht="25.5">
      <c r="A498" s="4">
        <v>491</v>
      </c>
      <c r="B498" s="4"/>
      <c r="C498" s="4"/>
      <c r="D498" s="4"/>
      <c r="E498" s="8" t="s">
        <v>137</v>
      </c>
      <c r="F498" s="9"/>
      <c r="G498" s="9"/>
      <c r="H498" s="41"/>
      <c r="I498" s="10"/>
      <c r="J498" s="41">
        <v>18000</v>
      </c>
    </row>
    <row r="499" spans="1:10" ht="25.5">
      <c r="A499" s="4">
        <v>492</v>
      </c>
      <c r="B499" s="4"/>
      <c r="C499" s="4"/>
      <c r="D499" s="4"/>
      <c r="E499" s="8" t="s">
        <v>284</v>
      </c>
      <c r="F499" s="9">
        <v>80000</v>
      </c>
      <c r="G499" s="9">
        <v>1500</v>
      </c>
      <c r="H499" s="41">
        <v>600</v>
      </c>
      <c r="I499" s="10"/>
      <c r="J499" s="41">
        <v>600</v>
      </c>
    </row>
    <row r="500" spans="1:10" ht="12.75">
      <c r="A500" s="4">
        <v>493</v>
      </c>
      <c r="B500" s="4"/>
      <c r="C500" s="4"/>
      <c r="D500" s="4">
        <v>4280</v>
      </c>
      <c r="E500" s="8" t="s">
        <v>747</v>
      </c>
      <c r="F500" s="9">
        <f>SUM(F501:F502)</f>
        <v>2900</v>
      </c>
      <c r="G500" s="9">
        <f>SUM(G501:G502)</f>
        <v>3000</v>
      </c>
      <c r="H500" s="41">
        <f>SUM(H501:H502)</f>
        <v>2500</v>
      </c>
      <c r="I500" s="10"/>
      <c r="J500" s="41">
        <f>SUM(J501:J502)</f>
        <v>1600</v>
      </c>
    </row>
    <row r="501" spans="1:10" ht="38.25">
      <c r="A501" s="4">
        <v>494</v>
      </c>
      <c r="B501" s="4"/>
      <c r="C501" s="4"/>
      <c r="D501" s="4"/>
      <c r="E501" s="8" t="s">
        <v>528</v>
      </c>
      <c r="F501" s="9">
        <v>1400</v>
      </c>
      <c r="G501" s="9">
        <v>2500</v>
      </c>
      <c r="H501" s="41">
        <v>2000</v>
      </c>
      <c r="I501" s="10"/>
      <c r="J501" s="41">
        <v>1100</v>
      </c>
    </row>
    <row r="502" spans="1:10" ht="38.25">
      <c r="A502" s="4">
        <v>495</v>
      </c>
      <c r="B502" s="4"/>
      <c r="C502" s="4"/>
      <c r="D502" s="4"/>
      <c r="E502" s="8" t="s">
        <v>537</v>
      </c>
      <c r="F502" s="9">
        <v>1500</v>
      </c>
      <c r="G502" s="9">
        <v>500</v>
      </c>
      <c r="H502" s="41">
        <v>500</v>
      </c>
      <c r="I502" s="10"/>
      <c r="J502" s="41">
        <v>500</v>
      </c>
    </row>
    <row r="503" spans="1:10" ht="12.75">
      <c r="A503" s="4">
        <v>496</v>
      </c>
      <c r="B503" s="4"/>
      <c r="C503" s="4"/>
      <c r="D503" s="4">
        <v>4300</v>
      </c>
      <c r="E503" s="8" t="s">
        <v>552</v>
      </c>
      <c r="F503" s="9">
        <f>SUM(F504:F505)</f>
        <v>32183</v>
      </c>
      <c r="G503" s="9">
        <f>SUM(G504:G505)</f>
        <v>43000</v>
      </c>
      <c r="H503" s="41">
        <f>SUM(H504:H505)</f>
        <v>50000</v>
      </c>
      <c r="I503" s="10"/>
      <c r="J503" s="41">
        <f>SUM(J504:J505)</f>
        <v>66000</v>
      </c>
    </row>
    <row r="504" spans="1:10" ht="63.75">
      <c r="A504" s="4">
        <v>497</v>
      </c>
      <c r="B504" s="4"/>
      <c r="C504" s="4"/>
      <c r="D504" s="4"/>
      <c r="E504" s="8" t="s">
        <v>401</v>
      </c>
      <c r="F504" s="9">
        <v>16390</v>
      </c>
      <c r="G504" s="9">
        <v>30000</v>
      </c>
      <c r="H504" s="41">
        <v>30000</v>
      </c>
      <c r="I504" s="10"/>
      <c r="J504" s="41">
        <v>43000</v>
      </c>
    </row>
    <row r="505" spans="1:10" ht="63.75">
      <c r="A505" s="4">
        <v>498</v>
      </c>
      <c r="B505" s="4"/>
      <c r="C505" s="4"/>
      <c r="D505" s="4"/>
      <c r="E505" s="8" t="s">
        <v>402</v>
      </c>
      <c r="F505" s="9">
        <v>15793</v>
      </c>
      <c r="G505" s="9">
        <v>13000</v>
      </c>
      <c r="H505" s="41">
        <v>20000</v>
      </c>
      <c r="I505" s="10"/>
      <c r="J505" s="41">
        <v>23000</v>
      </c>
    </row>
    <row r="506" spans="1:10" ht="14.25" customHeight="1">
      <c r="A506" s="4">
        <v>499</v>
      </c>
      <c r="B506" s="4"/>
      <c r="C506" s="4"/>
      <c r="D506" s="4">
        <v>4350</v>
      </c>
      <c r="E506" s="8" t="s">
        <v>664</v>
      </c>
      <c r="F506" s="9">
        <f>SUM(F507)</f>
        <v>1100</v>
      </c>
      <c r="G506" s="9">
        <f>SUM(G507)</f>
        <v>1000</v>
      </c>
      <c r="H506" s="41">
        <f>SUM(H507)</f>
        <v>800</v>
      </c>
      <c r="I506" s="10"/>
      <c r="J506" s="41">
        <f>SUM(J507)</f>
        <v>480</v>
      </c>
    </row>
    <row r="507" spans="1:10" ht="15.75" customHeight="1">
      <c r="A507" s="4">
        <v>500</v>
      </c>
      <c r="B507" s="4"/>
      <c r="C507" s="4"/>
      <c r="D507" s="4"/>
      <c r="E507" s="8" t="s">
        <v>544</v>
      </c>
      <c r="F507" s="9">
        <v>1100</v>
      </c>
      <c r="G507" s="9">
        <v>1000</v>
      </c>
      <c r="H507" s="41">
        <v>800</v>
      </c>
      <c r="I507" s="10"/>
      <c r="J507" s="41">
        <v>480</v>
      </c>
    </row>
    <row r="508" spans="1:10" ht="25.5">
      <c r="A508" s="4">
        <v>501</v>
      </c>
      <c r="B508" s="4"/>
      <c r="C508" s="4"/>
      <c r="D508" s="4">
        <v>4370</v>
      </c>
      <c r="E508" s="8" t="s">
        <v>393</v>
      </c>
      <c r="F508" s="9">
        <f>SUM(F509:F511)</f>
        <v>199504</v>
      </c>
      <c r="G508" s="9">
        <f>SUM(G509:G510)</f>
        <v>5200</v>
      </c>
      <c r="H508" s="41">
        <f>SUM(H509:H510)</f>
        <v>4300</v>
      </c>
      <c r="I508" s="10"/>
      <c r="J508" s="41">
        <f>SUM(J509:J510)</f>
        <v>3400</v>
      </c>
    </row>
    <row r="509" spans="1:10" ht="25.5">
      <c r="A509" s="4">
        <v>502</v>
      </c>
      <c r="B509" s="4"/>
      <c r="C509" s="4"/>
      <c r="D509" s="4"/>
      <c r="E509" s="8" t="s">
        <v>597</v>
      </c>
      <c r="F509" s="9">
        <v>116500</v>
      </c>
      <c r="G509" s="9">
        <v>2700</v>
      </c>
      <c r="H509" s="41">
        <v>2500</v>
      </c>
      <c r="I509" s="10"/>
      <c r="J509" s="41">
        <v>1600</v>
      </c>
    </row>
    <row r="510" spans="1:10" ht="27" customHeight="1">
      <c r="A510" s="4">
        <v>503</v>
      </c>
      <c r="B510" s="4"/>
      <c r="C510" s="4"/>
      <c r="D510" s="4"/>
      <c r="E510" s="8" t="s">
        <v>598</v>
      </c>
      <c r="F510" s="9">
        <v>81295</v>
      </c>
      <c r="G510" s="9">
        <v>2500</v>
      </c>
      <c r="H510" s="41">
        <v>1800</v>
      </c>
      <c r="I510" s="10"/>
      <c r="J510" s="41">
        <v>1800</v>
      </c>
    </row>
    <row r="511" spans="1:10" ht="12.75">
      <c r="A511" s="4">
        <v>504</v>
      </c>
      <c r="B511" s="4"/>
      <c r="C511" s="4"/>
      <c r="D511" s="4">
        <v>4410</v>
      </c>
      <c r="E511" s="8" t="s">
        <v>174</v>
      </c>
      <c r="F511" s="9">
        <f>SUM(F512:F513)</f>
        <v>1709</v>
      </c>
      <c r="G511" s="9">
        <f>SUM(G512:G513)</f>
        <v>1800</v>
      </c>
      <c r="H511" s="41">
        <f>SUM(H512:H513)</f>
        <v>1800</v>
      </c>
      <c r="I511" s="10"/>
      <c r="J511" s="41">
        <f>SUM(J512:J513)</f>
        <v>2000</v>
      </c>
    </row>
    <row r="512" spans="1:10" ht="18" customHeight="1">
      <c r="A512" s="4">
        <v>505</v>
      </c>
      <c r="B512" s="4"/>
      <c r="C512" s="4"/>
      <c r="D512" s="4"/>
      <c r="E512" s="8" t="s">
        <v>17</v>
      </c>
      <c r="F512" s="9">
        <v>1400</v>
      </c>
      <c r="G512" s="9">
        <v>1500</v>
      </c>
      <c r="H512" s="41">
        <v>1500</v>
      </c>
      <c r="I512" s="10"/>
      <c r="J512" s="41">
        <v>1750</v>
      </c>
    </row>
    <row r="513" spans="1:10" ht="16.5" customHeight="1">
      <c r="A513" s="4">
        <v>506</v>
      </c>
      <c r="B513" s="4"/>
      <c r="C513" s="4"/>
      <c r="D513" s="4"/>
      <c r="E513" s="8" t="s">
        <v>18</v>
      </c>
      <c r="F513" s="9">
        <v>309</v>
      </c>
      <c r="G513" s="9">
        <v>300</v>
      </c>
      <c r="H513" s="41">
        <v>300</v>
      </c>
      <c r="I513" s="10"/>
      <c r="J513" s="41">
        <v>250</v>
      </c>
    </row>
    <row r="514" spans="1:10" ht="12.75">
      <c r="A514" s="4">
        <v>507</v>
      </c>
      <c r="B514" s="4"/>
      <c r="C514" s="4"/>
      <c r="D514" s="4">
        <v>4430</v>
      </c>
      <c r="E514" s="8" t="s">
        <v>553</v>
      </c>
      <c r="F514" s="9">
        <f>SUM(F515:F516)</f>
        <v>1456</v>
      </c>
      <c r="G514" s="9">
        <f>SUM(G515:G516)</f>
        <v>4000</v>
      </c>
      <c r="H514" s="41">
        <f>SUM(H515:H516)</f>
        <v>6250</v>
      </c>
      <c r="I514" s="10"/>
      <c r="J514" s="41">
        <f>SUM(J515:J516)</f>
        <v>8600</v>
      </c>
    </row>
    <row r="515" spans="1:10" ht="12.75">
      <c r="A515" s="4">
        <v>508</v>
      </c>
      <c r="B515" s="4"/>
      <c r="C515" s="4"/>
      <c r="D515" s="4"/>
      <c r="E515" s="8" t="s">
        <v>547</v>
      </c>
      <c r="F515" s="9">
        <v>935</v>
      </c>
      <c r="G515" s="9">
        <v>3200</v>
      </c>
      <c r="H515" s="41">
        <v>5400</v>
      </c>
      <c r="I515" s="10"/>
      <c r="J515" s="41">
        <v>6600</v>
      </c>
    </row>
    <row r="516" spans="1:10" ht="12.75">
      <c r="A516" s="4">
        <v>509</v>
      </c>
      <c r="B516" s="4"/>
      <c r="C516" s="4"/>
      <c r="D516" s="4"/>
      <c r="E516" s="8" t="s">
        <v>545</v>
      </c>
      <c r="F516" s="9">
        <v>521</v>
      </c>
      <c r="G516" s="9">
        <v>800</v>
      </c>
      <c r="H516" s="41">
        <v>850</v>
      </c>
      <c r="I516" s="10"/>
      <c r="J516" s="41">
        <v>2000</v>
      </c>
    </row>
    <row r="517" spans="1:10" ht="12.75">
      <c r="A517" s="4">
        <v>510</v>
      </c>
      <c r="B517" s="4"/>
      <c r="C517" s="4"/>
      <c r="D517" s="4">
        <v>4440</v>
      </c>
      <c r="E517" s="8" t="s">
        <v>591</v>
      </c>
      <c r="F517" s="9">
        <f>SUM(F518:F519)</f>
        <v>43547</v>
      </c>
      <c r="G517" s="9">
        <f>SUM(G518:G519)</f>
        <v>55465</v>
      </c>
      <c r="H517" s="41">
        <f>SUM(H518:H519)</f>
        <v>65526</v>
      </c>
      <c r="I517" s="10"/>
      <c r="J517" s="41">
        <f>SUM(J518:J519)</f>
        <v>71778</v>
      </c>
    </row>
    <row r="518" spans="1:10" ht="37.5" customHeight="1">
      <c r="A518" s="4">
        <v>511</v>
      </c>
      <c r="B518" s="4"/>
      <c r="C518" s="4"/>
      <c r="D518" s="4"/>
      <c r="E518" s="8" t="s">
        <v>548</v>
      </c>
      <c r="F518" s="9">
        <v>30765</v>
      </c>
      <c r="G518" s="9">
        <v>36360</v>
      </c>
      <c r="H518" s="41">
        <v>44939</v>
      </c>
      <c r="I518" s="41">
        <v>45578</v>
      </c>
      <c r="J518" s="41">
        <v>50854</v>
      </c>
    </row>
    <row r="519" spans="1:10" ht="39" customHeight="1">
      <c r="A519" s="4">
        <v>512</v>
      </c>
      <c r="B519" s="4"/>
      <c r="C519" s="4"/>
      <c r="D519" s="4"/>
      <c r="E519" s="8" t="s">
        <v>549</v>
      </c>
      <c r="F519" s="9">
        <v>12782</v>
      </c>
      <c r="G519" s="9">
        <v>19105</v>
      </c>
      <c r="H519" s="41">
        <v>20587</v>
      </c>
      <c r="I519" s="10"/>
      <c r="J519" s="41">
        <v>20924</v>
      </c>
    </row>
    <row r="520" spans="1:10" ht="27.75" customHeight="1">
      <c r="A520" s="4">
        <v>513</v>
      </c>
      <c r="B520" s="4"/>
      <c r="C520" s="4"/>
      <c r="D520" s="4">
        <v>4700</v>
      </c>
      <c r="E520" s="8" t="s">
        <v>438</v>
      </c>
      <c r="F520" s="9">
        <f>SUM(F521:F522)</f>
        <v>12550</v>
      </c>
      <c r="G520" s="9">
        <f>SUM(G521:G522)</f>
        <v>1500</v>
      </c>
      <c r="H520" s="41">
        <f>SUM(H521:H522)</f>
        <v>1500</v>
      </c>
      <c r="I520" s="41">
        <v>1000</v>
      </c>
      <c r="J520" s="41">
        <v>1000</v>
      </c>
    </row>
    <row r="521" spans="1:10" ht="15.75" customHeight="1">
      <c r="A521" s="4">
        <v>514</v>
      </c>
      <c r="B521" s="4"/>
      <c r="C521" s="4"/>
      <c r="D521" s="4"/>
      <c r="E521" s="8" t="s">
        <v>550</v>
      </c>
      <c r="F521" s="9">
        <v>8000</v>
      </c>
      <c r="G521" s="9">
        <v>1000</v>
      </c>
      <c r="H521" s="41">
        <v>1000</v>
      </c>
      <c r="I521" s="10"/>
      <c r="J521" s="41">
        <v>500</v>
      </c>
    </row>
    <row r="522" spans="1:10" ht="15.75" customHeight="1">
      <c r="A522" s="4">
        <v>515</v>
      </c>
      <c r="B522" s="4"/>
      <c r="C522" s="4"/>
      <c r="D522" s="4"/>
      <c r="E522" s="8" t="s">
        <v>710</v>
      </c>
      <c r="F522" s="9">
        <v>4550</v>
      </c>
      <c r="G522" s="9">
        <v>500</v>
      </c>
      <c r="H522" s="41">
        <v>500</v>
      </c>
      <c r="I522" s="10"/>
      <c r="J522" s="41">
        <v>500</v>
      </c>
    </row>
    <row r="523" spans="1:10" ht="12.75">
      <c r="A523" s="4">
        <v>516</v>
      </c>
      <c r="B523" s="4"/>
      <c r="C523" s="20">
        <v>80106</v>
      </c>
      <c r="D523" s="4"/>
      <c r="E523" s="21" t="s">
        <v>703</v>
      </c>
      <c r="F523" s="9"/>
      <c r="G523" s="9"/>
      <c r="H523" s="41"/>
      <c r="I523" s="45">
        <f>SUM(I524)</f>
        <v>0</v>
      </c>
      <c r="J523" s="45">
        <f>SUM(J529+J524)</f>
        <v>622270</v>
      </c>
    </row>
    <row r="524" spans="1:10" ht="25.5">
      <c r="A524" s="4">
        <v>517</v>
      </c>
      <c r="B524" s="4"/>
      <c r="C524" s="4"/>
      <c r="D524" s="4">
        <v>2310</v>
      </c>
      <c r="E524" s="8" t="s">
        <v>131</v>
      </c>
      <c r="F524" s="9"/>
      <c r="G524" s="9"/>
      <c r="H524" s="41"/>
      <c r="I524" s="41">
        <f>SUM(I525:I528)</f>
        <v>0</v>
      </c>
      <c r="J524" s="41">
        <f>SUM(J525:J528)</f>
        <v>37920</v>
      </c>
    </row>
    <row r="525" spans="1:10" ht="12.75">
      <c r="A525" s="4">
        <v>518</v>
      </c>
      <c r="B525" s="4"/>
      <c r="C525" s="4"/>
      <c r="D525" s="4"/>
      <c r="E525" s="8" t="s">
        <v>138</v>
      </c>
      <c r="F525" s="9"/>
      <c r="G525" s="9"/>
      <c r="H525" s="41"/>
      <c r="I525" s="10"/>
      <c r="J525" s="41">
        <v>12960</v>
      </c>
    </row>
    <row r="526" spans="1:10" ht="12.75">
      <c r="A526" s="4">
        <v>519</v>
      </c>
      <c r="B526" s="4"/>
      <c r="C526" s="4"/>
      <c r="D526" s="4"/>
      <c r="E526" s="8" t="s">
        <v>704</v>
      </c>
      <c r="F526" s="9"/>
      <c r="G526" s="9"/>
      <c r="H526" s="41"/>
      <c r="I526" s="10"/>
      <c r="J526" s="41">
        <v>8400</v>
      </c>
    </row>
    <row r="527" spans="1:10" ht="12.75">
      <c r="A527" s="4">
        <v>520</v>
      </c>
      <c r="B527" s="4"/>
      <c r="C527" s="4"/>
      <c r="D527" s="4"/>
      <c r="E527" s="8" t="s">
        <v>139</v>
      </c>
      <c r="F527" s="9"/>
      <c r="G527" s="9"/>
      <c r="H527" s="41"/>
      <c r="I527" s="10"/>
      <c r="J527" s="41">
        <v>8400</v>
      </c>
    </row>
    <row r="528" spans="1:10" ht="12.75">
      <c r="A528" s="4">
        <v>521</v>
      </c>
      <c r="B528" s="4"/>
      <c r="C528" s="4"/>
      <c r="D528" s="4"/>
      <c r="E528" s="8" t="s">
        <v>705</v>
      </c>
      <c r="F528" s="9"/>
      <c r="G528" s="9"/>
      <c r="H528" s="41"/>
      <c r="I528" s="10"/>
      <c r="J528" s="41">
        <v>8160</v>
      </c>
    </row>
    <row r="529" spans="1:10" ht="25.5">
      <c r="A529" s="4">
        <v>522</v>
      </c>
      <c r="B529" s="4"/>
      <c r="C529" s="4"/>
      <c r="D529" s="4">
        <v>2540</v>
      </c>
      <c r="E529" s="8" t="s">
        <v>160</v>
      </c>
      <c r="F529" s="9"/>
      <c r="G529" s="9"/>
      <c r="H529" s="41"/>
      <c r="I529" s="41">
        <f>SUM(I530:I536)</f>
        <v>0</v>
      </c>
      <c r="J529" s="41">
        <f>SUM(J530:J536)</f>
        <v>584350</v>
      </c>
    </row>
    <row r="530" spans="1:10" ht="12.75">
      <c r="A530" s="4">
        <v>523</v>
      </c>
      <c r="B530" s="4"/>
      <c r="C530" s="4"/>
      <c r="D530" s="4"/>
      <c r="E530" s="8" t="s">
        <v>651</v>
      </c>
      <c r="F530" s="9"/>
      <c r="G530" s="9"/>
      <c r="H530" s="41"/>
      <c r="I530" s="10"/>
      <c r="J530" s="41">
        <v>94250</v>
      </c>
    </row>
    <row r="531" spans="1:10" ht="12.75">
      <c r="A531" s="4">
        <v>524</v>
      </c>
      <c r="B531" s="4"/>
      <c r="C531" s="4"/>
      <c r="D531" s="4"/>
      <c r="E531" s="8" t="s">
        <v>652</v>
      </c>
      <c r="F531" s="9"/>
      <c r="G531" s="9"/>
      <c r="H531" s="41"/>
      <c r="I531" s="10"/>
      <c r="J531" s="41">
        <v>75400</v>
      </c>
    </row>
    <row r="532" spans="1:10" ht="12.75">
      <c r="A532" s="4">
        <v>525</v>
      </c>
      <c r="B532" s="4"/>
      <c r="C532" s="4"/>
      <c r="D532" s="4"/>
      <c r="E532" s="8" t="s">
        <v>653</v>
      </c>
      <c r="F532" s="9"/>
      <c r="G532" s="9"/>
      <c r="H532" s="41"/>
      <c r="I532" s="10"/>
      <c r="J532" s="41">
        <v>94250</v>
      </c>
    </row>
    <row r="533" spans="1:10" ht="12.75">
      <c r="A533" s="4">
        <v>526</v>
      </c>
      <c r="B533" s="4"/>
      <c r="C533" s="4"/>
      <c r="D533" s="4"/>
      <c r="E533" s="8" t="s">
        <v>654</v>
      </c>
      <c r="F533" s="9"/>
      <c r="G533" s="9"/>
      <c r="H533" s="41"/>
      <c r="I533" s="10"/>
      <c r="J533" s="41">
        <v>37700</v>
      </c>
    </row>
    <row r="534" spans="1:10" ht="12.75">
      <c r="A534" s="4">
        <v>527</v>
      </c>
      <c r="B534" s="4"/>
      <c r="C534" s="4"/>
      <c r="D534" s="4"/>
      <c r="E534" s="8" t="s">
        <v>656</v>
      </c>
      <c r="F534" s="9"/>
      <c r="G534" s="9"/>
      <c r="H534" s="41"/>
      <c r="I534" s="10"/>
      <c r="J534" s="41">
        <v>94250</v>
      </c>
    </row>
    <row r="535" spans="1:10" ht="12.75">
      <c r="A535" s="4">
        <v>528</v>
      </c>
      <c r="B535" s="4"/>
      <c r="C535" s="4"/>
      <c r="D535" s="4"/>
      <c r="E535" s="8" t="s">
        <v>140</v>
      </c>
      <c r="F535" s="9"/>
      <c r="G535" s="9"/>
      <c r="H535" s="41"/>
      <c r="I535" s="10"/>
      <c r="J535" s="41">
        <v>94250</v>
      </c>
    </row>
    <row r="536" spans="1:10" ht="12.75">
      <c r="A536" s="4">
        <v>529</v>
      </c>
      <c r="B536" s="4"/>
      <c r="C536" s="4"/>
      <c r="D536" s="4"/>
      <c r="E536" s="8" t="s">
        <v>141</v>
      </c>
      <c r="F536" s="9"/>
      <c r="G536" s="9"/>
      <c r="H536" s="41"/>
      <c r="I536" s="10"/>
      <c r="J536" s="41">
        <v>94250</v>
      </c>
    </row>
    <row r="537" spans="1:10" ht="12.75">
      <c r="A537" s="4">
        <v>530</v>
      </c>
      <c r="B537" s="4" t="s">
        <v>497</v>
      </c>
      <c r="C537" s="7">
        <v>80110</v>
      </c>
      <c r="D537" s="7" t="s">
        <v>499</v>
      </c>
      <c r="E537" s="12" t="s">
        <v>648</v>
      </c>
      <c r="F537" s="13" t="e">
        <f>SUM(F538+F542+F546+F550+F554+F558+F566+F570+#REF!+F574+F579+F583+F590+F594+F596+F600+F562)</f>
        <v>#REF!</v>
      </c>
      <c r="G537" s="13" t="e">
        <f>SUM(G538+#REF!+G542+G546+G550+G554+G558+G562+G566+G570+#REF!+G574+G579+G583+G587+G590+G594+G596+G600+G604+#REF!+#REF!)</f>
        <v>#REF!</v>
      </c>
      <c r="H537" s="43" t="e">
        <f>SUM(H538+#REF!+H542+H546+H550+H554+H558+H562+H566+H570+#REF!+H574+H579+H583+H587+H590+H594+H596+H600+H604+#REF!+#REF!)</f>
        <v>#REF!</v>
      </c>
      <c r="I537" s="14"/>
      <c r="J537" s="43">
        <f>SUM(J538+J542+J546+J550+J554+J558+J562+J566+J570+J574+J579+J583+J587+J590+J594+J596+J600+J604)</f>
        <v>5319917</v>
      </c>
    </row>
    <row r="538" spans="1:10" ht="12.75">
      <c r="A538" s="4">
        <v>531</v>
      </c>
      <c r="B538" s="4" t="s">
        <v>497</v>
      </c>
      <c r="C538" s="4" t="s">
        <v>498</v>
      </c>
      <c r="D538" s="4">
        <v>3020</v>
      </c>
      <c r="E538" s="8" t="s">
        <v>414</v>
      </c>
      <c r="F538" s="9">
        <f>SUM(F539:F541)</f>
        <v>180750</v>
      </c>
      <c r="G538" s="9">
        <f>SUM(G539:G541)</f>
        <v>223200</v>
      </c>
      <c r="H538" s="41">
        <f>SUM(H539:H541)</f>
        <v>239000</v>
      </c>
      <c r="I538" s="10"/>
      <c r="J538" s="41">
        <f>SUM(J539:J541)</f>
        <v>310500</v>
      </c>
    </row>
    <row r="539" spans="1:10" ht="38.25">
      <c r="A539" s="4">
        <v>532</v>
      </c>
      <c r="B539" s="4"/>
      <c r="C539" s="4"/>
      <c r="D539" s="4"/>
      <c r="E539" s="8" t="s">
        <v>204</v>
      </c>
      <c r="F539" s="9">
        <v>83000</v>
      </c>
      <c r="G539" s="9">
        <v>93200</v>
      </c>
      <c r="H539" s="41">
        <v>89000</v>
      </c>
      <c r="I539" s="10"/>
      <c r="J539" s="41">
        <v>127000</v>
      </c>
    </row>
    <row r="540" spans="1:10" ht="38.25">
      <c r="A540" s="4">
        <v>533</v>
      </c>
      <c r="B540" s="4"/>
      <c r="C540" s="4"/>
      <c r="D540" s="4"/>
      <c r="E540" s="8" t="s">
        <v>205</v>
      </c>
      <c r="F540" s="9">
        <v>64050</v>
      </c>
      <c r="G540" s="9">
        <v>70000</v>
      </c>
      <c r="H540" s="41">
        <v>82000</v>
      </c>
      <c r="I540" s="10"/>
      <c r="J540" s="41">
        <v>92500</v>
      </c>
    </row>
    <row r="541" spans="1:10" ht="38.25">
      <c r="A541" s="4">
        <v>534</v>
      </c>
      <c r="B541" s="4"/>
      <c r="C541" s="4"/>
      <c r="D541" s="4"/>
      <c r="E541" s="8" t="s">
        <v>206</v>
      </c>
      <c r="F541" s="9">
        <v>33700</v>
      </c>
      <c r="G541" s="9">
        <v>60000</v>
      </c>
      <c r="H541" s="41">
        <v>68000</v>
      </c>
      <c r="I541" s="10"/>
      <c r="J541" s="41">
        <v>91000</v>
      </c>
    </row>
    <row r="542" spans="1:10" ht="12.75">
      <c r="A542" s="4">
        <v>535</v>
      </c>
      <c r="B542" s="4" t="s">
        <v>497</v>
      </c>
      <c r="C542" s="4" t="s">
        <v>498</v>
      </c>
      <c r="D542" s="4">
        <v>4010</v>
      </c>
      <c r="E542" s="8" t="s">
        <v>170</v>
      </c>
      <c r="F542" s="9">
        <f>SUM(F543:F545)</f>
        <v>2162980</v>
      </c>
      <c r="G542" s="9">
        <f>SUM(G543:G545)</f>
        <v>2798000</v>
      </c>
      <c r="H542" s="41">
        <f>SUM(H543:H545)</f>
        <v>3100000</v>
      </c>
      <c r="I542" s="10"/>
      <c r="J542" s="41">
        <f>SUM(J543:J545)</f>
        <v>3377000</v>
      </c>
    </row>
    <row r="543" spans="1:10" ht="38.25">
      <c r="A543" s="4">
        <v>536</v>
      </c>
      <c r="B543" s="4"/>
      <c r="C543" s="4"/>
      <c r="D543" s="4"/>
      <c r="E543" s="8" t="s">
        <v>362</v>
      </c>
      <c r="F543" s="9">
        <v>1023370</v>
      </c>
      <c r="G543" s="9">
        <v>1181000</v>
      </c>
      <c r="H543" s="41">
        <v>1300000</v>
      </c>
      <c r="I543" s="10"/>
      <c r="J543" s="41">
        <v>1416000</v>
      </c>
    </row>
    <row r="544" spans="1:10" ht="38.25">
      <c r="A544" s="4">
        <v>537</v>
      </c>
      <c r="B544" s="4"/>
      <c r="C544" s="4"/>
      <c r="D544" s="4"/>
      <c r="E544" s="8" t="s">
        <v>142</v>
      </c>
      <c r="F544" s="9">
        <v>773710</v>
      </c>
      <c r="G544" s="9">
        <v>945000</v>
      </c>
      <c r="H544" s="41">
        <v>1040000</v>
      </c>
      <c r="I544" s="10"/>
      <c r="J544" s="41">
        <v>1055000</v>
      </c>
    </row>
    <row r="545" spans="1:10" ht="38.25">
      <c r="A545" s="4">
        <v>538</v>
      </c>
      <c r="B545" s="4"/>
      <c r="C545" s="4"/>
      <c r="D545" s="4"/>
      <c r="E545" s="8" t="s">
        <v>143</v>
      </c>
      <c r="F545" s="9">
        <v>365900</v>
      </c>
      <c r="G545" s="9">
        <v>672000</v>
      </c>
      <c r="H545" s="41">
        <v>760000</v>
      </c>
      <c r="I545" s="10"/>
      <c r="J545" s="41">
        <v>906000</v>
      </c>
    </row>
    <row r="546" spans="1:10" ht="12.75">
      <c r="A546" s="4">
        <v>539</v>
      </c>
      <c r="B546" s="4" t="s">
        <v>497</v>
      </c>
      <c r="C546" s="4" t="s">
        <v>498</v>
      </c>
      <c r="D546" s="4">
        <v>4040</v>
      </c>
      <c r="E546" s="8" t="s">
        <v>171</v>
      </c>
      <c r="F546" s="9">
        <f>SUM(F547:F549)</f>
        <v>157969</v>
      </c>
      <c r="G546" s="9">
        <f>SUM(G547:G549)</f>
        <v>217030</v>
      </c>
      <c r="H546" s="41">
        <f>SUM(H547:H549)</f>
        <v>233800</v>
      </c>
      <c r="I546" s="10"/>
      <c r="J546" s="41">
        <f>SUM(J547:J549)</f>
        <v>262100</v>
      </c>
    </row>
    <row r="547" spans="1:10" ht="38.25" customHeight="1">
      <c r="A547" s="4">
        <v>540</v>
      </c>
      <c r="B547" s="4"/>
      <c r="C547" s="4"/>
      <c r="D547" s="4"/>
      <c r="E547" s="8" t="s">
        <v>99</v>
      </c>
      <c r="F547" s="9">
        <v>76945</v>
      </c>
      <c r="G547" s="9">
        <v>90270</v>
      </c>
      <c r="H547" s="41">
        <v>100000</v>
      </c>
      <c r="I547" s="10"/>
      <c r="J547" s="41">
        <v>106500</v>
      </c>
    </row>
    <row r="548" spans="1:10" ht="38.25" customHeight="1">
      <c r="A548" s="4">
        <v>541</v>
      </c>
      <c r="B548" s="4"/>
      <c r="C548" s="4"/>
      <c r="D548" s="4"/>
      <c r="E548" s="8" t="s">
        <v>100</v>
      </c>
      <c r="F548" s="9">
        <v>56785</v>
      </c>
      <c r="G548" s="9">
        <v>75500</v>
      </c>
      <c r="H548" s="41">
        <v>78000</v>
      </c>
      <c r="I548" s="10"/>
      <c r="J548" s="41">
        <v>83600</v>
      </c>
    </row>
    <row r="549" spans="1:10" ht="38.25">
      <c r="A549" s="4">
        <v>542</v>
      </c>
      <c r="B549" s="4"/>
      <c r="C549" s="4"/>
      <c r="D549" s="4"/>
      <c r="E549" s="8" t="s">
        <v>101</v>
      </c>
      <c r="F549" s="9">
        <v>24239</v>
      </c>
      <c r="G549" s="9">
        <v>51260</v>
      </c>
      <c r="H549" s="41">
        <v>55800</v>
      </c>
      <c r="I549" s="10"/>
      <c r="J549" s="41">
        <v>72000</v>
      </c>
    </row>
    <row r="550" spans="1:10" ht="12.75">
      <c r="A550" s="4">
        <v>543</v>
      </c>
      <c r="B550" s="4" t="s">
        <v>497</v>
      </c>
      <c r="C550" s="4" t="s">
        <v>498</v>
      </c>
      <c r="D550" s="4">
        <v>4110</v>
      </c>
      <c r="E550" s="8" t="s">
        <v>186</v>
      </c>
      <c r="F550" s="9">
        <f>SUM(F551:F553)</f>
        <v>448700</v>
      </c>
      <c r="G550" s="9">
        <f>SUM(G551:G553)</f>
        <v>487700</v>
      </c>
      <c r="H550" s="41">
        <f>SUM(H551:H553)</f>
        <v>539000</v>
      </c>
      <c r="I550" s="10"/>
      <c r="J550" s="41">
        <f>SUM(J551:J553)</f>
        <v>606000</v>
      </c>
    </row>
    <row r="551" spans="1:10" ht="17.25" customHeight="1">
      <c r="A551" s="4">
        <v>544</v>
      </c>
      <c r="B551" s="4"/>
      <c r="C551" s="4"/>
      <c r="D551" s="4"/>
      <c r="E551" s="8" t="s">
        <v>150</v>
      </c>
      <c r="F551" s="9">
        <v>211800</v>
      </c>
      <c r="G551" s="9">
        <v>209000</v>
      </c>
      <c r="H551" s="41">
        <v>230000</v>
      </c>
      <c r="I551" s="10"/>
      <c r="J551" s="41">
        <v>251000</v>
      </c>
    </row>
    <row r="552" spans="1:10" ht="16.5" customHeight="1">
      <c r="A552" s="4">
        <v>545</v>
      </c>
      <c r="B552" s="4"/>
      <c r="C552" s="4"/>
      <c r="D552" s="4"/>
      <c r="E552" s="8" t="s">
        <v>144</v>
      </c>
      <c r="F552" s="9">
        <v>161000</v>
      </c>
      <c r="G552" s="9">
        <v>165000</v>
      </c>
      <c r="H552" s="41">
        <v>180000</v>
      </c>
      <c r="I552" s="10"/>
      <c r="J552" s="41">
        <v>190000</v>
      </c>
    </row>
    <row r="553" spans="1:10" ht="17.25" customHeight="1">
      <c r="A553" s="4">
        <v>546</v>
      </c>
      <c r="B553" s="4"/>
      <c r="C553" s="4"/>
      <c r="D553" s="4"/>
      <c r="E553" s="8" t="s">
        <v>145</v>
      </c>
      <c r="F553" s="9">
        <v>75900</v>
      </c>
      <c r="G553" s="9">
        <v>113700</v>
      </c>
      <c r="H553" s="41">
        <v>129000</v>
      </c>
      <c r="I553" s="10"/>
      <c r="J553" s="41">
        <v>165000</v>
      </c>
    </row>
    <row r="554" spans="1:10" ht="12.75">
      <c r="A554" s="4">
        <v>547</v>
      </c>
      <c r="B554" s="4" t="s">
        <v>497</v>
      </c>
      <c r="C554" s="4" t="s">
        <v>498</v>
      </c>
      <c r="D554" s="4">
        <v>4120</v>
      </c>
      <c r="E554" s="8" t="s">
        <v>187</v>
      </c>
      <c r="F554" s="9">
        <f>SUM(F555:F557)</f>
        <v>61210</v>
      </c>
      <c r="G554" s="9">
        <f>SUM(G555:G557)</f>
        <v>75000</v>
      </c>
      <c r="H554" s="41">
        <f>SUM(H555:H557)</f>
        <v>85500</v>
      </c>
      <c r="I554" s="10"/>
      <c r="J554" s="41">
        <f>SUM(J555:J557)</f>
        <v>94200</v>
      </c>
    </row>
    <row r="555" spans="1:10" ht="12.75">
      <c r="A555" s="4">
        <v>548</v>
      </c>
      <c r="B555" s="4"/>
      <c r="C555" s="4"/>
      <c r="D555" s="4"/>
      <c r="E555" s="8" t="s">
        <v>479</v>
      </c>
      <c r="F555" s="9">
        <v>28860</v>
      </c>
      <c r="G555" s="9">
        <v>31000</v>
      </c>
      <c r="H555" s="41">
        <v>36000</v>
      </c>
      <c r="I555" s="10"/>
      <c r="J555" s="41">
        <v>39500</v>
      </c>
    </row>
    <row r="556" spans="1:10" ht="12.75">
      <c r="A556" s="4">
        <v>549</v>
      </c>
      <c r="B556" s="4"/>
      <c r="C556" s="4"/>
      <c r="D556" s="4"/>
      <c r="E556" s="8" t="s">
        <v>478</v>
      </c>
      <c r="F556" s="9">
        <v>22000</v>
      </c>
      <c r="G556" s="9">
        <v>26000</v>
      </c>
      <c r="H556" s="41">
        <v>28500</v>
      </c>
      <c r="I556" s="10"/>
      <c r="J556" s="41">
        <v>29200</v>
      </c>
    </row>
    <row r="557" spans="1:10" ht="12.75">
      <c r="A557" s="4">
        <v>550</v>
      </c>
      <c r="B557" s="4"/>
      <c r="C557" s="4"/>
      <c r="D557" s="4"/>
      <c r="E557" s="8" t="s">
        <v>564</v>
      </c>
      <c r="F557" s="9">
        <v>10350</v>
      </c>
      <c r="G557" s="9">
        <v>18000</v>
      </c>
      <c r="H557" s="41">
        <v>21000</v>
      </c>
      <c r="I557" s="10"/>
      <c r="J557" s="41">
        <v>25500</v>
      </c>
    </row>
    <row r="558" spans="1:10" ht="25.5">
      <c r="A558" s="4">
        <v>551</v>
      </c>
      <c r="B558" s="4"/>
      <c r="C558" s="4"/>
      <c r="D558" s="4">
        <v>4140</v>
      </c>
      <c r="E558" s="8" t="s">
        <v>420</v>
      </c>
      <c r="F558" s="9">
        <f>SUM(F559:F561)</f>
        <v>15140</v>
      </c>
      <c r="G558" s="9">
        <f>SUM(G559:G561)</f>
        <v>21444</v>
      </c>
      <c r="H558" s="41">
        <f>SUM(H559:H561)</f>
        <v>21558</v>
      </c>
      <c r="I558" s="10"/>
      <c r="J558" s="41">
        <f>SUM(J559:J561)</f>
        <v>25600</v>
      </c>
    </row>
    <row r="559" spans="1:10" ht="12.75">
      <c r="A559" s="4">
        <v>552</v>
      </c>
      <c r="B559" s="4"/>
      <c r="C559" s="4"/>
      <c r="D559" s="4"/>
      <c r="E559" s="8" t="s">
        <v>563</v>
      </c>
      <c r="F559" s="9">
        <v>6900</v>
      </c>
      <c r="G559" s="9">
        <v>8484</v>
      </c>
      <c r="H559" s="41">
        <v>8722</v>
      </c>
      <c r="I559" s="10"/>
      <c r="J559" s="41">
        <v>10500</v>
      </c>
    </row>
    <row r="560" spans="1:10" ht="12.75">
      <c r="A560" s="4">
        <v>553</v>
      </c>
      <c r="B560" s="4"/>
      <c r="C560" s="4"/>
      <c r="D560" s="4"/>
      <c r="E560" s="8" t="s">
        <v>562</v>
      </c>
      <c r="F560" s="9">
        <v>6160</v>
      </c>
      <c r="G560" s="9">
        <v>6480</v>
      </c>
      <c r="H560" s="41">
        <v>7282</v>
      </c>
      <c r="I560" s="10"/>
      <c r="J560" s="41">
        <v>8500</v>
      </c>
    </row>
    <row r="561" spans="1:10" ht="12.75">
      <c r="A561" s="4">
        <v>554</v>
      </c>
      <c r="B561" s="4"/>
      <c r="C561" s="4"/>
      <c r="D561" s="4"/>
      <c r="E561" s="8" t="s">
        <v>117</v>
      </c>
      <c r="F561" s="9">
        <v>2080</v>
      </c>
      <c r="G561" s="9">
        <v>6480</v>
      </c>
      <c r="H561" s="41">
        <v>5554</v>
      </c>
      <c r="I561" s="10"/>
      <c r="J561" s="41">
        <v>6600</v>
      </c>
    </row>
    <row r="562" spans="1:10" ht="12.75">
      <c r="A562" s="4">
        <v>555</v>
      </c>
      <c r="B562" s="4"/>
      <c r="C562" s="4"/>
      <c r="D562" s="4">
        <v>4170</v>
      </c>
      <c r="E562" s="8" t="s">
        <v>700</v>
      </c>
      <c r="F562" s="9">
        <f>SUM(F563+F565+F564)</f>
        <v>22000</v>
      </c>
      <c r="G562" s="9">
        <f>SUM(G563+G565+G564)</f>
        <v>9500</v>
      </c>
      <c r="H562" s="41">
        <f>SUM(H563+H565+H564)</f>
        <v>3000</v>
      </c>
      <c r="I562" s="10"/>
      <c r="J562" s="41">
        <f>SUM(J563+J565+J564)</f>
        <v>11000</v>
      </c>
    </row>
    <row r="563" spans="1:10" ht="51">
      <c r="A563" s="4">
        <v>556</v>
      </c>
      <c r="B563" s="4"/>
      <c r="C563" s="4"/>
      <c r="D563" s="4"/>
      <c r="E563" s="8" t="s">
        <v>146</v>
      </c>
      <c r="F563" s="9">
        <v>2000</v>
      </c>
      <c r="G563" s="9">
        <v>1500</v>
      </c>
      <c r="H563" s="41">
        <v>1000</v>
      </c>
      <c r="I563" s="10"/>
      <c r="J563" s="41">
        <v>2000</v>
      </c>
    </row>
    <row r="564" spans="1:10" ht="38.25">
      <c r="A564" s="4">
        <v>557</v>
      </c>
      <c r="B564" s="4"/>
      <c r="C564" s="4"/>
      <c r="D564" s="4"/>
      <c r="E564" s="8" t="s">
        <v>487</v>
      </c>
      <c r="F564" s="9">
        <v>15000</v>
      </c>
      <c r="G564" s="9">
        <v>5000</v>
      </c>
      <c r="H564" s="41">
        <v>1000</v>
      </c>
      <c r="I564" s="10"/>
      <c r="J564" s="41">
        <v>8000</v>
      </c>
    </row>
    <row r="565" spans="1:10" ht="41.25" customHeight="1">
      <c r="A565" s="4">
        <v>558</v>
      </c>
      <c r="B565" s="4"/>
      <c r="C565" s="4"/>
      <c r="D565" s="4"/>
      <c r="E565" s="8" t="s">
        <v>488</v>
      </c>
      <c r="F565" s="9">
        <v>5000</v>
      </c>
      <c r="G565" s="9">
        <v>3000</v>
      </c>
      <c r="H565" s="41">
        <v>1000</v>
      </c>
      <c r="I565" s="10"/>
      <c r="J565" s="41">
        <v>1000</v>
      </c>
    </row>
    <row r="566" spans="1:10" ht="12.75">
      <c r="A566" s="4">
        <v>559</v>
      </c>
      <c r="B566" s="4" t="s">
        <v>497</v>
      </c>
      <c r="C566" s="4" t="s">
        <v>498</v>
      </c>
      <c r="D566" s="4">
        <v>4210</v>
      </c>
      <c r="E566" s="8" t="s">
        <v>507</v>
      </c>
      <c r="F566" s="9">
        <f>SUM(F567:F569)</f>
        <v>83400</v>
      </c>
      <c r="G566" s="9">
        <f>SUM(G567:G569)</f>
        <v>85000</v>
      </c>
      <c r="H566" s="41">
        <f>SUM(H567:H569)</f>
        <v>105000</v>
      </c>
      <c r="I566" s="10"/>
      <c r="J566" s="41">
        <f>SUM(J567:J569)</f>
        <v>102000</v>
      </c>
    </row>
    <row r="567" spans="1:10" ht="42" customHeight="1">
      <c r="A567" s="4">
        <v>560</v>
      </c>
      <c r="B567" s="4"/>
      <c r="C567" s="4"/>
      <c r="D567" s="4"/>
      <c r="E567" s="8" t="s">
        <v>296</v>
      </c>
      <c r="F567" s="9">
        <v>25400</v>
      </c>
      <c r="G567" s="9">
        <v>15000</v>
      </c>
      <c r="H567" s="41">
        <v>15000</v>
      </c>
      <c r="I567" s="10"/>
      <c r="J567" s="41">
        <v>26000</v>
      </c>
    </row>
    <row r="568" spans="1:10" ht="54" customHeight="1">
      <c r="A568" s="4">
        <v>561</v>
      </c>
      <c r="B568" s="4"/>
      <c r="C568" s="4"/>
      <c r="D568" s="4"/>
      <c r="E568" s="8" t="s">
        <v>147</v>
      </c>
      <c r="F568" s="9">
        <v>26000</v>
      </c>
      <c r="G568" s="9">
        <v>35000</v>
      </c>
      <c r="H568" s="41">
        <v>55000</v>
      </c>
      <c r="I568" s="10"/>
      <c r="J568" s="41">
        <v>47000</v>
      </c>
    </row>
    <row r="569" spans="1:10" ht="40.5" customHeight="1">
      <c r="A569" s="4">
        <v>562</v>
      </c>
      <c r="B569" s="4"/>
      <c r="C569" s="4"/>
      <c r="D569" s="4"/>
      <c r="E569" s="8" t="s">
        <v>696</v>
      </c>
      <c r="F569" s="9">
        <v>32000</v>
      </c>
      <c r="G569" s="9">
        <v>35000</v>
      </c>
      <c r="H569" s="41">
        <v>35000</v>
      </c>
      <c r="I569" s="10"/>
      <c r="J569" s="41">
        <v>29000</v>
      </c>
    </row>
    <row r="570" spans="1:10" ht="12.75">
      <c r="A570" s="4">
        <v>563</v>
      </c>
      <c r="B570" s="4" t="s">
        <v>497</v>
      </c>
      <c r="C570" s="4" t="s">
        <v>498</v>
      </c>
      <c r="D570" s="4">
        <v>4240</v>
      </c>
      <c r="E570" s="8" t="s">
        <v>661</v>
      </c>
      <c r="F570" s="9">
        <f>SUM(F571:F573)</f>
        <v>60600</v>
      </c>
      <c r="G570" s="9">
        <f>SUM(G571:G573)</f>
        <v>63000</v>
      </c>
      <c r="H570" s="41">
        <f>SUM(H571:H573)</f>
        <v>83000</v>
      </c>
      <c r="I570" s="10"/>
      <c r="J570" s="41">
        <f>SUM(J571:J573)</f>
        <v>57000</v>
      </c>
    </row>
    <row r="571" spans="1:10" ht="25.5" customHeight="1">
      <c r="A571" s="4">
        <v>564</v>
      </c>
      <c r="B571" s="4"/>
      <c r="C571" s="4"/>
      <c r="D571" s="4"/>
      <c r="E571" s="8" t="s">
        <v>108</v>
      </c>
      <c r="F571" s="9">
        <v>30000</v>
      </c>
      <c r="G571" s="9">
        <v>23000</v>
      </c>
      <c r="H571" s="41">
        <v>23000</v>
      </c>
      <c r="I571" s="10"/>
      <c r="J571" s="41">
        <v>11000</v>
      </c>
    </row>
    <row r="572" spans="1:10" ht="26.25" customHeight="1">
      <c r="A572" s="4">
        <v>565</v>
      </c>
      <c r="B572" s="4"/>
      <c r="C572" s="4"/>
      <c r="D572" s="4"/>
      <c r="E572" s="8" t="s">
        <v>148</v>
      </c>
      <c r="F572" s="9">
        <v>10600</v>
      </c>
      <c r="G572" s="9">
        <v>20000</v>
      </c>
      <c r="H572" s="41">
        <v>35000</v>
      </c>
      <c r="I572" s="10"/>
      <c r="J572" s="41">
        <v>23000</v>
      </c>
    </row>
    <row r="573" spans="1:10" ht="25.5">
      <c r="A573" s="4">
        <v>566</v>
      </c>
      <c r="B573" s="4"/>
      <c r="C573" s="4"/>
      <c r="D573" s="4"/>
      <c r="E573" s="8" t="s">
        <v>107</v>
      </c>
      <c r="F573" s="9">
        <v>20000</v>
      </c>
      <c r="G573" s="9">
        <v>20000</v>
      </c>
      <c r="H573" s="41">
        <v>25000</v>
      </c>
      <c r="I573" s="10"/>
      <c r="J573" s="41">
        <v>23000</v>
      </c>
    </row>
    <row r="574" spans="1:10" ht="12.75">
      <c r="A574" s="4">
        <v>567</v>
      </c>
      <c r="B574" s="4" t="s">
        <v>497</v>
      </c>
      <c r="C574" s="4" t="s">
        <v>498</v>
      </c>
      <c r="D574" s="4">
        <v>4270</v>
      </c>
      <c r="E574" s="8" t="s">
        <v>510</v>
      </c>
      <c r="F574" s="9">
        <f>SUM(F575:F577)</f>
        <v>11100</v>
      </c>
      <c r="G574" s="9">
        <f>SUM(G575:G577)</f>
        <v>21000</v>
      </c>
      <c r="H574" s="41">
        <f>SUM(H575:H577)</f>
        <v>16000</v>
      </c>
      <c r="I574" s="10"/>
      <c r="J574" s="41">
        <f>SUM(J575:J578)</f>
        <v>222500</v>
      </c>
    </row>
    <row r="575" spans="1:10" ht="27" customHeight="1">
      <c r="A575" s="4">
        <v>568</v>
      </c>
      <c r="B575" s="4"/>
      <c r="C575" s="4"/>
      <c r="D575" s="4"/>
      <c r="E575" s="8" t="s">
        <v>104</v>
      </c>
      <c r="F575" s="9">
        <v>3000</v>
      </c>
      <c r="G575" s="9">
        <v>10000</v>
      </c>
      <c r="H575" s="41">
        <v>5000</v>
      </c>
      <c r="I575" s="10"/>
      <c r="J575" s="41">
        <v>4000</v>
      </c>
    </row>
    <row r="576" spans="1:10" ht="26.25" customHeight="1">
      <c r="A576" s="4">
        <v>569</v>
      </c>
      <c r="B576" s="4"/>
      <c r="C576" s="4"/>
      <c r="D576" s="4"/>
      <c r="E576" s="8" t="s">
        <v>105</v>
      </c>
      <c r="F576" s="9">
        <v>4100</v>
      </c>
      <c r="G576" s="9">
        <v>6000</v>
      </c>
      <c r="H576" s="41">
        <v>6000</v>
      </c>
      <c r="I576" s="10"/>
      <c r="J576" s="41">
        <v>6000</v>
      </c>
    </row>
    <row r="577" spans="1:10" ht="25.5">
      <c r="A577" s="4">
        <v>570</v>
      </c>
      <c r="B577" s="4"/>
      <c r="C577" s="4"/>
      <c r="D577" s="4"/>
      <c r="E577" s="8" t="s">
        <v>109</v>
      </c>
      <c r="F577" s="9">
        <v>4000</v>
      </c>
      <c r="G577" s="9">
        <v>5000</v>
      </c>
      <c r="H577" s="41">
        <v>5000</v>
      </c>
      <c r="I577" s="10"/>
      <c r="J577" s="41">
        <v>7500</v>
      </c>
    </row>
    <row r="578" spans="1:10" ht="12.75">
      <c r="A578" s="4">
        <v>571</v>
      </c>
      <c r="B578" s="4"/>
      <c r="C578" s="4"/>
      <c r="D578" s="4"/>
      <c r="E578" s="8" t="s">
        <v>149</v>
      </c>
      <c r="F578" s="9"/>
      <c r="G578" s="9"/>
      <c r="H578" s="41"/>
      <c r="I578" s="10"/>
      <c r="J578" s="41">
        <v>205000</v>
      </c>
    </row>
    <row r="579" spans="1:10" ht="12.75">
      <c r="A579" s="4">
        <v>572</v>
      </c>
      <c r="B579" s="4"/>
      <c r="C579" s="4"/>
      <c r="D579" s="4">
        <v>4280</v>
      </c>
      <c r="E579" s="8" t="s">
        <v>747</v>
      </c>
      <c r="F579" s="9">
        <f>SUM(F580:F582)</f>
        <v>4900</v>
      </c>
      <c r="G579" s="9">
        <f>SUM(G580:G582)</f>
        <v>3000</v>
      </c>
      <c r="H579" s="41">
        <f>SUM(H580:H582)</f>
        <v>3000</v>
      </c>
      <c r="I579" s="10"/>
      <c r="J579" s="41">
        <f>SUM(J580:J582)</f>
        <v>3500</v>
      </c>
    </row>
    <row r="580" spans="1:10" ht="38.25">
      <c r="A580" s="4">
        <v>573</v>
      </c>
      <c r="B580" s="4"/>
      <c r="C580" s="4"/>
      <c r="D580" s="4"/>
      <c r="E580" s="8" t="s">
        <v>116</v>
      </c>
      <c r="F580" s="9">
        <v>2100</v>
      </c>
      <c r="G580" s="9">
        <v>1000</v>
      </c>
      <c r="H580" s="41">
        <v>1000</v>
      </c>
      <c r="I580" s="10"/>
      <c r="J580" s="41">
        <v>1000</v>
      </c>
    </row>
    <row r="581" spans="1:10" ht="38.25">
      <c r="A581" s="4">
        <v>574</v>
      </c>
      <c r="B581" s="4"/>
      <c r="C581" s="4"/>
      <c r="D581" s="4"/>
      <c r="E581" s="8" t="s">
        <v>115</v>
      </c>
      <c r="F581" s="9">
        <v>1600</v>
      </c>
      <c r="G581" s="9">
        <v>1500</v>
      </c>
      <c r="H581" s="41">
        <v>1500</v>
      </c>
      <c r="I581" s="10"/>
      <c r="J581" s="41">
        <v>1500</v>
      </c>
    </row>
    <row r="582" spans="1:10" ht="38.25" customHeight="1">
      <c r="A582" s="4">
        <v>575</v>
      </c>
      <c r="B582" s="4"/>
      <c r="C582" s="4"/>
      <c r="D582" s="4"/>
      <c r="E582" s="8" t="s">
        <v>114</v>
      </c>
      <c r="F582" s="9">
        <v>1200</v>
      </c>
      <c r="G582" s="9">
        <v>500</v>
      </c>
      <c r="H582" s="41">
        <v>500</v>
      </c>
      <c r="I582" s="10"/>
      <c r="J582" s="41">
        <v>1000</v>
      </c>
    </row>
    <row r="583" spans="1:10" ht="12.75">
      <c r="A583" s="4">
        <v>576</v>
      </c>
      <c r="B583" s="4" t="s">
        <v>497</v>
      </c>
      <c r="C583" s="4" t="s">
        <v>498</v>
      </c>
      <c r="D583" s="4">
        <v>4300</v>
      </c>
      <c r="E583" s="8" t="s">
        <v>552</v>
      </c>
      <c r="F583" s="9">
        <f>SUM(F584:F586)</f>
        <v>46700</v>
      </c>
      <c r="G583" s="9">
        <f>SUM(G584:G586)</f>
        <v>50000</v>
      </c>
      <c r="H583" s="41">
        <f>SUM(H584:H586)</f>
        <v>57000</v>
      </c>
      <c r="I583" s="10"/>
      <c r="J583" s="41">
        <f>SUM(J584:J586)</f>
        <v>48000</v>
      </c>
    </row>
    <row r="584" spans="1:10" ht="51">
      <c r="A584" s="4">
        <v>577</v>
      </c>
      <c r="B584" s="4"/>
      <c r="C584" s="4"/>
      <c r="D584" s="4"/>
      <c r="E584" s="8" t="s">
        <v>489</v>
      </c>
      <c r="F584" s="9">
        <v>15700</v>
      </c>
      <c r="G584" s="9">
        <v>15000</v>
      </c>
      <c r="H584" s="41">
        <v>12000</v>
      </c>
      <c r="I584" s="10"/>
      <c r="J584" s="41">
        <v>13000</v>
      </c>
    </row>
    <row r="585" spans="1:10" ht="51">
      <c r="A585" s="4">
        <v>578</v>
      </c>
      <c r="B585" s="4"/>
      <c r="C585" s="4"/>
      <c r="D585" s="4"/>
      <c r="E585" s="8" t="s">
        <v>490</v>
      </c>
      <c r="F585" s="9">
        <v>18000</v>
      </c>
      <c r="G585" s="9">
        <v>20000</v>
      </c>
      <c r="H585" s="41">
        <v>30000</v>
      </c>
      <c r="I585" s="10"/>
      <c r="J585" s="41">
        <v>20000</v>
      </c>
    </row>
    <row r="586" spans="1:10" ht="38.25">
      <c r="A586" s="4">
        <v>579</v>
      </c>
      <c r="B586" s="4"/>
      <c r="C586" s="4"/>
      <c r="D586" s="4"/>
      <c r="E586" s="8" t="s">
        <v>78</v>
      </c>
      <c r="F586" s="9">
        <v>13000</v>
      </c>
      <c r="G586" s="9">
        <v>15000</v>
      </c>
      <c r="H586" s="41">
        <v>15000</v>
      </c>
      <c r="I586" s="10"/>
      <c r="J586" s="41">
        <v>15000</v>
      </c>
    </row>
    <row r="587" spans="1:10" ht="25.5">
      <c r="A587" s="4">
        <v>580</v>
      </c>
      <c r="B587" s="4"/>
      <c r="C587" s="4"/>
      <c r="D587" s="4">
        <v>4370</v>
      </c>
      <c r="E587" s="8" t="s">
        <v>393</v>
      </c>
      <c r="F587" s="9">
        <f>SUM(F588:F590)</f>
        <v>206095</v>
      </c>
      <c r="G587" s="9">
        <f>SUM(G588+G589)</f>
        <v>6800</v>
      </c>
      <c r="H587" s="41">
        <f>SUM(H588+H589)</f>
        <v>5500</v>
      </c>
      <c r="I587" s="10"/>
      <c r="J587" s="41">
        <f>SUM(J588+J589)</f>
        <v>4800</v>
      </c>
    </row>
    <row r="588" spans="1:10" ht="27" customHeight="1">
      <c r="A588" s="4">
        <v>581</v>
      </c>
      <c r="B588" s="4"/>
      <c r="C588" s="4"/>
      <c r="D588" s="4"/>
      <c r="E588" s="8" t="s">
        <v>110</v>
      </c>
      <c r="F588" s="9">
        <v>116500</v>
      </c>
      <c r="G588" s="9">
        <v>3800</v>
      </c>
      <c r="H588" s="41">
        <v>2500</v>
      </c>
      <c r="I588" s="10"/>
      <c r="J588" s="41">
        <v>2500</v>
      </c>
    </row>
    <row r="589" spans="1:10" ht="25.5" customHeight="1">
      <c r="A589" s="4">
        <v>582</v>
      </c>
      <c r="B589" s="4"/>
      <c r="C589" s="4"/>
      <c r="D589" s="4"/>
      <c r="E589" s="8" t="s">
        <v>111</v>
      </c>
      <c r="F589" s="9">
        <v>81295</v>
      </c>
      <c r="G589" s="9">
        <v>3000</v>
      </c>
      <c r="H589" s="41">
        <v>3000</v>
      </c>
      <c r="I589" s="10"/>
      <c r="J589" s="41">
        <v>2300</v>
      </c>
    </row>
    <row r="590" spans="1:10" ht="12.75">
      <c r="A590" s="4">
        <v>583</v>
      </c>
      <c r="B590" s="4" t="s">
        <v>497</v>
      </c>
      <c r="C590" s="4" t="s">
        <v>498</v>
      </c>
      <c r="D590" s="4">
        <v>4410</v>
      </c>
      <c r="E590" s="8" t="s">
        <v>174</v>
      </c>
      <c r="F590" s="9">
        <f>SUM(F591:F593)</f>
        <v>8300</v>
      </c>
      <c r="G590" s="9">
        <f>SUM(G591:G593)</f>
        <v>6000</v>
      </c>
      <c r="H590" s="41">
        <f>SUM(H591:H593)</f>
        <v>5500</v>
      </c>
      <c r="I590" s="10"/>
      <c r="J590" s="41">
        <f>SUM(J591:J593)</f>
        <v>4900</v>
      </c>
    </row>
    <row r="591" spans="1:10" ht="19.5" customHeight="1">
      <c r="A591" s="4">
        <v>584</v>
      </c>
      <c r="B591" s="4"/>
      <c r="C591" s="4"/>
      <c r="D591" s="4"/>
      <c r="E591" s="8" t="s">
        <v>79</v>
      </c>
      <c r="F591" s="9">
        <v>2800</v>
      </c>
      <c r="G591" s="9">
        <v>1000</v>
      </c>
      <c r="H591" s="41">
        <v>1000</v>
      </c>
      <c r="I591" s="10"/>
      <c r="J591" s="41">
        <v>800</v>
      </c>
    </row>
    <row r="592" spans="1:10" ht="25.5">
      <c r="A592" s="4">
        <v>585</v>
      </c>
      <c r="B592" s="4"/>
      <c r="C592" s="4"/>
      <c r="D592" s="4"/>
      <c r="E592" s="8" t="s">
        <v>19</v>
      </c>
      <c r="F592" s="9">
        <v>4400</v>
      </c>
      <c r="G592" s="9">
        <v>2500</v>
      </c>
      <c r="H592" s="41">
        <v>2500</v>
      </c>
      <c r="I592" s="10"/>
      <c r="J592" s="41">
        <v>2000</v>
      </c>
    </row>
    <row r="593" spans="1:10" ht="51">
      <c r="A593" s="4">
        <v>586</v>
      </c>
      <c r="B593" s="4"/>
      <c r="C593" s="4"/>
      <c r="D593" s="4"/>
      <c r="E593" s="8" t="s">
        <v>247</v>
      </c>
      <c r="F593" s="9">
        <v>1100</v>
      </c>
      <c r="G593" s="9">
        <v>2500</v>
      </c>
      <c r="H593" s="41">
        <v>2000</v>
      </c>
      <c r="I593" s="10"/>
      <c r="J593" s="41">
        <v>2100</v>
      </c>
    </row>
    <row r="594" spans="1:10" ht="12.75">
      <c r="A594" s="4">
        <v>587</v>
      </c>
      <c r="B594" s="4"/>
      <c r="C594" s="4"/>
      <c r="D594" s="4">
        <v>4420</v>
      </c>
      <c r="E594" s="8" t="s">
        <v>699</v>
      </c>
      <c r="F594" s="9" t="e">
        <f>SUM(#REF!+F595)</f>
        <v>#REF!</v>
      </c>
      <c r="G594" s="9" t="e">
        <f>SUM(#REF!+G595)</f>
        <v>#REF!</v>
      </c>
      <c r="H594" s="41" t="e">
        <f>SUM(#REF!+H595)</f>
        <v>#REF!</v>
      </c>
      <c r="I594" s="10"/>
      <c r="J594" s="41">
        <f>SUM(J595)</f>
        <v>700</v>
      </c>
    </row>
    <row r="595" spans="1:10" ht="25.5">
      <c r="A595" s="4">
        <v>588</v>
      </c>
      <c r="B595" s="4"/>
      <c r="C595" s="4"/>
      <c r="D595" s="4"/>
      <c r="E595" s="8" t="s">
        <v>73</v>
      </c>
      <c r="F595" s="9">
        <v>5000</v>
      </c>
      <c r="G595" s="9">
        <v>1300</v>
      </c>
      <c r="H595" s="41">
        <v>1300</v>
      </c>
      <c r="I595" s="10"/>
      <c r="J595" s="41">
        <v>700</v>
      </c>
    </row>
    <row r="596" spans="1:10" ht="12.75">
      <c r="A596" s="4">
        <v>589</v>
      </c>
      <c r="B596" s="4" t="s">
        <v>497</v>
      </c>
      <c r="C596" s="4" t="s">
        <v>498</v>
      </c>
      <c r="D596" s="4">
        <v>4430</v>
      </c>
      <c r="E596" s="8" t="s">
        <v>553</v>
      </c>
      <c r="F596" s="9">
        <f>SUM(F597:F598)</f>
        <v>4500</v>
      </c>
      <c r="G596" s="9">
        <f>SUM(G597:G599)</f>
        <v>5500</v>
      </c>
      <c r="H596" s="41">
        <f>SUM(H597:H599)</f>
        <v>5200</v>
      </c>
      <c r="I596" s="10"/>
      <c r="J596" s="41">
        <f>SUM(J597:J599)</f>
        <v>4430</v>
      </c>
    </row>
    <row r="597" spans="1:10" ht="12.75">
      <c r="A597" s="4">
        <v>590</v>
      </c>
      <c r="B597" s="4"/>
      <c r="C597" s="4"/>
      <c r="D597" s="4"/>
      <c r="E597" s="8" t="s">
        <v>248</v>
      </c>
      <c r="F597" s="9">
        <v>2500</v>
      </c>
      <c r="G597" s="9">
        <v>1500</v>
      </c>
      <c r="H597" s="41">
        <v>1600</v>
      </c>
      <c r="I597" s="10"/>
      <c r="J597" s="41">
        <v>1400</v>
      </c>
    </row>
    <row r="598" spans="1:10" ht="12.75">
      <c r="A598" s="4">
        <v>591</v>
      </c>
      <c r="B598" s="4"/>
      <c r="C598" s="4"/>
      <c r="D598" s="4"/>
      <c r="E598" s="8" t="s">
        <v>249</v>
      </c>
      <c r="F598" s="9">
        <v>2000</v>
      </c>
      <c r="G598" s="9">
        <v>3000</v>
      </c>
      <c r="H598" s="41">
        <v>3000</v>
      </c>
      <c r="I598" s="10"/>
      <c r="J598" s="41">
        <v>2500</v>
      </c>
    </row>
    <row r="599" spans="1:10" ht="12.75">
      <c r="A599" s="4">
        <v>592</v>
      </c>
      <c r="B599" s="4"/>
      <c r="C599" s="4"/>
      <c r="D599" s="4"/>
      <c r="E599" s="8" t="s">
        <v>613</v>
      </c>
      <c r="F599" s="9"/>
      <c r="G599" s="9">
        <v>1000</v>
      </c>
      <c r="H599" s="41">
        <v>600</v>
      </c>
      <c r="I599" s="10"/>
      <c r="J599" s="41">
        <v>530</v>
      </c>
    </row>
    <row r="600" spans="1:10" ht="12" customHeight="1">
      <c r="A600" s="4">
        <v>593</v>
      </c>
      <c r="B600" s="4"/>
      <c r="C600" s="4"/>
      <c r="D600" s="4">
        <v>4440</v>
      </c>
      <c r="E600" s="8" t="s">
        <v>591</v>
      </c>
      <c r="F600" s="9">
        <f>SUM(F601:F603)</f>
        <v>123256</v>
      </c>
      <c r="G600" s="9">
        <f>SUM(G601:G603)</f>
        <v>144412</v>
      </c>
      <c r="H600" s="41">
        <f>SUM(H601:H603)</f>
        <v>164474</v>
      </c>
      <c r="I600" s="10"/>
      <c r="J600" s="41">
        <f>SUM(J601:J603)</f>
        <v>184487</v>
      </c>
    </row>
    <row r="601" spans="1:10" ht="37.5" customHeight="1">
      <c r="A601" s="4">
        <v>594</v>
      </c>
      <c r="B601" s="4"/>
      <c r="C601" s="4"/>
      <c r="D601" s="4"/>
      <c r="E601" s="8" t="s">
        <v>608</v>
      </c>
      <c r="F601" s="9">
        <v>56054</v>
      </c>
      <c r="G601" s="9">
        <v>64435</v>
      </c>
      <c r="H601" s="41">
        <v>67102</v>
      </c>
      <c r="I601" s="10"/>
      <c r="J601" s="41">
        <v>76604</v>
      </c>
    </row>
    <row r="602" spans="1:10" ht="39.75" customHeight="1">
      <c r="A602" s="4">
        <v>595</v>
      </c>
      <c r="B602" s="4"/>
      <c r="C602" s="4"/>
      <c r="D602" s="4"/>
      <c r="E602" s="8" t="s">
        <v>113</v>
      </c>
      <c r="F602" s="9">
        <v>46650</v>
      </c>
      <c r="G602" s="9">
        <v>43764</v>
      </c>
      <c r="H602" s="41">
        <v>54092</v>
      </c>
      <c r="I602" s="10"/>
      <c r="J602" s="41">
        <v>57943</v>
      </c>
    </row>
    <row r="603" spans="1:10" ht="40.5" customHeight="1">
      <c r="A603" s="4">
        <v>596</v>
      </c>
      <c r="B603" s="4"/>
      <c r="C603" s="4"/>
      <c r="D603" s="4"/>
      <c r="E603" s="8" t="s">
        <v>609</v>
      </c>
      <c r="F603" s="9">
        <v>20552</v>
      </c>
      <c r="G603" s="9">
        <v>36213</v>
      </c>
      <c r="H603" s="41">
        <v>43280</v>
      </c>
      <c r="I603" s="10"/>
      <c r="J603" s="41">
        <v>49940</v>
      </c>
    </row>
    <row r="604" spans="1:10" ht="25.5">
      <c r="A604" s="4">
        <v>597</v>
      </c>
      <c r="B604" s="4"/>
      <c r="C604" s="4"/>
      <c r="D604" s="4">
        <v>4700</v>
      </c>
      <c r="E604" s="8" t="s">
        <v>198</v>
      </c>
      <c r="F604" s="9"/>
      <c r="G604" s="9">
        <f>SUM(G605:G606)</f>
        <v>1200</v>
      </c>
      <c r="H604" s="41">
        <f>SUM(H605:H606)</f>
        <v>1200</v>
      </c>
      <c r="I604" s="10"/>
      <c r="J604" s="41">
        <f>SUM(J605:J606)</f>
        <v>1200</v>
      </c>
    </row>
    <row r="605" spans="1:10" ht="12.75" customHeight="1">
      <c r="A605" s="4">
        <v>598</v>
      </c>
      <c r="B605" s="4"/>
      <c r="C605" s="4"/>
      <c r="D605" s="4"/>
      <c r="E605" s="8" t="s">
        <v>80</v>
      </c>
      <c r="F605" s="9"/>
      <c r="G605" s="9">
        <v>500</v>
      </c>
      <c r="H605" s="41">
        <v>500</v>
      </c>
      <c r="I605" s="10"/>
      <c r="J605" s="41">
        <v>500</v>
      </c>
    </row>
    <row r="606" spans="1:10" ht="12.75" customHeight="1">
      <c r="A606" s="4">
        <v>599</v>
      </c>
      <c r="B606" s="4"/>
      <c r="C606" s="4"/>
      <c r="D606" s="4"/>
      <c r="E606" s="8" t="s">
        <v>81</v>
      </c>
      <c r="F606" s="9"/>
      <c r="G606" s="9">
        <v>700</v>
      </c>
      <c r="H606" s="41">
        <v>700</v>
      </c>
      <c r="I606" s="10"/>
      <c r="J606" s="41">
        <v>700</v>
      </c>
    </row>
    <row r="607" spans="1:10" ht="12.75">
      <c r="A607" s="4">
        <v>600</v>
      </c>
      <c r="B607" s="4" t="s">
        <v>497</v>
      </c>
      <c r="C607" s="7">
        <v>80113</v>
      </c>
      <c r="D607" s="7" t="s">
        <v>499</v>
      </c>
      <c r="E607" s="12" t="s">
        <v>261</v>
      </c>
      <c r="F607" s="13">
        <f>SUM(F608)</f>
        <v>182050</v>
      </c>
      <c r="G607" s="13">
        <f>SUM(G608)</f>
        <v>207500</v>
      </c>
      <c r="H607" s="43">
        <f>SUM(H608)</f>
        <v>169500</v>
      </c>
      <c r="I607" s="14"/>
      <c r="J607" s="43">
        <f>SUM(J608)</f>
        <v>272500</v>
      </c>
    </row>
    <row r="608" spans="1:10" ht="12.75" customHeight="1">
      <c r="A608" s="4">
        <v>601</v>
      </c>
      <c r="B608" s="4" t="s">
        <v>497</v>
      </c>
      <c r="C608" s="4" t="s">
        <v>498</v>
      </c>
      <c r="D608" s="4">
        <v>4300</v>
      </c>
      <c r="E608" s="8" t="s">
        <v>552</v>
      </c>
      <c r="F608" s="9">
        <f>SUM(F609:F612)</f>
        <v>182050</v>
      </c>
      <c r="G608" s="9">
        <f>SUM(G609:G612)</f>
        <v>207500</v>
      </c>
      <c r="H608" s="41">
        <f>SUM(H609:H612)</f>
        <v>169500</v>
      </c>
      <c r="I608" s="10"/>
      <c r="J608" s="41">
        <f>SUM(J609:J612)</f>
        <v>272500</v>
      </c>
    </row>
    <row r="609" spans="1:10" ht="12.75">
      <c r="A609" s="4">
        <v>602</v>
      </c>
      <c r="B609" s="4"/>
      <c r="C609" s="4"/>
      <c r="D609" s="4"/>
      <c r="E609" s="8" t="s">
        <v>191</v>
      </c>
      <c r="F609" s="9">
        <v>47650</v>
      </c>
      <c r="G609" s="9">
        <v>50500</v>
      </c>
      <c r="H609" s="41">
        <v>59000</v>
      </c>
      <c r="I609" s="10"/>
      <c r="J609" s="41">
        <v>95000</v>
      </c>
    </row>
    <row r="610" spans="1:10" ht="12.75">
      <c r="A610" s="4">
        <v>603</v>
      </c>
      <c r="B610" s="4"/>
      <c r="C610" s="4"/>
      <c r="D610" s="4"/>
      <c r="E610" s="8" t="s">
        <v>192</v>
      </c>
      <c r="F610" s="9">
        <v>37200</v>
      </c>
      <c r="G610" s="9">
        <v>32000</v>
      </c>
      <c r="H610" s="41">
        <v>28000</v>
      </c>
      <c r="I610" s="10"/>
      <c r="J610" s="41">
        <v>33500</v>
      </c>
    </row>
    <row r="611" spans="1:10" ht="12.75">
      <c r="A611" s="4">
        <v>604</v>
      </c>
      <c r="B611" s="4"/>
      <c r="C611" s="4"/>
      <c r="D611" s="4"/>
      <c r="E611" s="8" t="s">
        <v>193</v>
      </c>
      <c r="F611" s="9">
        <v>49650</v>
      </c>
      <c r="G611" s="9">
        <v>80000</v>
      </c>
      <c r="H611" s="41">
        <v>51500</v>
      </c>
      <c r="I611" s="10"/>
      <c r="J611" s="41">
        <v>106000</v>
      </c>
    </row>
    <row r="612" spans="1:10" ht="12.75">
      <c r="A612" s="4">
        <v>605</v>
      </c>
      <c r="B612" s="4"/>
      <c r="C612" s="4"/>
      <c r="D612" s="4"/>
      <c r="E612" s="8" t="s">
        <v>194</v>
      </c>
      <c r="F612" s="9">
        <v>47550</v>
      </c>
      <c r="G612" s="9">
        <v>45000</v>
      </c>
      <c r="H612" s="41">
        <v>31000</v>
      </c>
      <c r="I612" s="10"/>
      <c r="J612" s="41">
        <v>38000</v>
      </c>
    </row>
    <row r="613" spans="1:10" ht="15" customHeight="1">
      <c r="A613" s="4">
        <v>606</v>
      </c>
      <c r="B613" s="4"/>
      <c r="C613" s="7">
        <v>80114</v>
      </c>
      <c r="D613" s="7"/>
      <c r="E613" s="12" t="s">
        <v>312</v>
      </c>
      <c r="F613" s="13" t="e">
        <f>SUM(F616+F619+F621+F623+F625+F627+F629+F631+F633+F639+F641+F643+#REF!)</f>
        <v>#REF!</v>
      </c>
      <c r="G613" s="13" t="e">
        <f>SUM(G616+G619+G621+G623+G625+G627+G629+G631+G633+G635+G637+G639+G641+G643+G645+#REF!+#REF!+#REF!+G614)</f>
        <v>#REF!</v>
      </c>
      <c r="H613" s="43" t="e">
        <f>SUM(H616+H619+H621+H623+H625+H627+H629+H631+H633+#REF!+H635+H637+H639+H641+H643+H645+#REF!+#REF!+H614)</f>
        <v>#REF!</v>
      </c>
      <c r="I613" s="14"/>
      <c r="J613" s="43">
        <f>SUM(J616+J619+J621+J623+J625+J627+J629+J631+J633+J635+J637+J639+J641+J643+J645+J614)</f>
        <v>1076900</v>
      </c>
    </row>
    <row r="614" spans="1:10" ht="12" customHeight="1">
      <c r="A614" s="4">
        <v>607</v>
      </c>
      <c r="B614" s="4"/>
      <c r="C614" s="7"/>
      <c r="D614" s="4">
        <v>3020</v>
      </c>
      <c r="E614" s="8" t="s">
        <v>414</v>
      </c>
      <c r="F614" s="13"/>
      <c r="G614" s="13">
        <f>SUM(G615)</f>
        <v>1300</v>
      </c>
      <c r="H614" s="43">
        <f>SUM(H615)</f>
        <v>1350</v>
      </c>
      <c r="I614" s="14"/>
      <c r="J614" s="43">
        <f>SUM(J615)</f>
        <v>1350</v>
      </c>
    </row>
    <row r="615" spans="1:10" ht="26.25" customHeight="1">
      <c r="A615" s="4">
        <v>608</v>
      </c>
      <c r="B615" s="4"/>
      <c r="C615" s="7"/>
      <c r="D615" s="4"/>
      <c r="E615" s="8" t="s">
        <v>388</v>
      </c>
      <c r="F615" s="13"/>
      <c r="G615" s="35">
        <v>1300</v>
      </c>
      <c r="H615" s="42">
        <v>1350</v>
      </c>
      <c r="I615" s="14"/>
      <c r="J615" s="42">
        <v>1350</v>
      </c>
    </row>
    <row r="616" spans="1:10" ht="12" customHeight="1">
      <c r="A616" s="4">
        <v>609</v>
      </c>
      <c r="B616" s="4"/>
      <c r="C616" s="4"/>
      <c r="D616" s="4">
        <v>4010</v>
      </c>
      <c r="E616" s="8" t="s">
        <v>170</v>
      </c>
      <c r="F616" s="9">
        <f>SUM(F617:F618)</f>
        <v>400230</v>
      </c>
      <c r="G616" s="9">
        <f>SUM(G617:G618)</f>
        <v>610400</v>
      </c>
      <c r="H616" s="41">
        <f>SUM(H617:H618)</f>
        <v>727800</v>
      </c>
      <c r="I616" s="10"/>
      <c r="J616" s="41">
        <f>SUM(J617:J618)</f>
        <v>777000</v>
      </c>
    </row>
    <row r="617" spans="1:10" ht="12.75">
      <c r="A617" s="4">
        <v>610</v>
      </c>
      <c r="B617" s="4"/>
      <c r="C617" s="4"/>
      <c r="D617" s="4"/>
      <c r="E617" s="8" t="s">
        <v>737</v>
      </c>
      <c r="F617" s="9">
        <v>395200</v>
      </c>
      <c r="G617" s="9">
        <v>596800</v>
      </c>
      <c r="H617" s="41">
        <v>718000</v>
      </c>
      <c r="I617" s="10"/>
      <c r="J617" s="41">
        <v>766500</v>
      </c>
    </row>
    <row r="618" spans="1:10" ht="12.75">
      <c r="A618" s="4">
        <v>611</v>
      </c>
      <c r="B618" s="4"/>
      <c r="C618" s="4"/>
      <c r="D618" s="4"/>
      <c r="E618" s="8" t="s">
        <v>197</v>
      </c>
      <c r="F618" s="9">
        <v>5030</v>
      </c>
      <c r="G618" s="9">
        <v>13600</v>
      </c>
      <c r="H618" s="41">
        <v>9800</v>
      </c>
      <c r="I618" s="10"/>
      <c r="J618" s="41">
        <v>10500</v>
      </c>
    </row>
    <row r="619" spans="1:10" ht="12.75">
      <c r="A619" s="4">
        <v>612</v>
      </c>
      <c r="B619" s="4"/>
      <c r="C619" s="4"/>
      <c r="D619" s="4">
        <v>4040</v>
      </c>
      <c r="E619" s="8" t="s">
        <v>171</v>
      </c>
      <c r="F619" s="9">
        <v>32353</v>
      </c>
      <c r="G619" s="9">
        <f>SUM(G620)</f>
        <v>44900</v>
      </c>
      <c r="H619" s="41">
        <f>SUM(H620)</f>
        <v>52000</v>
      </c>
      <c r="I619" s="10"/>
      <c r="J619" s="41">
        <f>SUM(J620)</f>
        <v>62500</v>
      </c>
    </row>
    <row r="620" spans="1:10" ht="38.25">
      <c r="A620" s="4">
        <v>613</v>
      </c>
      <c r="B620" s="4"/>
      <c r="C620" s="4"/>
      <c r="D620" s="4"/>
      <c r="E620" s="8" t="s">
        <v>236</v>
      </c>
      <c r="F620" s="9"/>
      <c r="G620" s="9">
        <v>44900</v>
      </c>
      <c r="H620" s="41">
        <v>52000</v>
      </c>
      <c r="I620" s="10"/>
      <c r="J620" s="41">
        <v>62500</v>
      </c>
    </row>
    <row r="621" spans="1:10" ht="12.75">
      <c r="A621" s="4">
        <v>614</v>
      </c>
      <c r="B621" s="4"/>
      <c r="C621" s="4"/>
      <c r="D621" s="4">
        <v>4110</v>
      </c>
      <c r="E621" s="8" t="s">
        <v>186</v>
      </c>
      <c r="F621" s="9">
        <v>77800</v>
      </c>
      <c r="G621" s="9">
        <f>SUM(G622)</f>
        <v>101500</v>
      </c>
      <c r="H621" s="41">
        <f>SUM(H622)</f>
        <v>121000</v>
      </c>
      <c r="I621" s="10"/>
      <c r="J621" s="41">
        <f>SUM(J622)</f>
        <v>126700</v>
      </c>
    </row>
    <row r="622" spans="1:10" ht="12.75">
      <c r="A622" s="4">
        <v>615</v>
      </c>
      <c r="B622" s="4"/>
      <c r="C622" s="4"/>
      <c r="D622" s="4"/>
      <c r="E622" s="8" t="s">
        <v>186</v>
      </c>
      <c r="F622" s="9"/>
      <c r="G622" s="9">
        <v>101500</v>
      </c>
      <c r="H622" s="41">
        <v>121000</v>
      </c>
      <c r="I622" s="10"/>
      <c r="J622" s="41">
        <v>126700</v>
      </c>
    </row>
    <row r="623" spans="1:10" ht="12.75">
      <c r="A623" s="4">
        <v>616</v>
      </c>
      <c r="B623" s="4"/>
      <c r="C623" s="4"/>
      <c r="D623" s="4">
        <v>4120</v>
      </c>
      <c r="E623" s="8" t="s">
        <v>187</v>
      </c>
      <c r="F623" s="9">
        <v>11000</v>
      </c>
      <c r="G623" s="9">
        <f>SUM(G624)</f>
        <v>16100</v>
      </c>
      <c r="H623" s="41">
        <f>SUM(H624)</f>
        <v>19300</v>
      </c>
      <c r="I623" s="10"/>
      <c r="J623" s="41">
        <f>SUM(J624)</f>
        <v>19100</v>
      </c>
    </row>
    <row r="624" spans="1:10" ht="12.75">
      <c r="A624" s="4">
        <v>617</v>
      </c>
      <c r="B624" s="4"/>
      <c r="C624" s="4"/>
      <c r="D624" s="4"/>
      <c r="E624" s="8" t="s">
        <v>187</v>
      </c>
      <c r="F624" s="9"/>
      <c r="G624" s="9">
        <v>16100</v>
      </c>
      <c r="H624" s="41">
        <v>19300</v>
      </c>
      <c r="I624" s="10"/>
      <c r="J624" s="41">
        <v>19100</v>
      </c>
    </row>
    <row r="625" spans="1:10" ht="12.75">
      <c r="A625" s="4">
        <v>618</v>
      </c>
      <c r="B625" s="4"/>
      <c r="C625" s="4"/>
      <c r="D625" s="4">
        <v>4170</v>
      </c>
      <c r="E625" s="8" t="s">
        <v>328</v>
      </c>
      <c r="F625" s="9">
        <f>SUM(F626)</f>
        <v>34000</v>
      </c>
      <c r="G625" s="9">
        <f>SUM(G626)</f>
        <v>3000</v>
      </c>
      <c r="H625" s="41">
        <f>SUM(H626)</f>
        <v>3000</v>
      </c>
      <c r="I625" s="10"/>
      <c r="J625" s="41">
        <f>SUM(J626)</f>
        <v>3000</v>
      </c>
    </row>
    <row r="626" spans="1:10" ht="13.5" customHeight="1">
      <c r="A626" s="4">
        <v>619</v>
      </c>
      <c r="B626" s="4"/>
      <c r="C626" s="4"/>
      <c r="D626" s="4"/>
      <c r="E626" s="8" t="s">
        <v>276</v>
      </c>
      <c r="F626" s="9">
        <v>34000</v>
      </c>
      <c r="G626" s="9">
        <v>3000</v>
      </c>
      <c r="H626" s="41">
        <v>3000</v>
      </c>
      <c r="I626" s="10"/>
      <c r="J626" s="41">
        <v>3000</v>
      </c>
    </row>
    <row r="627" spans="1:10" ht="12.75" customHeight="1">
      <c r="A627" s="4">
        <v>620</v>
      </c>
      <c r="B627" s="4"/>
      <c r="C627" s="4"/>
      <c r="D627" s="4">
        <v>4210</v>
      </c>
      <c r="E627" s="8" t="s">
        <v>74</v>
      </c>
      <c r="F627" s="9">
        <v>26000</v>
      </c>
      <c r="G627" s="9">
        <f>SUM(G628)</f>
        <v>23000</v>
      </c>
      <c r="H627" s="41">
        <f>SUM(H628)</f>
        <v>24000</v>
      </c>
      <c r="I627" s="10"/>
      <c r="J627" s="41">
        <f>SUM(J628)</f>
        <v>17600</v>
      </c>
    </row>
    <row r="628" spans="1:10" ht="27" customHeight="1">
      <c r="A628" s="4">
        <v>621</v>
      </c>
      <c r="B628" s="4"/>
      <c r="C628" s="4"/>
      <c r="D628" s="4"/>
      <c r="E628" s="8" t="s">
        <v>20</v>
      </c>
      <c r="F628" s="9"/>
      <c r="G628" s="9">
        <v>23000</v>
      </c>
      <c r="H628" s="41">
        <v>24000</v>
      </c>
      <c r="I628" s="10"/>
      <c r="J628" s="41">
        <v>17600</v>
      </c>
    </row>
    <row r="629" spans="1:10" ht="12.75">
      <c r="A629" s="4">
        <v>622</v>
      </c>
      <c r="B629" s="4"/>
      <c r="C629" s="4"/>
      <c r="D629" s="4">
        <v>4270</v>
      </c>
      <c r="E629" s="8" t="s">
        <v>436</v>
      </c>
      <c r="F629" s="9">
        <f>SUM(F630)</f>
        <v>1000</v>
      </c>
      <c r="G629" s="9">
        <f>SUM(G630)</f>
        <v>3000</v>
      </c>
      <c r="H629" s="41">
        <f>SUM(H630)</f>
        <v>2000</v>
      </c>
      <c r="I629" s="10"/>
      <c r="J629" s="41">
        <f>SUM(J630)</f>
        <v>2000</v>
      </c>
    </row>
    <row r="630" spans="1:10" ht="12.75">
      <c r="A630" s="4">
        <v>623</v>
      </c>
      <c r="B630" s="4"/>
      <c r="C630" s="4"/>
      <c r="D630" s="4"/>
      <c r="E630" s="8" t="s">
        <v>277</v>
      </c>
      <c r="F630" s="9">
        <v>1000</v>
      </c>
      <c r="G630" s="9">
        <v>3000</v>
      </c>
      <c r="H630" s="41">
        <v>2000</v>
      </c>
      <c r="I630" s="10"/>
      <c r="J630" s="41">
        <v>2000</v>
      </c>
    </row>
    <row r="631" spans="1:10" ht="12.75">
      <c r="A631" s="4">
        <v>624</v>
      </c>
      <c r="B631" s="4"/>
      <c r="C631" s="4"/>
      <c r="D631" s="4">
        <v>4280</v>
      </c>
      <c r="E631" s="8" t="s">
        <v>747</v>
      </c>
      <c r="F631" s="9">
        <f>SUM(F632)</f>
        <v>250</v>
      </c>
      <c r="G631" s="9">
        <f>SUM(G632)</f>
        <v>1000</v>
      </c>
      <c r="H631" s="41">
        <f>SUM(H632)</f>
        <v>1000</v>
      </c>
      <c r="I631" s="10"/>
      <c r="J631" s="41">
        <f>SUM(J632)</f>
        <v>1000</v>
      </c>
    </row>
    <row r="632" spans="1:10" ht="25.5">
      <c r="A632" s="4">
        <v>625</v>
      </c>
      <c r="B632" s="4"/>
      <c r="C632" s="4"/>
      <c r="D632" s="4"/>
      <c r="E632" s="8" t="s">
        <v>87</v>
      </c>
      <c r="F632" s="9">
        <v>250</v>
      </c>
      <c r="G632" s="9">
        <v>1000</v>
      </c>
      <c r="H632" s="41">
        <v>1000</v>
      </c>
      <c r="I632" s="10"/>
      <c r="J632" s="41">
        <v>1000</v>
      </c>
    </row>
    <row r="633" spans="1:10" ht="12.75">
      <c r="A633" s="4">
        <v>626</v>
      </c>
      <c r="B633" s="4"/>
      <c r="C633" s="4"/>
      <c r="D633" s="4">
        <v>4300</v>
      </c>
      <c r="E633" s="8" t="s">
        <v>552</v>
      </c>
      <c r="F633" s="9">
        <f>SUM(F634)</f>
        <v>17000</v>
      </c>
      <c r="G633" s="9">
        <f>SUM(G634)</f>
        <v>33000</v>
      </c>
      <c r="H633" s="41">
        <f>SUM(H634)</f>
        <v>29200</v>
      </c>
      <c r="I633" s="10"/>
      <c r="J633" s="41">
        <f>SUM(J634)</f>
        <v>25000</v>
      </c>
    </row>
    <row r="634" spans="1:10" ht="24.75" customHeight="1">
      <c r="A634" s="4">
        <v>627</v>
      </c>
      <c r="B634" s="4"/>
      <c r="C634" s="4"/>
      <c r="D634" s="4"/>
      <c r="E634" s="8" t="s">
        <v>565</v>
      </c>
      <c r="F634" s="9">
        <v>17000</v>
      </c>
      <c r="G634" s="9">
        <v>33000</v>
      </c>
      <c r="H634" s="41">
        <v>29200</v>
      </c>
      <c r="I634" s="10"/>
      <c r="J634" s="41">
        <v>25000</v>
      </c>
    </row>
    <row r="635" spans="1:10" ht="29.25" customHeight="1">
      <c r="A635" s="4">
        <v>628</v>
      </c>
      <c r="B635" s="4"/>
      <c r="C635" s="4"/>
      <c r="D635" s="4">
        <v>4360</v>
      </c>
      <c r="E635" s="8" t="s">
        <v>392</v>
      </c>
      <c r="F635" s="9"/>
      <c r="G635" s="9">
        <f>SUM(G636)</f>
        <v>3300</v>
      </c>
      <c r="H635" s="41">
        <f>SUM(H636)</f>
        <v>3400</v>
      </c>
      <c r="I635" s="10"/>
      <c r="J635" s="41">
        <f>SUM(J636)</f>
        <v>4600</v>
      </c>
    </row>
    <row r="636" spans="1:10" ht="13.5" customHeight="1">
      <c r="A636" s="4">
        <v>629</v>
      </c>
      <c r="B636" s="4"/>
      <c r="C636" s="4"/>
      <c r="D636" s="4"/>
      <c r="E636" s="8" t="s">
        <v>566</v>
      </c>
      <c r="F636" s="9"/>
      <c r="G636" s="9">
        <v>3300</v>
      </c>
      <c r="H636" s="41">
        <v>3400</v>
      </c>
      <c r="I636" s="10"/>
      <c r="J636" s="41">
        <v>4600</v>
      </c>
    </row>
    <row r="637" spans="1:10" ht="25.5">
      <c r="A637" s="4">
        <v>630</v>
      </c>
      <c r="B637" s="4"/>
      <c r="C637" s="4"/>
      <c r="D637" s="4">
        <v>4370</v>
      </c>
      <c r="E637" s="8" t="s">
        <v>393</v>
      </c>
      <c r="F637" s="9"/>
      <c r="G637" s="9">
        <f>SUM(G638)</f>
        <v>4900</v>
      </c>
      <c r="H637" s="41">
        <f>SUM(H638)</f>
        <v>3800</v>
      </c>
      <c r="I637" s="10"/>
      <c r="J637" s="41">
        <f>SUM(J638)</f>
        <v>3700</v>
      </c>
    </row>
    <row r="638" spans="1:10" ht="13.5" customHeight="1">
      <c r="A638" s="4">
        <v>631</v>
      </c>
      <c r="B638" s="4"/>
      <c r="C638" s="4"/>
      <c r="D638" s="4"/>
      <c r="E638" s="8" t="s">
        <v>567</v>
      </c>
      <c r="F638" s="9"/>
      <c r="G638" s="9">
        <v>4900</v>
      </c>
      <c r="H638" s="41">
        <v>3800</v>
      </c>
      <c r="I638" s="10"/>
      <c r="J638" s="41">
        <v>3700</v>
      </c>
    </row>
    <row r="639" spans="1:10" ht="12.75">
      <c r="A639" s="4">
        <v>632</v>
      </c>
      <c r="B639" s="4"/>
      <c r="C639" s="4"/>
      <c r="D639" s="4">
        <v>4410</v>
      </c>
      <c r="E639" s="8" t="s">
        <v>174</v>
      </c>
      <c r="F639" s="9">
        <f>SUM(F640)</f>
        <v>6000</v>
      </c>
      <c r="G639" s="9">
        <f>SUM(G640)</f>
        <v>6000</v>
      </c>
      <c r="H639" s="41">
        <f>SUM(H640)</f>
        <v>5000</v>
      </c>
      <c r="I639" s="10"/>
      <c r="J639" s="41">
        <f>SUM(J640)</f>
        <v>5300</v>
      </c>
    </row>
    <row r="640" spans="1:10" ht="38.25">
      <c r="A640" s="4">
        <v>633</v>
      </c>
      <c r="B640" s="4"/>
      <c r="C640" s="4"/>
      <c r="D640" s="4"/>
      <c r="E640" s="8" t="s">
        <v>599</v>
      </c>
      <c r="F640" s="9">
        <v>6000</v>
      </c>
      <c r="G640" s="9">
        <v>6000</v>
      </c>
      <c r="H640" s="41">
        <v>5000</v>
      </c>
      <c r="I640" s="10"/>
      <c r="J640" s="41">
        <v>5300</v>
      </c>
    </row>
    <row r="641" spans="1:10" ht="12.75">
      <c r="A641" s="4">
        <v>634</v>
      </c>
      <c r="B641" s="4"/>
      <c r="C641" s="4"/>
      <c r="D641" s="4">
        <v>4430</v>
      </c>
      <c r="E641" s="8" t="s">
        <v>553</v>
      </c>
      <c r="F641" s="9">
        <f>SUM(F642)</f>
        <v>3000</v>
      </c>
      <c r="G641" s="9">
        <f>SUM(G642)</f>
        <v>6000</v>
      </c>
      <c r="H641" s="41">
        <f>SUM(H642)</f>
        <v>6000</v>
      </c>
      <c r="I641" s="10"/>
      <c r="J641" s="41">
        <f>SUM(J642)</f>
        <v>4400</v>
      </c>
    </row>
    <row r="642" spans="1:10" ht="12.75">
      <c r="A642" s="4">
        <v>635</v>
      </c>
      <c r="B642" s="4"/>
      <c r="C642" s="4"/>
      <c r="D642" s="4"/>
      <c r="E642" s="8" t="s">
        <v>21</v>
      </c>
      <c r="F642" s="9">
        <v>3000</v>
      </c>
      <c r="G642" s="9">
        <v>6000</v>
      </c>
      <c r="H642" s="41">
        <v>6000</v>
      </c>
      <c r="I642" s="10"/>
      <c r="J642" s="41">
        <v>4400</v>
      </c>
    </row>
    <row r="643" spans="1:10" ht="12.75">
      <c r="A643" s="4">
        <v>636</v>
      </c>
      <c r="B643" s="4"/>
      <c r="C643" s="4"/>
      <c r="D643" s="4">
        <v>4440</v>
      </c>
      <c r="E643" s="8" t="s">
        <v>591</v>
      </c>
      <c r="F643" s="9">
        <v>6581</v>
      </c>
      <c r="G643" s="9">
        <f>SUM(G644)</f>
        <v>8505</v>
      </c>
      <c r="H643" s="41">
        <f>SUM(H644)</f>
        <v>11466</v>
      </c>
      <c r="I643" s="10"/>
      <c r="J643" s="41">
        <f>SUM(J644)</f>
        <v>12650</v>
      </c>
    </row>
    <row r="644" spans="1:10" ht="25.5">
      <c r="A644" s="4">
        <v>637</v>
      </c>
      <c r="B644" s="4"/>
      <c r="C644" s="4"/>
      <c r="D644" s="4"/>
      <c r="E644" s="8" t="s">
        <v>238</v>
      </c>
      <c r="F644" s="9"/>
      <c r="G644" s="9">
        <v>8505</v>
      </c>
      <c r="H644" s="41">
        <v>11466</v>
      </c>
      <c r="I644" s="10"/>
      <c r="J644" s="41">
        <v>12650</v>
      </c>
    </row>
    <row r="645" spans="1:10" ht="25.5">
      <c r="A645" s="4">
        <v>638</v>
      </c>
      <c r="B645" s="4"/>
      <c r="C645" s="4"/>
      <c r="D645" s="4">
        <v>4700</v>
      </c>
      <c r="E645" s="8" t="s">
        <v>198</v>
      </c>
      <c r="F645" s="9"/>
      <c r="G645" s="9">
        <f>SUM(G646)</f>
        <v>14000</v>
      </c>
      <c r="H645" s="41">
        <f>SUM(H646)</f>
        <v>10000</v>
      </c>
      <c r="I645" s="10"/>
      <c r="J645" s="41">
        <f>SUM(J646)</f>
        <v>11000</v>
      </c>
    </row>
    <row r="646" spans="1:10" ht="12.75">
      <c r="A646" s="4">
        <v>639</v>
      </c>
      <c r="B646" s="4"/>
      <c r="C646" s="4"/>
      <c r="D646" s="4"/>
      <c r="E646" s="8" t="s">
        <v>237</v>
      </c>
      <c r="F646" s="9"/>
      <c r="G646" s="9">
        <v>14000</v>
      </c>
      <c r="H646" s="41">
        <v>10000</v>
      </c>
      <c r="I646" s="10"/>
      <c r="J646" s="41">
        <v>11000</v>
      </c>
    </row>
    <row r="647" spans="1:10" ht="12.75">
      <c r="A647" s="4">
        <v>640</v>
      </c>
      <c r="B647" s="4" t="s">
        <v>497</v>
      </c>
      <c r="C647" s="7">
        <v>80120</v>
      </c>
      <c r="D647" s="7" t="s">
        <v>499</v>
      </c>
      <c r="E647" s="12" t="s">
        <v>297</v>
      </c>
      <c r="F647" s="13" t="e">
        <f>SUM(F648+F650+F652+F654+F656+F658+F660+F662+F664+#REF!+F666+#REF!+F671+F673+#REF!+F677+F679+#REF!)</f>
        <v>#REF!</v>
      </c>
      <c r="G647" s="13" t="e">
        <f>SUM(G648+#REF!+G650+G652+G654+G656+G658+G660+G662+G664+#REF!+G666+G669+G671+G673+G677+G679+G681+#REF!+#REF!)</f>
        <v>#REF!</v>
      </c>
      <c r="H647" s="43" t="e">
        <f>SUM(H648+#REF!+H650+H652+H654+H656+H658+H660+H662+H664+#REF!+H666+H669+H671+H673+H677+H679+H681+#REF!+#REF!+H675)</f>
        <v>#REF!</v>
      </c>
      <c r="I647" s="14"/>
      <c r="J647" s="43">
        <f>J648+J650+J652+J654+J656+J658+J660+J662+J664+J666+J669+J671+J673+J675+J677+J679+J681</f>
        <v>2163617</v>
      </c>
    </row>
    <row r="648" spans="1:10" ht="12.75">
      <c r="A648" s="4">
        <v>641</v>
      </c>
      <c r="B648" s="4" t="s">
        <v>497</v>
      </c>
      <c r="C648" s="4" t="s">
        <v>498</v>
      </c>
      <c r="D648" s="4">
        <v>3020</v>
      </c>
      <c r="E648" s="8" t="s">
        <v>414</v>
      </c>
      <c r="F648" s="9">
        <f>SUM(F649:F649)</f>
        <v>66850</v>
      </c>
      <c r="G648" s="9">
        <f>SUM(G649:G649)</f>
        <v>89800</v>
      </c>
      <c r="H648" s="41">
        <f>SUM(H649:H649)</f>
        <v>97000</v>
      </c>
      <c r="I648" s="10"/>
      <c r="J648" s="41">
        <f>SUM(J649)</f>
        <v>134000</v>
      </c>
    </row>
    <row r="649" spans="1:10" ht="25.5">
      <c r="A649" s="4">
        <v>642</v>
      </c>
      <c r="B649" s="4"/>
      <c r="C649" s="4"/>
      <c r="D649" s="4"/>
      <c r="E649" s="8" t="s">
        <v>449</v>
      </c>
      <c r="F649" s="9">
        <v>66850</v>
      </c>
      <c r="G649" s="9">
        <v>89800</v>
      </c>
      <c r="H649" s="41">
        <v>97000</v>
      </c>
      <c r="I649" s="10"/>
      <c r="J649" s="41">
        <v>134000</v>
      </c>
    </row>
    <row r="650" spans="1:10" ht="12.75">
      <c r="A650" s="4">
        <v>643</v>
      </c>
      <c r="B650" s="4" t="s">
        <v>497</v>
      </c>
      <c r="C650" s="4" t="s">
        <v>498</v>
      </c>
      <c r="D650" s="4">
        <v>4010</v>
      </c>
      <c r="E650" s="8" t="s">
        <v>170</v>
      </c>
      <c r="F650" s="9">
        <f>SUM(F651)</f>
        <v>914790</v>
      </c>
      <c r="G650" s="9">
        <f>SUM(G651)</f>
        <v>1127000</v>
      </c>
      <c r="H650" s="41">
        <f>SUM(H651)</f>
        <v>1250000</v>
      </c>
      <c r="I650" s="10"/>
      <c r="J650" s="41">
        <f>SUM(J651)</f>
        <v>1444000</v>
      </c>
    </row>
    <row r="651" spans="1:10" ht="27.75" customHeight="1">
      <c r="A651" s="4">
        <v>644</v>
      </c>
      <c r="B651" s="4"/>
      <c r="C651" s="4"/>
      <c r="D651" s="4"/>
      <c r="E651" s="8" t="s">
        <v>405</v>
      </c>
      <c r="F651" s="9">
        <v>914790</v>
      </c>
      <c r="G651" s="9">
        <v>1127000</v>
      </c>
      <c r="H651" s="41">
        <v>1250000</v>
      </c>
      <c r="I651" s="10"/>
      <c r="J651" s="41">
        <v>1444000</v>
      </c>
    </row>
    <row r="652" spans="1:10" ht="12.75">
      <c r="A652" s="4">
        <v>645</v>
      </c>
      <c r="B652" s="4" t="s">
        <v>497</v>
      </c>
      <c r="C652" s="4" t="s">
        <v>498</v>
      </c>
      <c r="D652" s="4">
        <v>4040</v>
      </c>
      <c r="E652" s="8" t="s">
        <v>171</v>
      </c>
      <c r="F652" s="9">
        <v>72803</v>
      </c>
      <c r="G652" s="9">
        <f>SUM(G653)</f>
        <v>85550</v>
      </c>
      <c r="H652" s="41">
        <f>SUM(H653)</f>
        <v>98000</v>
      </c>
      <c r="I652" s="10"/>
      <c r="J652" s="41">
        <f>SUM(J653)</f>
        <v>105000</v>
      </c>
    </row>
    <row r="653" spans="1:10" ht="38.25">
      <c r="A653" s="4">
        <v>646</v>
      </c>
      <c r="B653" s="4"/>
      <c r="C653" s="4"/>
      <c r="D653" s="4"/>
      <c r="E653" s="8" t="s">
        <v>236</v>
      </c>
      <c r="F653" s="9"/>
      <c r="G653" s="9">
        <v>85550</v>
      </c>
      <c r="H653" s="41">
        <v>98000</v>
      </c>
      <c r="I653" s="10"/>
      <c r="J653" s="41">
        <v>105000</v>
      </c>
    </row>
    <row r="654" spans="1:10" ht="12.75">
      <c r="A654" s="4">
        <v>647</v>
      </c>
      <c r="B654" s="4" t="s">
        <v>497</v>
      </c>
      <c r="C654" s="4" t="s">
        <v>498</v>
      </c>
      <c r="D654" s="4">
        <v>4110</v>
      </c>
      <c r="E654" s="8" t="s">
        <v>186</v>
      </c>
      <c r="F654" s="9">
        <v>187000</v>
      </c>
      <c r="G654" s="9">
        <f>SUM(G655)</f>
        <v>194000</v>
      </c>
      <c r="H654" s="41">
        <f>SUM(H655)</f>
        <v>216000</v>
      </c>
      <c r="I654" s="10"/>
      <c r="J654" s="41">
        <f>SUM(J655)</f>
        <v>252000</v>
      </c>
    </row>
    <row r="655" spans="1:10" ht="12.75">
      <c r="A655" s="4">
        <v>648</v>
      </c>
      <c r="B655" s="4"/>
      <c r="C655" s="4"/>
      <c r="D655" s="4"/>
      <c r="E655" s="8" t="s">
        <v>186</v>
      </c>
      <c r="F655" s="9"/>
      <c r="G655" s="9">
        <v>194000</v>
      </c>
      <c r="H655" s="41">
        <v>216000</v>
      </c>
      <c r="I655" s="10"/>
      <c r="J655" s="41">
        <v>252000</v>
      </c>
    </row>
    <row r="656" spans="1:10" ht="12.75">
      <c r="A656" s="4">
        <v>649</v>
      </c>
      <c r="B656" s="4" t="s">
        <v>497</v>
      </c>
      <c r="C656" s="4" t="s">
        <v>498</v>
      </c>
      <c r="D656" s="4">
        <v>4120</v>
      </c>
      <c r="E656" s="8" t="s">
        <v>187</v>
      </c>
      <c r="F656" s="9">
        <v>25500</v>
      </c>
      <c r="G656" s="9">
        <f>SUM(G657)</f>
        <v>30700</v>
      </c>
      <c r="H656" s="41">
        <f>SUM(H657)</f>
        <v>35000</v>
      </c>
      <c r="I656" s="10"/>
      <c r="J656" s="41">
        <f>SUM(J657)</f>
        <v>38000</v>
      </c>
    </row>
    <row r="657" spans="1:10" ht="12.75">
      <c r="A657" s="4">
        <v>650</v>
      </c>
      <c r="B657" s="4"/>
      <c r="C657" s="4"/>
      <c r="D657" s="4"/>
      <c r="E657" s="8" t="s">
        <v>187</v>
      </c>
      <c r="F657" s="9"/>
      <c r="G657" s="9">
        <v>30700</v>
      </c>
      <c r="H657" s="41">
        <v>35000</v>
      </c>
      <c r="I657" s="10"/>
      <c r="J657" s="41">
        <v>38000</v>
      </c>
    </row>
    <row r="658" spans="1:10" ht="25.5">
      <c r="A658" s="4">
        <v>651</v>
      </c>
      <c r="B658" s="4"/>
      <c r="C658" s="4"/>
      <c r="D658" s="4">
        <v>4140</v>
      </c>
      <c r="E658" s="8" t="s">
        <v>420</v>
      </c>
      <c r="F658" s="9">
        <v>6500</v>
      </c>
      <c r="G658" s="9">
        <f>SUM(G659)</f>
        <v>8280</v>
      </c>
      <c r="H658" s="41">
        <f>SUM(H659)</f>
        <v>9012</v>
      </c>
      <c r="I658" s="10"/>
      <c r="J658" s="41">
        <f>SUM(J659)</f>
        <v>11100</v>
      </c>
    </row>
    <row r="659" spans="1:10" ht="12.75">
      <c r="A659" s="4">
        <v>652</v>
      </c>
      <c r="B659" s="4"/>
      <c r="C659" s="4"/>
      <c r="D659" s="4"/>
      <c r="E659" s="8" t="s">
        <v>36</v>
      </c>
      <c r="F659" s="9"/>
      <c r="G659" s="9">
        <v>8280</v>
      </c>
      <c r="H659" s="41">
        <v>9012</v>
      </c>
      <c r="I659" s="10"/>
      <c r="J659" s="41">
        <v>11100</v>
      </c>
    </row>
    <row r="660" spans="1:10" ht="12.75">
      <c r="A660" s="4">
        <v>653</v>
      </c>
      <c r="B660" s="4"/>
      <c r="C660" s="4"/>
      <c r="D660" s="4">
        <v>4170</v>
      </c>
      <c r="E660" s="8" t="s">
        <v>700</v>
      </c>
      <c r="F660" s="9">
        <f>SUM(F661)</f>
        <v>2000</v>
      </c>
      <c r="G660" s="9">
        <f>SUM(G661)</f>
        <v>2000</v>
      </c>
      <c r="H660" s="41">
        <f>SUM(H661)</f>
        <v>2000</v>
      </c>
      <c r="I660" s="10"/>
      <c r="J660" s="41">
        <f>SUM(J661)</f>
        <v>2500</v>
      </c>
    </row>
    <row r="661" spans="1:10" ht="38.25">
      <c r="A661" s="4">
        <v>654</v>
      </c>
      <c r="B661" s="4"/>
      <c r="C661" s="4"/>
      <c r="D661" s="4"/>
      <c r="E661" s="8" t="s">
        <v>626</v>
      </c>
      <c r="F661" s="9">
        <v>2000</v>
      </c>
      <c r="G661" s="9">
        <v>2000</v>
      </c>
      <c r="H661" s="41">
        <v>2000</v>
      </c>
      <c r="I661" s="10"/>
      <c r="J661" s="41">
        <v>2500</v>
      </c>
    </row>
    <row r="662" spans="1:10" ht="12.75">
      <c r="A662" s="4">
        <v>655</v>
      </c>
      <c r="B662" s="4" t="s">
        <v>497</v>
      </c>
      <c r="C662" s="4" t="s">
        <v>498</v>
      </c>
      <c r="D662" s="4">
        <v>4210</v>
      </c>
      <c r="E662" s="8" t="s">
        <v>507</v>
      </c>
      <c r="F662" s="9">
        <f>SUM(F663)</f>
        <v>19200</v>
      </c>
      <c r="G662" s="9">
        <f>SUM(G663)</f>
        <v>17000</v>
      </c>
      <c r="H662" s="41">
        <f>SUM(H663)</f>
        <v>15000</v>
      </c>
      <c r="I662" s="10"/>
      <c r="J662" s="41">
        <f>SUM(J663)</f>
        <v>17000</v>
      </c>
    </row>
    <row r="663" spans="1:10" ht="24.75" customHeight="1">
      <c r="A663" s="4">
        <v>656</v>
      </c>
      <c r="B663" s="4"/>
      <c r="C663" s="4"/>
      <c r="D663" s="4"/>
      <c r="E663" s="8" t="s">
        <v>75</v>
      </c>
      <c r="F663" s="9">
        <v>19200</v>
      </c>
      <c r="G663" s="9">
        <v>17000</v>
      </c>
      <c r="H663" s="41">
        <v>15000</v>
      </c>
      <c r="I663" s="10"/>
      <c r="J663" s="41">
        <v>17000</v>
      </c>
    </row>
    <row r="664" spans="1:10" ht="12.75">
      <c r="A664" s="4">
        <v>657</v>
      </c>
      <c r="B664" s="4" t="s">
        <v>497</v>
      </c>
      <c r="C664" s="4" t="s">
        <v>498</v>
      </c>
      <c r="D664" s="4">
        <v>4240</v>
      </c>
      <c r="E664" s="8" t="s">
        <v>661</v>
      </c>
      <c r="F664" s="9">
        <v>20000</v>
      </c>
      <c r="G664" s="9">
        <f>SUM(G665)</f>
        <v>18000</v>
      </c>
      <c r="H664" s="41">
        <f>SUM(H665)</f>
        <v>18000</v>
      </c>
      <c r="I664" s="10"/>
      <c r="J664" s="41">
        <f>SUM(J665)</f>
        <v>8000</v>
      </c>
    </row>
    <row r="665" spans="1:10" ht="12.75">
      <c r="A665" s="4">
        <v>658</v>
      </c>
      <c r="B665" s="4"/>
      <c r="C665" s="4"/>
      <c r="D665" s="4"/>
      <c r="E665" s="8" t="s">
        <v>212</v>
      </c>
      <c r="F665" s="9"/>
      <c r="G665" s="9">
        <v>18000</v>
      </c>
      <c r="H665" s="41">
        <v>18000</v>
      </c>
      <c r="I665" s="10"/>
      <c r="J665" s="41">
        <v>8000</v>
      </c>
    </row>
    <row r="666" spans="1:10" ht="12.75">
      <c r="A666" s="4">
        <v>659</v>
      </c>
      <c r="B666" s="4" t="s">
        <v>497</v>
      </c>
      <c r="C666" s="4" t="s">
        <v>498</v>
      </c>
      <c r="D666" s="4">
        <v>4270</v>
      </c>
      <c r="E666" s="8" t="s">
        <v>510</v>
      </c>
      <c r="F666" s="9">
        <f>SUM(F668)</f>
        <v>3000</v>
      </c>
      <c r="G666" s="9">
        <f>SUM(G668)</f>
        <v>3000</v>
      </c>
      <c r="H666" s="41">
        <f>SUM(H668)</f>
        <v>2000</v>
      </c>
      <c r="I666" s="10"/>
      <c r="J666" s="41">
        <f>SUM(J667:J668)</f>
        <v>47500</v>
      </c>
    </row>
    <row r="667" spans="1:10" ht="12.75">
      <c r="A667" s="4">
        <v>660</v>
      </c>
      <c r="B667" s="4"/>
      <c r="C667" s="4"/>
      <c r="D667" s="4"/>
      <c r="E667" s="8" t="s">
        <v>149</v>
      </c>
      <c r="F667" s="9"/>
      <c r="G667" s="9"/>
      <c r="H667" s="41"/>
      <c r="I667" s="10"/>
      <c r="J667" s="41">
        <v>45000</v>
      </c>
    </row>
    <row r="668" spans="1:10" ht="25.5">
      <c r="A668" s="4">
        <v>661</v>
      </c>
      <c r="B668" s="4"/>
      <c r="C668" s="4"/>
      <c r="D668" s="4"/>
      <c r="E668" s="8" t="s">
        <v>70</v>
      </c>
      <c r="F668" s="9">
        <v>3000</v>
      </c>
      <c r="G668" s="9">
        <v>3000</v>
      </c>
      <c r="H668" s="41">
        <v>2000</v>
      </c>
      <c r="I668" s="10"/>
      <c r="J668" s="41">
        <v>2500</v>
      </c>
    </row>
    <row r="669" spans="1:10" ht="12.75">
      <c r="A669" s="4">
        <v>662</v>
      </c>
      <c r="B669" s="4"/>
      <c r="C669" s="4"/>
      <c r="D669" s="4">
        <v>4280</v>
      </c>
      <c r="E669" s="8" t="s">
        <v>235</v>
      </c>
      <c r="F669" s="9"/>
      <c r="G669" s="9">
        <f>SUM(G670)</f>
        <v>1000</v>
      </c>
      <c r="H669" s="41">
        <f>SUM(H670)</f>
        <v>1000</v>
      </c>
      <c r="I669" s="10"/>
      <c r="J669" s="41">
        <f>SUM(J670)</f>
        <v>1000</v>
      </c>
    </row>
    <row r="670" spans="1:10" ht="25.5">
      <c r="A670" s="4">
        <v>663</v>
      </c>
      <c r="B670" s="4"/>
      <c r="C670" s="4"/>
      <c r="D670" s="4"/>
      <c r="E670" s="8" t="s">
        <v>87</v>
      </c>
      <c r="F670" s="9"/>
      <c r="G670" s="9">
        <v>1000</v>
      </c>
      <c r="H670" s="41">
        <v>1000</v>
      </c>
      <c r="I670" s="10"/>
      <c r="J670" s="41">
        <v>1000</v>
      </c>
    </row>
    <row r="671" spans="1:10" ht="12.75">
      <c r="A671" s="4">
        <v>664</v>
      </c>
      <c r="B671" s="4" t="s">
        <v>497</v>
      </c>
      <c r="C671" s="4" t="s">
        <v>498</v>
      </c>
      <c r="D671" s="4">
        <v>4300</v>
      </c>
      <c r="E671" s="8" t="s">
        <v>552</v>
      </c>
      <c r="F671" s="9">
        <f>SUM(F672)</f>
        <v>22380</v>
      </c>
      <c r="G671" s="9">
        <f>SUM(G672)</f>
        <v>21000</v>
      </c>
      <c r="H671" s="41">
        <f>SUM(H672)</f>
        <v>18000</v>
      </c>
      <c r="I671" s="10"/>
      <c r="J671" s="41">
        <f>SUM(J672)</f>
        <v>17500</v>
      </c>
    </row>
    <row r="672" spans="1:10" ht="24" customHeight="1">
      <c r="A672" s="4">
        <v>665</v>
      </c>
      <c r="B672" s="4"/>
      <c r="C672" s="4"/>
      <c r="D672" s="4"/>
      <c r="E672" s="8" t="s">
        <v>450</v>
      </c>
      <c r="F672" s="9">
        <v>22380</v>
      </c>
      <c r="G672" s="9">
        <v>21000</v>
      </c>
      <c r="H672" s="41">
        <v>18000</v>
      </c>
      <c r="I672" s="10"/>
      <c r="J672" s="41">
        <v>17500</v>
      </c>
    </row>
    <row r="673" spans="1:10" ht="12.75">
      <c r="A673" s="4">
        <v>666</v>
      </c>
      <c r="B673" s="4"/>
      <c r="C673" s="4"/>
      <c r="D673" s="4">
        <v>4410</v>
      </c>
      <c r="E673" s="8" t="s">
        <v>174</v>
      </c>
      <c r="F673" s="9">
        <v>2300</v>
      </c>
      <c r="G673" s="9">
        <f>SUM(G674)</f>
        <v>3000</v>
      </c>
      <c r="H673" s="41">
        <f>SUM(H674)</f>
        <v>2800</v>
      </c>
      <c r="I673" s="10"/>
      <c r="J673" s="41">
        <f>SUM(J674)</f>
        <v>2100</v>
      </c>
    </row>
    <row r="674" spans="1:10" ht="38.25">
      <c r="A674" s="4">
        <v>667</v>
      </c>
      <c r="B674" s="4"/>
      <c r="C674" s="4"/>
      <c r="D674" s="4"/>
      <c r="E674" s="8" t="s">
        <v>151</v>
      </c>
      <c r="F674" s="9"/>
      <c r="G674" s="9">
        <v>3000</v>
      </c>
      <c r="H674" s="41">
        <v>2800</v>
      </c>
      <c r="I674" s="10"/>
      <c r="J674" s="41">
        <v>2100</v>
      </c>
    </row>
    <row r="675" spans="1:10" ht="12.75">
      <c r="A675" s="4">
        <v>668</v>
      </c>
      <c r="B675" s="4"/>
      <c r="C675" s="4"/>
      <c r="D675" s="4">
        <v>4420</v>
      </c>
      <c r="E675" s="8" t="s">
        <v>699</v>
      </c>
      <c r="F675" s="9"/>
      <c r="G675" s="9">
        <f>SUM(G676)</f>
        <v>0</v>
      </c>
      <c r="H675" s="41">
        <f>SUM(H676)</f>
        <v>600</v>
      </c>
      <c r="I675" s="10"/>
      <c r="J675" s="41">
        <f>SUM(J676)</f>
        <v>600</v>
      </c>
    </row>
    <row r="676" spans="1:10" ht="25.5">
      <c r="A676" s="4">
        <v>669</v>
      </c>
      <c r="B676" s="4"/>
      <c r="C676" s="4"/>
      <c r="D676" s="4"/>
      <c r="E676" s="8" t="s">
        <v>152</v>
      </c>
      <c r="F676" s="9"/>
      <c r="G676" s="9"/>
      <c r="H676" s="41">
        <v>600</v>
      </c>
      <c r="I676" s="10"/>
      <c r="J676" s="41">
        <v>600</v>
      </c>
    </row>
    <row r="677" spans="1:10" ht="12.75">
      <c r="A677" s="4">
        <v>670</v>
      </c>
      <c r="B677" s="4" t="s">
        <v>497</v>
      </c>
      <c r="C677" s="4" t="s">
        <v>498</v>
      </c>
      <c r="D677" s="4">
        <v>4430</v>
      </c>
      <c r="E677" s="8" t="s">
        <v>553</v>
      </c>
      <c r="F677" s="9">
        <f>SUM(F678)</f>
        <v>4400</v>
      </c>
      <c r="G677" s="9">
        <f>SUM(G678)</f>
        <v>4000</v>
      </c>
      <c r="H677" s="41">
        <f>SUM(H678)</f>
        <v>4200</v>
      </c>
      <c r="I677" s="10"/>
      <c r="J677" s="41">
        <f>SUM(J678)</f>
        <v>3900</v>
      </c>
    </row>
    <row r="678" spans="1:10" ht="12.75">
      <c r="A678" s="4">
        <v>671</v>
      </c>
      <c r="B678" s="4"/>
      <c r="C678" s="4"/>
      <c r="D678" s="4"/>
      <c r="E678" s="8" t="s">
        <v>21</v>
      </c>
      <c r="F678" s="9">
        <v>4400</v>
      </c>
      <c r="G678" s="9">
        <v>4000</v>
      </c>
      <c r="H678" s="41">
        <v>4200</v>
      </c>
      <c r="I678" s="10"/>
      <c r="J678" s="41">
        <v>3900</v>
      </c>
    </row>
    <row r="679" spans="1:10" ht="12.75">
      <c r="A679" s="4">
        <v>672</v>
      </c>
      <c r="B679" s="4" t="s">
        <v>497</v>
      </c>
      <c r="C679" s="4" t="s">
        <v>498</v>
      </c>
      <c r="D679" s="4">
        <v>4440</v>
      </c>
      <c r="E679" s="8" t="s">
        <v>591</v>
      </c>
      <c r="F679" s="9">
        <v>48821</v>
      </c>
      <c r="G679" s="9">
        <f>SUM(G680)</f>
        <v>53962</v>
      </c>
      <c r="H679" s="41">
        <f>SUM(H680)</f>
        <v>68677</v>
      </c>
      <c r="I679" s="10"/>
      <c r="J679" s="41">
        <f>SUM(J680)</f>
        <v>78917</v>
      </c>
    </row>
    <row r="680" spans="1:10" ht="25.5">
      <c r="A680" s="4">
        <v>673</v>
      </c>
      <c r="B680" s="4"/>
      <c r="C680" s="4"/>
      <c r="D680" s="4"/>
      <c r="E680" s="8" t="s">
        <v>530</v>
      </c>
      <c r="F680" s="9"/>
      <c r="G680" s="9">
        <v>53962</v>
      </c>
      <c r="H680" s="41">
        <v>68677</v>
      </c>
      <c r="I680" s="10"/>
      <c r="J680" s="41">
        <v>78917</v>
      </c>
    </row>
    <row r="681" spans="1:10" ht="25.5">
      <c r="A681" s="4">
        <v>674</v>
      </c>
      <c r="B681" s="4"/>
      <c r="C681" s="4"/>
      <c r="D681" s="4">
        <v>4700</v>
      </c>
      <c r="E681" s="8" t="s">
        <v>198</v>
      </c>
      <c r="F681" s="9"/>
      <c r="G681" s="9">
        <f>SUM(G682)</f>
        <v>500</v>
      </c>
      <c r="H681" s="41">
        <f>SUM(H682)</f>
        <v>500</v>
      </c>
      <c r="I681" s="10"/>
      <c r="J681" s="41">
        <f>SUM(J682)</f>
        <v>500</v>
      </c>
    </row>
    <row r="682" spans="1:10" ht="15.75" customHeight="1">
      <c r="A682" s="4">
        <v>675</v>
      </c>
      <c r="B682" s="4"/>
      <c r="C682" s="4"/>
      <c r="D682" s="4"/>
      <c r="E682" s="8" t="s">
        <v>573</v>
      </c>
      <c r="F682" s="9"/>
      <c r="G682" s="9">
        <v>500</v>
      </c>
      <c r="H682" s="41">
        <v>500</v>
      </c>
      <c r="I682" s="10"/>
      <c r="J682" s="41">
        <v>500</v>
      </c>
    </row>
    <row r="683" spans="1:10" ht="13.5" customHeight="1">
      <c r="A683" s="4">
        <v>676</v>
      </c>
      <c r="B683" s="4"/>
      <c r="C683" s="7">
        <v>80146</v>
      </c>
      <c r="D683" s="7"/>
      <c r="E683" s="12" t="s">
        <v>38</v>
      </c>
      <c r="F683" s="13">
        <f>SUM(F684)</f>
        <v>31050</v>
      </c>
      <c r="G683" s="13">
        <f>SUM(G684+G689)</f>
        <v>76758</v>
      </c>
      <c r="H683" s="43">
        <f>SUM(H684+H689)</f>
        <v>93902</v>
      </c>
      <c r="I683" s="14"/>
      <c r="J683" s="43">
        <f>SUM(J684+J689)</f>
        <v>104319</v>
      </c>
    </row>
    <row r="684" spans="1:10" ht="12.75">
      <c r="A684" s="4">
        <v>677</v>
      </c>
      <c r="B684" s="4"/>
      <c r="C684" s="4"/>
      <c r="D684" s="4">
        <v>4300</v>
      </c>
      <c r="E684" s="8" t="s">
        <v>552</v>
      </c>
      <c r="F684" s="9">
        <f>SUM(F685:F688)</f>
        <v>31050</v>
      </c>
      <c r="G684" s="9">
        <f>SUM(G685:G688)</f>
        <v>20500</v>
      </c>
      <c r="H684" s="41">
        <f>SUM(H685:H688)</f>
        <v>18600</v>
      </c>
      <c r="I684" s="10"/>
      <c r="J684" s="41">
        <f>SUM(J685:J688)</f>
        <v>21400</v>
      </c>
    </row>
    <row r="685" spans="1:10" ht="25.5">
      <c r="A685" s="4">
        <v>678</v>
      </c>
      <c r="B685" s="4"/>
      <c r="C685" s="4"/>
      <c r="D685" s="4"/>
      <c r="E685" s="8" t="s">
        <v>176</v>
      </c>
      <c r="F685" s="9">
        <v>10982</v>
      </c>
      <c r="G685" s="9">
        <v>10700</v>
      </c>
      <c r="H685" s="41">
        <v>11200</v>
      </c>
      <c r="I685" s="10"/>
      <c r="J685" s="41">
        <v>10800</v>
      </c>
    </row>
    <row r="686" spans="1:10" ht="25.5">
      <c r="A686" s="4">
        <v>679</v>
      </c>
      <c r="B686" s="4"/>
      <c r="C686" s="4"/>
      <c r="D686" s="4"/>
      <c r="E686" s="8" t="s">
        <v>177</v>
      </c>
      <c r="F686" s="9">
        <v>12616</v>
      </c>
      <c r="G686" s="9">
        <v>6300</v>
      </c>
      <c r="H686" s="41">
        <v>3900</v>
      </c>
      <c r="I686" s="10"/>
      <c r="J686" s="41">
        <v>4900</v>
      </c>
    </row>
    <row r="687" spans="1:10" ht="25.5">
      <c r="A687" s="4">
        <v>680</v>
      </c>
      <c r="B687" s="4"/>
      <c r="C687" s="4"/>
      <c r="D687" s="4"/>
      <c r="E687" s="8" t="s">
        <v>706</v>
      </c>
      <c r="F687" s="9"/>
      <c r="G687" s="9"/>
      <c r="H687" s="41"/>
      <c r="I687" s="65"/>
      <c r="J687" s="42">
        <v>1200</v>
      </c>
    </row>
    <row r="688" spans="1:10" ht="25.5">
      <c r="A688" s="4">
        <v>681</v>
      </c>
      <c r="B688" s="4"/>
      <c r="C688" s="4"/>
      <c r="D688" s="4"/>
      <c r="E688" s="8" t="s">
        <v>615</v>
      </c>
      <c r="F688" s="9">
        <v>7452</v>
      </c>
      <c r="G688" s="9">
        <v>3500</v>
      </c>
      <c r="H688" s="41">
        <v>3500</v>
      </c>
      <c r="I688" s="10"/>
      <c r="J688" s="41">
        <v>4500</v>
      </c>
    </row>
    <row r="689" spans="1:10" ht="25.5">
      <c r="A689" s="4">
        <v>682</v>
      </c>
      <c r="B689" s="4"/>
      <c r="C689" s="4"/>
      <c r="D689" s="4">
        <v>4700</v>
      </c>
      <c r="E689" s="8" t="s">
        <v>198</v>
      </c>
      <c r="F689" s="9"/>
      <c r="G689" s="9">
        <f>SUM(G690:G693)</f>
        <v>56258</v>
      </c>
      <c r="H689" s="41">
        <f>SUM(H690:H693)</f>
        <v>75302</v>
      </c>
      <c r="I689" s="10"/>
      <c r="J689" s="41">
        <f>SUM(J690:J693)</f>
        <v>82919</v>
      </c>
    </row>
    <row r="690" spans="1:10" ht="12.75">
      <c r="A690" s="4">
        <v>683</v>
      </c>
      <c r="B690" s="4"/>
      <c r="C690" s="4"/>
      <c r="D690" s="4"/>
      <c r="E690" s="8" t="s">
        <v>451</v>
      </c>
      <c r="F690" s="9"/>
      <c r="G690" s="9">
        <v>27039</v>
      </c>
      <c r="H690" s="41">
        <v>34972</v>
      </c>
      <c r="I690" s="10"/>
      <c r="J690" s="41">
        <v>42793</v>
      </c>
    </row>
    <row r="691" spans="1:10" ht="12.75">
      <c r="A691" s="4">
        <v>684</v>
      </c>
      <c r="B691" s="4"/>
      <c r="C691" s="4"/>
      <c r="D691" s="4"/>
      <c r="E691" s="8" t="s">
        <v>452</v>
      </c>
      <c r="F691" s="9"/>
      <c r="G691" s="9">
        <v>17560</v>
      </c>
      <c r="H691" s="41">
        <v>27411</v>
      </c>
      <c r="I691" s="10"/>
      <c r="J691" s="41">
        <v>26343</v>
      </c>
    </row>
    <row r="692" spans="1:10" ht="12.75">
      <c r="A692" s="4">
        <v>685</v>
      </c>
      <c r="B692" s="4"/>
      <c r="C692" s="4"/>
      <c r="D692" s="4"/>
      <c r="E692" s="8" t="s">
        <v>178</v>
      </c>
      <c r="F692" s="9"/>
      <c r="G692" s="9">
        <v>5369</v>
      </c>
      <c r="H692" s="41">
        <v>5741</v>
      </c>
      <c r="I692" s="10"/>
      <c r="J692" s="41">
        <v>5482</v>
      </c>
    </row>
    <row r="693" spans="1:10" ht="12.75">
      <c r="A693" s="4">
        <v>686</v>
      </c>
      <c r="B693" s="4"/>
      <c r="C693" s="4"/>
      <c r="D693" s="4"/>
      <c r="E693" s="8" t="s">
        <v>614</v>
      </c>
      <c r="F693" s="9"/>
      <c r="G693" s="9">
        <v>6290</v>
      </c>
      <c r="H693" s="41">
        <v>7178</v>
      </c>
      <c r="I693" s="10"/>
      <c r="J693" s="41">
        <v>8301</v>
      </c>
    </row>
    <row r="694" spans="1:10" ht="12.75">
      <c r="A694" s="4">
        <v>687</v>
      </c>
      <c r="B694" s="4"/>
      <c r="C694" s="20">
        <v>80148</v>
      </c>
      <c r="D694" s="20"/>
      <c r="E694" s="21" t="s">
        <v>351</v>
      </c>
      <c r="F694" s="22"/>
      <c r="G694" s="22"/>
      <c r="H694" s="45"/>
      <c r="I694" s="10"/>
      <c r="J694" s="45">
        <f>SUM(J696+J697+J699+J701+J703+J705+J707)</f>
        <v>177170</v>
      </c>
    </row>
    <row r="695" spans="1:10" ht="12.75">
      <c r="A695" s="4">
        <v>688</v>
      </c>
      <c r="B695" s="4"/>
      <c r="C695" s="4"/>
      <c r="D695" s="4">
        <v>4010</v>
      </c>
      <c r="E695" s="8" t="s">
        <v>170</v>
      </c>
      <c r="F695" s="9"/>
      <c r="G695" s="9"/>
      <c r="H695" s="41"/>
      <c r="I695" s="10"/>
      <c r="J695" s="41">
        <f>SUM(J696)</f>
        <v>128000</v>
      </c>
    </row>
    <row r="696" spans="1:10" ht="25.5">
      <c r="A696" s="4">
        <v>689</v>
      </c>
      <c r="B696" s="4"/>
      <c r="C696" s="4"/>
      <c r="D696" s="4"/>
      <c r="E696" s="8" t="s">
        <v>453</v>
      </c>
      <c r="F696" s="9"/>
      <c r="G696" s="9"/>
      <c r="H696" s="41"/>
      <c r="I696" s="10"/>
      <c r="J696" s="41">
        <v>128000</v>
      </c>
    </row>
    <row r="697" spans="1:10" ht="12.75">
      <c r="A697" s="4">
        <v>690</v>
      </c>
      <c r="B697" s="4"/>
      <c r="C697" s="4"/>
      <c r="D697" s="4">
        <v>4040</v>
      </c>
      <c r="E697" s="8" t="s">
        <v>171</v>
      </c>
      <c r="F697" s="9"/>
      <c r="G697" s="9"/>
      <c r="H697" s="41"/>
      <c r="I697" s="10"/>
      <c r="J697" s="41">
        <f>SUM(J698)</f>
        <v>10900</v>
      </c>
    </row>
    <row r="698" spans="1:10" ht="38.25">
      <c r="A698" s="4">
        <v>691</v>
      </c>
      <c r="B698" s="4"/>
      <c r="C698" s="4"/>
      <c r="D698" s="4"/>
      <c r="E698" s="8" t="s">
        <v>236</v>
      </c>
      <c r="F698" s="9"/>
      <c r="G698" s="9"/>
      <c r="H698" s="41"/>
      <c r="I698" s="10"/>
      <c r="J698" s="41">
        <v>10900</v>
      </c>
    </row>
    <row r="699" spans="1:10" ht="12.75">
      <c r="A699" s="4">
        <v>692</v>
      </c>
      <c r="B699" s="4"/>
      <c r="C699" s="4"/>
      <c r="D699" s="4">
        <v>4110</v>
      </c>
      <c r="E699" s="8" t="s">
        <v>186</v>
      </c>
      <c r="F699" s="9"/>
      <c r="G699" s="9"/>
      <c r="H699" s="41"/>
      <c r="I699" s="10"/>
      <c r="J699" s="41">
        <f>SUM(J700)</f>
        <v>20500</v>
      </c>
    </row>
    <row r="700" spans="1:10" ht="12.75">
      <c r="A700" s="4">
        <v>693</v>
      </c>
      <c r="B700" s="4"/>
      <c r="C700" s="4"/>
      <c r="D700" s="4"/>
      <c r="E700" s="8" t="s">
        <v>186</v>
      </c>
      <c r="F700" s="9"/>
      <c r="G700" s="9"/>
      <c r="H700" s="41"/>
      <c r="I700" s="10"/>
      <c r="J700" s="41">
        <v>20500</v>
      </c>
    </row>
    <row r="701" spans="1:10" ht="12.75">
      <c r="A701" s="4">
        <v>694</v>
      </c>
      <c r="B701" s="4"/>
      <c r="C701" s="4"/>
      <c r="D701" s="4">
        <v>4120</v>
      </c>
      <c r="E701" s="8" t="s">
        <v>187</v>
      </c>
      <c r="F701" s="9"/>
      <c r="G701" s="9"/>
      <c r="H701" s="41"/>
      <c r="I701" s="10"/>
      <c r="J701" s="41">
        <f>SUM(J702)</f>
        <v>3070</v>
      </c>
    </row>
    <row r="702" spans="1:10" ht="12.75">
      <c r="A702" s="4">
        <v>695</v>
      </c>
      <c r="B702" s="4"/>
      <c r="C702" s="4"/>
      <c r="D702" s="4"/>
      <c r="E702" s="8" t="s">
        <v>187</v>
      </c>
      <c r="F702" s="9"/>
      <c r="G702" s="9"/>
      <c r="H702" s="41"/>
      <c r="I702" s="10"/>
      <c r="J702" s="41">
        <v>3070</v>
      </c>
    </row>
    <row r="703" spans="1:10" ht="12.75">
      <c r="A703" s="4">
        <v>696</v>
      </c>
      <c r="B703" s="4"/>
      <c r="C703" s="4"/>
      <c r="D703" s="4">
        <v>4210</v>
      </c>
      <c r="E703" s="8" t="s">
        <v>507</v>
      </c>
      <c r="F703" s="9"/>
      <c r="G703" s="9"/>
      <c r="H703" s="41"/>
      <c r="I703" s="10"/>
      <c r="J703" s="41">
        <f>SUM(J704)</f>
        <v>7000</v>
      </c>
    </row>
    <row r="704" spans="1:10" ht="12.75">
      <c r="A704" s="4">
        <v>697</v>
      </c>
      <c r="B704" s="4"/>
      <c r="C704" s="4"/>
      <c r="D704" s="4"/>
      <c r="E704" s="8" t="s">
        <v>377</v>
      </c>
      <c r="F704" s="9"/>
      <c r="G704" s="9"/>
      <c r="H704" s="41"/>
      <c r="I704" s="10"/>
      <c r="J704" s="41">
        <v>7000</v>
      </c>
    </row>
    <row r="705" spans="1:10" ht="12.75">
      <c r="A705" s="4">
        <v>698</v>
      </c>
      <c r="B705" s="4"/>
      <c r="C705" s="4"/>
      <c r="D705" s="4">
        <v>4440</v>
      </c>
      <c r="E705" s="8" t="s">
        <v>591</v>
      </c>
      <c r="F705" s="9"/>
      <c r="G705" s="9"/>
      <c r="H705" s="41"/>
      <c r="I705" s="10"/>
      <c r="J705" s="41">
        <f>SUM(J706)</f>
        <v>6700</v>
      </c>
    </row>
    <row r="706" spans="1:10" ht="25.5">
      <c r="A706" s="4">
        <v>699</v>
      </c>
      <c r="B706" s="4"/>
      <c r="C706" s="4"/>
      <c r="D706" s="4"/>
      <c r="E706" s="8" t="s">
        <v>389</v>
      </c>
      <c r="F706" s="9"/>
      <c r="G706" s="9"/>
      <c r="H706" s="41"/>
      <c r="I706" s="10"/>
      <c r="J706" s="41">
        <v>6700</v>
      </c>
    </row>
    <row r="707" spans="1:10" ht="25.5">
      <c r="A707" s="4">
        <v>700</v>
      </c>
      <c r="B707" s="4"/>
      <c r="C707" s="4"/>
      <c r="D707" s="4">
        <v>4700</v>
      </c>
      <c r="E707" s="8" t="s">
        <v>198</v>
      </c>
      <c r="F707" s="9"/>
      <c r="G707" s="9"/>
      <c r="H707" s="41"/>
      <c r="I707" s="10"/>
      <c r="J707" s="41">
        <f>SUM(J708)</f>
        <v>1000</v>
      </c>
    </row>
    <row r="708" spans="1:10" ht="12.75">
      <c r="A708" s="4">
        <v>701</v>
      </c>
      <c r="B708" s="4"/>
      <c r="C708" s="4"/>
      <c r="D708" s="4"/>
      <c r="E708" s="8" t="s">
        <v>454</v>
      </c>
      <c r="F708" s="9"/>
      <c r="G708" s="9"/>
      <c r="H708" s="41"/>
      <c r="I708" s="10"/>
      <c r="J708" s="41">
        <v>1000</v>
      </c>
    </row>
    <row r="709" spans="1:10" ht="12.75">
      <c r="A709" s="4">
        <v>702</v>
      </c>
      <c r="B709" s="90" t="s">
        <v>638</v>
      </c>
      <c r="C709" s="91"/>
      <c r="D709" s="91"/>
      <c r="E709" s="92"/>
      <c r="F709" s="15" t="e">
        <f>SUM(F313+F401+#REF!+F464+F537+F607+F613+F647+#REF!+F683)</f>
        <v>#REF!</v>
      </c>
      <c r="G709" s="15" t="e">
        <f>SUM(G313+G421+G401+G464+G537+G607+G613+G647+G683+#REF!)</f>
        <v>#REF!</v>
      </c>
      <c r="H709" s="44" t="e">
        <f>SUM(H313+H421+H401+H464+H537+H607+H613+H647+H683)</f>
        <v>#REF!</v>
      </c>
      <c r="I709" s="16" t="e">
        <f>SUM(I313+I401+#REF!+I464+I537+I607+I613+I647+#REF!+I683+#REF!)</f>
        <v>#REF!</v>
      </c>
      <c r="J709" s="44">
        <f>SUM(J313+J421+J401+J464+J537+J607+J613+J647+J683+J694+J427+J523)</f>
        <v>25990728</v>
      </c>
    </row>
    <row r="710" spans="1:10" ht="12.75">
      <c r="A710" s="4">
        <v>703</v>
      </c>
      <c r="B710" s="23">
        <v>803</v>
      </c>
      <c r="C710" s="24">
        <v>80309</v>
      </c>
      <c r="D710" s="24" t="s">
        <v>6</v>
      </c>
      <c r="E710" s="21" t="s">
        <v>352</v>
      </c>
      <c r="F710" s="15"/>
      <c r="G710" s="15"/>
      <c r="H710" s="44"/>
      <c r="I710" s="16"/>
      <c r="J710" s="42">
        <f>SUM(J711)</f>
        <v>36000</v>
      </c>
    </row>
    <row r="711" spans="1:10" ht="12.75">
      <c r="A711" s="4">
        <v>704</v>
      </c>
      <c r="B711" s="23"/>
      <c r="C711" s="24"/>
      <c r="D711" s="23">
        <v>3210</v>
      </c>
      <c r="E711" s="23" t="s">
        <v>572</v>
      </c>
      <c r="F711" s="15"/>
      <c r="G711" s="25">
        <f>SUM(G712)</f>
        <v>36000</v>
      </c>
      <c r="H711" s="72">
        <f>SUM(H712)</f>
        <v>36000</v>
      </c>
      <c r="I711" s="16"/>
      <c r="J711" s="45">
        <f>SUM(J712)</f>
        <v>36000</v>
      </c>
    </row>
    <row r="712" spans="1:10" ht="12.75">
      <c r="A712" s="4">
        <v>705</v>
      </c>
      <c r="B712" s="23"/>
      <c r="C712" s="23"/>
      <c r="D712" s="23"/>
      <c r="E712" s="23" t="s">
        <v>400</v>
      </c>
      <c r="F712" s="15"/>
      <c r="G712" s="25">
        <v>36000</v>
      </c>
      <c r="H712" s="42">
        <v>36000</v>
      </c>
      <c r="I712" s="16"/>
      <c r="J712" s="42">
        <v>36000</v>
      </c>
    </row>
    <row r="713" spans="1:10" ht="12.75">
      <c r="A713" s="4">
        <v>706</v>
      </c>
      <c r="B713" s="26" t="s">
        <v>399</v>
      </c>
      <c r="C713" s="23"/>
      <c r="D713" s="23"/>
      <c r="E713" s="23"/>
      <c r="F713" s="15"/>
      <c r="G713" s="15" t="e">
        <f>SUM(#REF!)</f>
        <v>#REF!</v>
      </c>
      <c r="H713" s="44" t="e">
        <f>SUM(#REF!)</f>
        <v>#REF!</v>
      </c>
      <c r="I713" s="16"/>
      <c r="J713" s="44">
        <f>SUM(J711)</f>
        <v>36000</v>
      </c>
    </row>
    <row r="714" spans="1:10" ht="12.75">
      <c r="A714" s="4">
        <v>707</v>
      </c>
      <c r="B714" s="4">
        <v>851</v>
      </c>
      <c r="C714" s="7">
        <v>85153</v>
      </c>
      <c r="D714" s="7" t="s">
        <v>499</v>
      </c>
      <c r="E714" s="12" t="s">
        <v>472</v>
      </c>
      <c r="F714" s="9"/>
      <c r="G714" s="13">
        <f>SUM(G717+G719)</f>
        <v>15000</v>
      </c>
      <c r="H714" s="43">
        <f>SUM(H717+H719+H715)</f>
        <v>20000</v>
      </c>
      <c r="I714" s="27"/>
      <c r="J714" s="43">
        <f>SUM(J717+J719+J715)</f>
        <v>20000</v>
      </c>
    </row>
    <row r="715" spans="1:10" ht="12.75">
      <c r="A715" s="4">
        <v>708</v>
      </c>
      <c r="B715" s="4"/>
      <c r="C715" s="7"/>
      <c r="D715" s="4">
        <v>4170</v>
      </c>
      <c r="E715" s="8" t="s">
        <v>700</v>
      </c>
      <c r="F715" s="9"/>
      <c r="G715" s="13"/>
      <c r="H715" s="42">
        <f>SUM(H716)</f>
        <v>9000</v>
      </c>
      <c r="I715" s="27"/>
      <c r="J715" s="43">
        <f>SUM(J716)</f>
        <v>9000</v>
      </c>
    </row>
    <row r="716" spans="1:10" ht="12.75">
      <c r="A716" s="4">
        <v>709</v>
      </c>
      <c r="B716" s="4"/>
      <c r="C716" s="7"/>
      <c r="D716" s="7"/>
      <c r="E716" s="8" t="s">
        <v>336</v>
      </c>
      <c r="F716" s="9"/>
      <c r="G716" s="13"/>
      <c r="H716" s="42">
        <v>9000</v>
      </c>
      <c r="I716" s="27"/>
      <c r="J716" s="42">
        <v>9000</v>
      </c>
    </row>
    <row r="717" spans="1:10" ht="12.75">
      <c r="A717" s="4">
        <v>710</v>
      </c>
      <c r="B717" s="4"/>
      <c r="C717" s="7"/>
      <c r="D717" s="4">
        <v>4210</v>
      </c>
      <c r="E717" s="8" t="s">
        <v>507</v>
      </c>
      <c r="F717" s="9"/>
      <c r="G717" s="13">
        <f>SUM(G718)</f>
        <v>3000</v>
      </c>
      <c r="H717" s="43">
        <f>SUM(H718)</f>
        <v>1000</v>
      </c>
      <c r="I717" s="27"/>
      <c r="J717" s="43">
        <f>SUM(J718)</f>
        <v>1000</v>
      </c>
    </row>
    <row r="718" spans="1:10" ht="13.5" customHeight="1">
      <c r="A718" s="4">
        <v>711</v>
      </c>
      <c r="B718" s="4"/>
      <c r="C718" s="7"/>
      <c r="D718" s="7"/>
      <c r="E718" s="8" t="s">
        <v>339</v>
      </c>
      <c r="F718" s="9"/>
      <c r="G718" s="35">
        <v>3000</v>
      </c>
      <c r="H718" s="41">
        <v>1000</v>
      </c>
      <c r="I718" s="27"/>
      <c r="J718" s="42">
        <v>1000</v>
      </c>
    </row>
    <row r="719" spans="1:10" ht="12.75">
      <c r="A719" s="4">
        <v>712</v>
      </c>
      <c r="B719" s="4"/>
      <c r="C719" s="4" t="s">
        <v>498</v>
      </c>
      <c r="D719" s="4">
        <v>4300</v>
      </c>
      <c r="E719" s="8" t="s">
        <v>552</v>
      </c>
      <c r="F719" s="9"/>
      <c r="G719" s="9">
        <f>SUM(G720)</f>
        <v>12000</v>
      </c>
      <c r="H719" s="41">
        <f>SUM(H720)</f>
        <v>10000</v>
      </c>
      <c r="I719" s="27"/>
      <c r="J719" s="41">
        <f>SUM(J720)</f>
        <v>10000</v>
      </c>
    </row>
    <row r="720" spans="1:10" ht="12.75">
      <c r="A720" s="4">
        <v>713</v>
      </c>
      <c r="B720" s="4"/>
      <c r="C720" s="4" t="s">
        <v>498</v>
      </c>
      <c r="D720" s="4"/>
      <c r="E720" s="8" t="s">
        <v>338</v>
      </c>
      <c r="F720" s="9"/>
      <c r="G720" s="9">
        <v>12000</v>
      </c>
      <c r="H720" s="41">
        <v>10000</v>
      </c>
      <c r="I720" s="27"/>
      <c r="J720" s="41">
        <v>10000</v>
      </c>
    </row>
    <row r="721" spans="1:10" ht="12.75">
      <c r="A721" s="4">
        <v>714</v>
      </c>
      <c r="B721" s="4"/>
      <c r="C721" s="7">
        <v>85154</v>
      </c>
      <c r="D721" s="7" t="s">
        <v>499</v>
      </c>
      <c r="E721" s="12" t="s">
        <v>649</v>
      </c>
      <c r="F721" s="13" t="e">
        <f>SUM(F722+#REF!+F724+F726+#REF!+F728+F730)</f>
        <v>#REF!</v>
      </c>
      <c r="G721" s="13">
        <f>SUM(G722+G724+G726+G728+G730+G732+G734)</f>
        <v>125000</v>
      </c>
      <c r="H721" s="43" t="e">
        <f>SUM(H722+H724+H726+H728+H730+H732+H734+#REF!+#REF!)</f>
        <v>#REF!</v>
      </c>
      <c r="I721" s="14" t="e">
        <f>SUM(#REF!+I726+#REF!+I728+I730+#REF!)</f>
        <v>#REF!</v>
      </c>
      <c r="J721" s="43">
        <f>SUM(J722+J724+J726+J728+J730+J732+J734+J736)</f>
        <v>160000</v>
      </c>
    </row>
    <row r="722" spans="1:10" ht="26.25" customHeight="1">
      <c r="A722" s="4">
        <v>715</v>
      </c>
      <c r="B722" s="4"/>
      <c r="C722" s="7"/>
      <c r="D722" s="4">
        <v>2820</v>
      </c>
      <c r="E722" s="8" t="s">
        <v>473</v>
      </c>
      <c r="F722" s="9">
        <f>SUM(F723:F723)</f>
        <v>17100</v>
      </c>
      <c r="G722" s="9">
        <f>SUM(G723:G723)</f>
        <v>12000</v>
      </c>
      <c r="H722" s="41">
        <f>SUM(H723:H723)</f>
        <v>12000</v>
      </c>
      <c r="I722" s="14"/>
      <c r="J722" s="41">
        <f>SUM(J723:J723)</f>
        <v>12000</v>
      </c>
    </row>
    <row r="723" spans="1:10" ht="25.5">
      <c r="A723" s="4">
        <v>716</v>
      </c>
      <c r="B723" s="4"/>
      <c r="C723" s="7"/>
      <c r="D723" s="4"/>
      <c r="E723" s="8" t="s">
        <v>213</v>
      </c>
      <c r="F723" s="9">
        <v>17100</v>
      </c>
      <c r="G723" s="9">
        <v>12000</v>
      </c>
      <c r="H723" s="41">
        <v>12000</v>
      </c>
      <c r="I723" s="14"/>
      <c r="J723" s="41">
        <v>12000</v>
      </c>
    </row>
    <row r="724" spans="1:10" ht="12.75">
      <c r="A724" s="4">
        <v>717</v>
      </c>
      <c r="B724" s="4"/>
      <c r="C724" s="4"/>
      <c r="D724" s="4">
        <v>4170</v>
      </c>
      <c r="E724" s="8" t="s">
        <v>700</v>
      </c>
      <c r="F724" s="9">
        <f>SUM(F725)</f>
        <v>32020</v>
      </c>
      <c r="G724" s="9">
        <f>SUM(G725)</f>
        <v>38140</v>
      </c>
      <c r="H724" s="41">
        <f>SUM(H725)</f>
        <v>40000</v>
      </c>
      <c r="I724" s="10"/>
      <c r="J724" s="41">
        <f>SUM(J725)</f>
        <v>40000</v>
      </c>
    </row>
    <row r="725" spans="1:10" ht="18.75" customHeight="1">
      <c r="A725" s="4">
        <v>718</v>
      </c>
      <c r="B725" s="4"/>
      <c r="C725" s="4"/>
      <c r="D725" s="4"/>
      <c r="E725" s="8" t="s">
        <v>337</v>
      </c>
      <c r="F725" s="9">
        <v>32020</v>
      </c>
      <c r="G725" s="9">
        <v>38140</v>
      </c>
      <c r="H725" s="41">
        <v>40000</v>
      </c>
      <c r="I725" s="10"/>
      <c r="J725" s="41">
        <v>40000</v>
      </c>
    </row>
    <row r="726" spans="1:10" ht="12.75">
      <c r="A726" s="4">
        <v>719</v>
      </c>
      <c r="B726" s="4" t="s">
        <v>497</v>
      </c>
      <c r="C726" s="4" t="s">
        <v>498</v>
      </c>
      <c r="D726" s="4">
        <v>4210</v>
      </c>
      <c r="E726" s="8" t="s">
        <v>507</v>
      </c>
      <c r="F726" s="9">
        <f>SUM(F727)</f>
        <v>5520</v>
      </c>
      <c r="G726" s="9">
        <f>SUM(G727)</f>
        <v>6300</v>
      </c>
      <c r="H726" s="41">
        <f>SUM(H727)</f>
        <v>7500</v>
      </c>
      <c r="I726" s="10">
        <f>SUM(I727)</f>
        <v>0</v>
      </c>
      <c r="J726" s="41">
        <f>SUM(J727)</f>
        <v>8800</v>
      </c>
    </row>
    <row r="727" spans="1:10" ht="14.25" customHeight="1">
      <c r="A727" s="4">
        <v>720</v>
      </c>
      <c r="B727" s="4" t="s">
        <v>497</v>
      </c>
      <c r="C727" s="4" t="s">
        <v>498</v>
      </c>
      <c r="D727" s="4"/>
      <c r="E727" s="8" t="s">
        <v>340</v>
      </c>
      <c r="F727" s="9">
        <v>5520</v>
      </c>
      <c r="G727" s="9">
        <v>6300</v>
      </c>
      <c r="H727" s="41">
        <v>7500</v>
      </c>
      <c r="I727" s="10"/>
      <c r="J727" s="41">
        <v>8800</v>
      </c>
    </row>
    <row r="728" spans="1:10" ht="13.5" customHeight="1">
      <c r="A728" s="4">
        <v>721</v>
      </c>
      <c r="B728" s="4" t="s">
        <v>497</v>
      </c>
      <c r="C728" s="4" t="s">
        <v>498</v>
      </c>
      <c r="D728" s="4">
        <v>4260</v>
      </c>
      <c r="E728" s="8" t="s">
        <v>509</v>
      </c>
      <c r="F728" s="9">
        <f>SUM(F729)</f>
        <v>3000</v>
      </c>
      <c r="G728" s="9">
        <f>SUM(G729)</f>
        <v>6000</v>
      </c>
      <c r="H728" s="41">
        <f>SUM(H729)</f>
        <v>5000</v>
      </c>
      <c r="I728" s="10">
        <f>SUM(I729)</f>
        <v>0</v>
      </c>
      <c r="J728" s="41">
        <f>SUM(J729)</f>
        <v>5000</v>
      </c>
    </row>
    <row r="729" spans="1:10" ht="12.75">
      <c r="A729" s="4">
        <v>722</v>
      </c>
      <c r="B729" s="4" t="s">
        <v>497</v>
      </c>
      <c r="C729" s="4" t="s">
        <v>498</v>
      </c>
      <c r="D729" s="4"/>
      <c r="E729" s="8" t="s">
        <v>341</v>
      </c>
      <c r="F729" s="9">
        <v>3000</v>
      </c>
      <c r="G729" s="9">
        <v>6000</v>
      </c>
      <c r="H729" s="41">
        <v>5000</v>
      </c>
      <c r="I729" s="10"/>
      <c r="J729" s="41">
        <v>5000</v>
      </c>
    </row>
    <row r="730" spans="1:10" ht="12.75">
      <c r="A730" s="4">
        <v>723</v>
      </c>
      <c r="B730" s="4" t="s">
        <v>497</v>
      </c>
      <c r="C730" s="4" t="s">
        <v>498</v>
      </c>
      <c r="D730" s="4">
        <v>4300</v>
      </c>
      <c r="E730" s="8" t="s">
        <v>552</v>
      </c>
      <c r="F730" s="9">
        <f>SUM(F731)</f>
        <v>21240</v>
      </c>
      <c r="G730" s="9">
        <f>SUM(G731)</f>
        <v>56060</v>
      </c>
      <c r="H730" s="41">
        <f>SUM(H731)</f>
        <v>75700</v>
      </c>
      <c r="I730" s="10">
        <f>SUM(I731)</f>
        <v>0</v>
      </c>
      <c r="J730" s="41">
        <f>SUM(J731)</f>
        <v>86100</v>
      </c>
    </row>
    <row r="731" spans="1:10" ht="66" customHeight="1">
      <c r="A731" s="4">
        <v>724</v>
      </c>
      <c r="B731" s="4" t="s">
        <v>497</v>
      </c>
      <c r="C731" s="4" t="s">
        <v>498</v>
      </c>
      <c r="D731" s="4"/>
      <c r="E731" s="8" t="s">
        <v>610</v>
      </c>
      <c r="F731" s="9">
        <v>21240</v>
      </c>
      <c r="G731" s="9">
        <v>56060</v>
      </c>
      <c r="H731" s="51">
        <v>75700</v>
      </c>
      <c r="I731" s="10"/>
      <c r="J731" s="51">
        <v>86100</v>
      </c>
    </row>
    <row r="732" spans="1:10" ht="25.5">
      <c r="A732" s="4">
        <v>725</v>
      </c>
      <c r="B732" s="4"/>
      <c r="C732" s="4"/>
      <c r="D732" s="4">
        <v>4370</v>
      </c>
      <c r="E732" s="8" t="s">
        <v>393</v>
      </c>
      <c r="F732" s="9"/>
      <c r="G732" s="9">
        <f>SUM(G733)</f>
        <v>3000</v>
      </c>
      <c r="H732" s="41">
        <f>SUM(H733)</f>
        <v>2500</v>
      </c>
      <c r="I732" s="10"/>
      <c r="J732" s="41">
        <f>SUM(J733)</f>
        <v>2500</v>
      </c>
    </row>
    <row r="733" spans="1:10" ht="12.75" customHeight="1">
      <c r="A733" s="4">
        <v>726</v>
      </c>
      <c r="B733" s="4"/>
      <c r="C733" s="4"/>
      <c r="D733" s="4"/>
      <c r="E733" s="8" t="s">
        <v>567</v>
      </c>
      <c r="F733" s="9"/>
      <c r="G733" s="9">
        <v>3000</v>
      </c>
      <c r="H733" s="41">
        <v>2500</v>
      </c>
      <c r="I733" s="10"/>
      <c r="J733" s="41">
        <v>2500</v>
      </c>
    </row>
    <row r="734" spans="1:10" ht="12.75" customHeight="1">
      <c r="A734" s="4">
        <v>727</v>
      </c>
      <c r="B734" s="4"/>
      <c r="C734" s="4"/>
      <c r="D734" s="4">
        <v>4390</v>
      </c>
      <c r="E734" s="8" t="s">
        <v>645</v>
      </c>
      <c r="F734" s="9"/>
      <c r="G734" s="9">
        <f>SUM(G735)</f>
        <v>3500</v>
      </c>
      <c r="H734" s="41">
        <f>SUM(H735)</f>
        <v>5000</v>
      </c>
      <c r="I734" s="10"/>
      <c r="J734" s="41">
        <f>SUM(J735)</f>
        <v>5000</v>
      </c>
    </row>
    <row r="735" spans="1:10" ht="14.25" customHeight="1">
      <c r="A735" s="4">
        <v>728</v>
      </c>
      <c r="B735" s="4"/>
      <c r="C735" s="4"/>
      <c r="D735" s="4"/>
      <c r="E735" s="8" t="s">
        <v>90</v>
      </c>
      <c r="F735" s="9"/>
      <c r="G735" s="9">
        <v>3500</v>
      </c>
      <c r="H735" s="41">
        <v>5000</v>
      </c>
      <c r="I735" s="10"/>
      <c r="J735" s="41">
        <v>5000</v>
      </c>
    </row>
    <row r="736" spans="1:10" ht="14.25" customHeight="1">
      <c r="A736" s="4">
        <v>729</v>
      </c>
      <c r="B736" s="4"/>
      <c r="C736" s="4"/>
      <c r="D736" s="4">
        <v>4610</v>
      </c>
      <c r="E736" s="8" t="s">
        <v>611</v>
      </c>
      <c r="F736" s="9"/>
      <c r="G736" s="9"/>
      <c r="H736" s="41">
        <f>SUM(H737)</f>
        <v>0</v>
      </c>
      <c r="I736" s="10"/>
      <c r="J736" s="41">
        <f>SUM(J737)</f>
        <v>600</v>
      </c>
    </row>
    <row r="737" spans="1:10" ht="14.25" customHeight="1">
      <c r="A737" s="4">
        <v>730</v>
      </c>
      <c r="B737" s="4"/>
      <c r="C737" s="4"/>
      <c r="D737" s="4"/>
      <c r="E737" s="8" t="s">
        <v>611</v>
      </c>
      <c r="F737" s="9"/>
      <c r="G737" s="9"/>
      <c r="H737" s="41"/>
      <c r="I737" s="10"/>
      <c r="J737" s="41">
        <v>600</v>
      </c>
    </row>
    <row r="738" spans="1:10" s="40" customFormat="1" ht="14.25" customHeight="1">
      <c r="A738" s="4">
        <v>731</v>
      </c>
      <c r="B738" s="20"/>
      <c r="C738" s="20">
        <v>85195</v>
      </c>
      <c r="D738" s="20"/>
      <c r="E738" s="21" t="s">
        <v>554</v>
      </c>
      <c r="F738" s="22"/>
      <c r="G738" s="22"/>
      <c r="H738" s="45"/>
      <c r="I738" s="39"/>
      <c r="J738" s="45">
        <f>SUM(J739)</f>
        <v>10500</v>
      </c>
    </row>
    <row r="739" spans="1:10" ht="14.25" customHeight="1">
      <c r="A739" s="4">
        <v>732</v>
      </c>
      <c r="B739" s="4"/>
      <c r="C739" s="4"/>
      <c r="D739" s="4">
        <v>4300</v>
      </c>
      <c r="E739" s="8" t="s">
        <v>552</v>
      </c>
      <c r="F739" s="9"/>
      <c r="G739" s="9"/>
      <c r="H739" s="41"/>
      <c r="I739" s="10"/>
      <c r="J739" s="41">
        <f>SUM(J740)</f>
        <v>10500</v>
      </c>
    </row>
    <row r="740" spans="1:10" ht="14.25" customHeight="1">
      <c r="A740" s="4">
        <v>733</v>
      </c>
      <c r="B740" s="4"/>
      <c r="C740" s="4"/>
      <c r="D740" s="4"/>
      <c r="E740" s="8" t="s">
        <v>5</v>
      </c>
      <c r="F740" s="9"/>
      <c r="G740" s="9"/>
      <c r="H740" s="41"/>
      <c r="I740" s="10"/>
      <c r="J740" s="41">
        <v>10500</v>
      </c>
    </row>
    <row r="741" spans="1:10" ht="12.75">
      <c r="A741" s="4">
        <v>734</v>
      </c>
      <c r="B741" s="90" t="s">
        <v>300</v>
      </c>
      <c r="C741" s="91"/>
      <c r="D741" s="91"/>
      <c r="E741" s="92"/>
      <c r="F741" s="15" t="e">
        <f>SUM(#REF!+F721+#REF!)</f>
        <v>#REF!</v>
      </c>
      <c r="G741" s="15" t="e">
        <f>SUM(G721+#REF!+G714+#REF!)</f>
        <v>#REF!</v>
      </c>
      <c r="H741" s="44" t="e">
        <f>SUM(H714+#REF!+H721+#REF!)</f>
        <v>#REF!</v>
      </c>
      <c r="I741" s="16" t="e">
        <f>SUM(#REF!+I721+#REF!)</f>
        <v>#REF!</v>
      </c>
      <c r="J741" s="44">
        <f>SUM(J714+J721+J738)</f>
        <v>190500</v>
      </c>
    </row>
    <row r="742" spans="1:10" ht="12.75">
      <c r="A742" s="4">
        <v>735</v>
      </c>
      <c r="B742" s="7">
        <v>852</v>
      </c>
      <c r="C742" s="20">
        <v>85202</v>
      </c>
      <c r="D742" s="4"/>
      <c r="E742" s="12" t="s">
        <v>199</v>
      </c>
      <c r="F742" s="15"/>
      <c r="G742" s="35">
        <f>SUM(G743)</f>
        <v>0</v>
      </c>
      <c r="H742" s="42" t="e">
        <f>SUM(H743+#REF!)</f>
        <v>#REF!</v>
      </c>
      <c r="I742" s="42">
        <f>SUM(I743)</f>
        <v>0</v>
      </c>
      <c r="J742" s="42">
        <f>SUM(J743)</f>
        <v>129100</v>
      </c>
    </row>
    <row r="743" spans="1:10" ht="25.5">
      <c r="A743" s="4">
        <v>736</v>
      </c>
      <c r="B743" s="18"/>
      <c r="C743" s="19"/>
      <c r="D743" s="4">
        <v>4330</v>
      </c>
      <c r="E743" s="8" t="s">
        <v>323</v>
      </c>
      <c r="F743" s="15"/>
      <c r="G743" s="15"/>
      <c r="H743" s="42">
        <f>SUM(H744)</f>
        <v>55800</v>
      </c>
      <c r="I743" s="16"/>
      <c r="J743" s="42">
        <f>SUM(J744)</f>
        <v>129100</v>
      </c>
    </row>
    <row r="744" spans="1:10" ht="15.75" customHeight="1">
      <c r="A744" s="4">
        <v>737</v>
      </c>
      <c r="B744" s="18"/>
      <c r="C744" s="19"/>
      <c r="D744" s="4"/>
      <c r="E744" s="8" t="s">
        <v>657</v>
      </c>
      <c r="F744" s="15"/>
      <c r="G744" s="15"/>
      <c r="H744" s="42">
        <v>55800</v>
      </c>
      <c r="I744" s="16"/>
      <c r="J744" s="42">
        <v>129100</v>
      </c>
    </row>
    <row r="745" spans="1:10" ht="38.25">
      <c r="A745" s="4">
        <v>738</v>
      </c>
      <c r="B745" s="4"/>
      <c r="C745" s="28">
        <v>85212</v>
      </c>
      <c r="D745" s="19"/>
      <c r="E745" s="12" t="s">
        <v>363</v>
      </c>
      <c r="F745" s="13">
        <f>SUM(F749:F764)</f>
        <v>2027400</v>
      </c>
      <c r="G745" s="13" t="e">
        <f>SUM(G748+G750+G752+G754+G756+G758+G760+G764+G768+#REF!+#REF!)</f>
        <v>#REF!</v>
      </c>
      <c r="H745" s="13" t="e">
        <f>SUM(H748+H750+H752+H754+H756+H758+H760+H764+H768+#REF!+#REF!+H762+H746+H766)</f>
        <v>#REF!</v>
      </c>
      <c r="I745" s="16"/>
      <c r="J745" s="43">
        <f>SUM(J748+J750+J752+J754+J756+J758+J760+J764+J768+J762+J746+J766)</f>
        <v>1357889</v>
      </c>
    </row>
    <row r="746" spans="1:10" ht="12.75">
      <c r="A746" s="4">
        <v>739</v>
      </c>
      <c r="B746" s="7"/>
      <c r="C746" s="28"/>
      <c r="D746" s="33">
        <v>3020</v>
      </c>
      <c r="E746" s="8" t="s">
        <v>414</v>
      </c>
      <c r="F746" s="13"/>
      <c r="G746" s="13"/>
      <c r="H746" s="43">
        <f>SUM(H747)</f>
        <v>500</v>
      </c>
      <c r="I746" s="71"/>
      <c r="J746" s="72">
        <f>SUM(J747)</f>
        <v>500</v>
      </c>
    </row>
    <row r="747" spans="1:10" ht="39.75" customHeight="1">
      <c r="A747" s="4">
        <v>740</v>
      </c>
      <c r="B747" s="7"/>
      <c r="C747" s="28"/>
      <c r="D747" s="33"/>
      <c r="E747" s="8" t="s">
        <v>0</v>
      </c>
      <c r="F747" s="13"/>
      <c r="G747" s="13"/>
      <c r="H747" s="42">
        <v>500</v>
      </c>
      <c r="I747" s="16"/>
      <c r="J747" s="42">
        <v>500</v>
      </c>
    </row>
    <row r="748" spans="1:10" ht="12.75">
      <c r="A748" s="4">
        <v>741</v>
      </c>
      <c r="B748" s="4"/>
      <c r="C748" s="4"/>
      <c r="D748" s="4">
        <v>3110</v>
      </c>
      <c r="E748" s="8" t="s">
        <v>738</v>
      </c>
      <c r="F748" s="9">
        <f>SUM(F749)</f>
        <v>1940400</v>
      </c>
      <c r="G748" s="9">
        <f>SUM(G749)</f>
        <v>1358000</v>
      </c>
      <c r="H748" s="41">
        <f>SUM(H749)</f>
        <v>1189900</v>
      </c>
      <c r="I748" s="16"/>
      <c r="J748" s="41">
        <f>SUM(J749)</f>
        <v>1176280</v>
      </c>
    </row>
    <row r="749" spans="1:10" ht="25.5">
      <c r="A749" s="4">
        <v>742</v>
      </c>
      <c r="B749" s="4"/>
      <c r="C749" s="4"/>
      <c r="D749" s="4"/>
      <c r="E749" s="52" t="s">
        <v>711</v>
      </c>
      <c r="F749" s="9">
        <v>1940400</v>
      </c>
      <c r="G749" s="9">
        <v>1358000</v>
      </c>
      <c r="H749" s="41">
        <v>1189900</v>
      </c>
      <c r="I749" s="16"/>
      <c r="J749" s="41">
        <v>1176280</v>
      </c>
    </row>
    <row r="750" spans="1:10" ht="12.75">
      <c r="A750" s="4">
        <v>743</v>
      </c>
      <c r="B750" s="4"/>
      <c r="C750" s="4"/>
      <c r="D750" s="4">
        <v>4010</v>
      </c>
      <c r="E750" s="8" t="s">
        <v>170</v>
      </c>
      <c r="F750" s="9">
        <v>39000</v>
      </c>
      <c r="G750" s="9">
        <f>SUM(G751)</f>
        <v>58150</v>
      </c>
      <c r="H750" s="41">
        <f>SUM(H751)</f>
        <v>88570</v>
      </c>
      <c r="I750" s="16"/>
      <c r="J750" s="41">
        <f>SUM(J751)</f>
        <v>101755</v>
      </c>
    </row>
    <row r="751" spans="1:10" ht="12.75">
      <c r="A751" s="4">
        <v>744</v>
      </c>
      <c r="B751" s="4"/>
      <c r="C751" s="4"/>
      <c r="D751" s="4"/>
      <c r="E751" s="8" t="s">
        <v>170</v>
      </c>
      <c r="F751" s="9"/>
      <c r="G751" s="9">
        <v>58150</v>
      </c>
      <c r="H751" s="41">
        <v>88570</v>
      </c>
      <c r="I751" s="16"/>
      <c r="J751" s="41">
        <v>101755</v>
      </c>
    </row>
    <row r="752" spans="1:10" ht="12.75">
      <c r="A752" s="4">
        <v>745</v>
      </c>
      <c r="B752" s="4"/>
      <c r="C752" s="4"/>
      <c r="D752" s="4">
        <v>4040</v>
      </c>
      <c r="E752" s="8" t="s">
        <v>171</v>
      </c>
      <c r="F752" s="9">
        <v>2000</v>
      </c>
      <c r="G752" s="9">
        <f>SUM(G753)</f>
        <v>3400</v>
      </c>
      <c r="H752" s="41">
        <f>SUM(H753)</f>
        <v>3700</v>
      </c>
      <c r="I752" s="16"/>
      <c r="J752" s="41">
        <f>SUM(J753)</f>
        <v>6600</v>
      </c>
    </row>
    <row r="753" spans="1:10" ht="12.75">
      <c r="A753" s="4">
        <v>746</v>
      </c>
      <c r="B753" s="4"/>
      <c r="C753" s="4"/>
      <c r="D753" s="4"/>
      <c r="E753" s="8" t="s">
        <v>171</v>
      </c>
      <c r="F753" s="9"/>
      <c r="G753" s="9">
        <v>3400</v>
      </c>
      <c r="H753" s="41">
        <v>3700</v>
      </c>
      <c r="I753" s="16"/>
      <c r="J753" s="41">
        <v>6600</v>
      </c>
    </row>
    <row r="754" spans="1:10" ht="12.75">
      <c r="A754" s="4">
        <v>747</v>
      </c>
      <c r="B754" s="4"/>
      <c r="C754" s="4"/>
      <c r="D754" s="4">
        <v>4110</v>
      </c>
      <c r="E754" s="8" t="s">
        <v>186</v>
      </c>
      <c r="F754" s="9">
        <v>8500</v>
      </c>
      <c r="G754" s="9">
        <f>SUM(G755)</f>
        <v>11300</v>
      </c>
      <c r="H754" s="41">
        <f>SUM(H755)</f>
        <v>27615</v>
      </c>
      <c r="I754" s="16"/>
      <c r="J754" s="41">
        <f>SUM(J755)</f>
        <v>37459</v>
      </c>
    </row>
    <row r="755" spans="1:10" ht="12.75">
      <c r="A755" s="4">
        <v>748</v>
      </c>
      <c r="B755" s="4"/>
      <c r="C755" s="4"/>
      <c r="D755" s="4"/>
      <c r="E755" s="8" t="s">
        <v>186</v>
      </c>
      <c r="F755" s="9"/>
      <c r="G755" s="9">
        <v>11300</v>
      </c>
      <c r="H755" s="41">
        <v>27615</v>
      </c>
      <c r="I755" s="16"/>
      <c r="J755" s="41">
        <v>37459</v>
      </c>
    </row>
    <row r="756" spans="1:10" ht="12.75">
      <c r="A756" s="4">
        <v>749</v>
      </c>
      <c r="B756" s="4"/>
      <c r="C756" s="4"/>
      <c r="D756" s="4">
        <v>4120</v>
      </c>
      <c r="E756" s="8" t="s">
        <v>187</v>
      </c>
      <c r="F756" s="9">
        <v>1200</v>
      </c>
      <c r="G756" s="9">
        <f>SUM(G757)</f>
        <v>1500</v>
      </c>
      <c r="H756" s="41">
        <f>SUM(H757)</f>
        <v>2315</v>
      </c>
      <c r="I756" s="16"/>
      <c r="J756" s="41">
        <f>SUM(J757)</f>
        <v>2685</v>
      </c>
    </row>
    <row r="757" spans="1:10" ht="12.75">
      <c r="A757" s="4">
        <v>750</v>
      </c>
      <c r="B757" s="4"/>
      <c r="C757" s="4"/>
      <c r="D757" s="4"/>
      <c r="E757" s="8" t="s">
        <v>187</v>
      </c>
      <c r="F757" s="9"/>
      <c r="G757" s="9">
        <v>1500</v>
      </c>
      <c r="H757" s="41">
        <v>2315</v>
      </c>
      <c r="I757" s="16"/>
      <c r="J757" s="41">
        <v>2685</v>
      </c>
    </row>
    <row r="758" spans="1:10" ht="12.75">
      <c r="A758" s="4">
        <v>751</v>
      </c>
      <c r="B758" s="4"/>
      <c r="C758" s="4"/>
      <c r="D758" s="4">
        <v>4170</v>
      </c>
      <c r="E758" s="8" t="s">
        <v>700</v>
      </c>
      <c r="F758" s="9">
        <v>5400</v>
      </c>
      <c r="G758" s="9">
        <f>SUM(G759)</f>
        <v>1200</v>
      </c>
      <c r="H758" s="41">
        <f>SUM(H759)</f>
        <v>1200</v>
      </c>
      <c r="I758" s="16"/>
      <c r="J758" s="41">
        <f>SUM(J759)</f>
        <v>1250</v>
      </c>
    </row>
    <row r="759" spans="1:10" ht="12.75">
      <c r="A759" s="4">
        <v>752</v>
      </c>
      <c r="B759" s="4"/>
      <c r="C759" s="4"/>
      <c r="D759" s="4"/>
      <c r="E759" s="8" t="s">
        <v>214</v>
      </c>
      <c r="F759" s="9"/>
      <c r="G759" s="9">
        <v>1200</v>
      </c>
      <c r="H759" s="41">
        <v>1200</v>
      </c>
      <c r="I759" s="16"/>
      <c r="J759" s="41">
        <v>1250</v>
      </c>
    </row>
    <row r="760" spans="1:10" ht="12.75">
      <c r="A760" s="4">
        <v>753</v>
      </c>
      <c r="B760" s="4"/>
      <c r="C760" s="4"/>
      <c r="D760" s="4">
        <v>4210</v>
      </c>
      <c r="E760" s="8" t="s">
        <v>507</v>
      </c>
      <c r="F760" s="9">
        <v>4900</v>
      </c>
      <c r="G760" s="9">
        <f>SUM(G761)</f>
        <v>8000</v>
      </c>
      <c r="H760" s="41">
        <f>SUM(H761)</f>
        <v>8000</v>
      </c>
      <c r="I760" s="16"/>
      <c r="J760" s="41">
        <f>SUM(J761)</f>
        <v>7000</v>
      </c>
    </row>
    <row r="761" spans="1:10" ht="12.75">
      <c r="A761" s="4">
        <v>754</v>
      </c>
      <c r="B761" s="4"/>
      <c r="C761" s="4"/>
      <c r="D761" s="4"/>
      <c r="E761" s="8" t="s">
        <v>568</v>
      </c>
      <c r="F761" s="9"/>
      <c r="G761" s="9">
        <v>8000</v>
      </c>
      <c r="H761" s="41">
        <v>8000</v>
      </c>
      <c r="I761" s="16"/>
      <c r="J761" s="41">
        <v>7000</v>
      </c>
    </row>
    <row r="762" spans="1:10" ht="12.75">
      <c r="A762" s="4">
        <v>755</v>
      </c>
      <c r="B762" s="4"/>
      <c r="C762" s="4"/>
      <c r="D762" s="4">
        <v>4280</v>
      </c>
      <c r="E762" s="8" t="s">
        <v>713</v>
      </c>
      <c r="F762" s="9"/>
      <c r="G762" s="9"/>
      <c r="H762" s="41">
        <f>SUM(H763)</f>
        <v>200</v>
      </c>
      <c r="I762" s="16"/>
      <c r="J762" s="41">
        <f>SUM(J763)</f>
        <v>200</v>
      </c>
    </row>
    <row r="763" spans="1:10" ht="12.75">
      <c r="A763" s="4">
        <v>756</v>
      </c>
      <c r="B763" s="4"/>
      <c r="C763" s="4"/>
      <c r="D763" s="4"/>
      <c r="E763" s="8" t="s">
        <v>713</v>
      </c>
      <c r="F763" s="9"/>
      <c r="G763" s="9"/>
      <c r="H763" s="41">
        <v>200</v>
      </c>
      <c r="I763" s="16"/>
      <c r="J763" s="41">
        <v>200</v>
      </c>
    </row>
    <row r="764" spans="1:10" ht="12.75">
      <c r="A764" s="4">
        <v>757</v>
      </c>
      <c r="B764" s="4"/>
      <c r="C764" s="4"/>
      <c r="D764" s="4">
        <v>4300</v>
      </c>
      <c r="E764" s="8" t="s">
        <v>552</v>
      </c>
      <c r="F764" s="9">
        <f>SUM(F765)</f>
        <v>26000</v>
      </c>
      <c r="G764" s="9">
        <f>SUM(G765)</f>
        <v>26200</v>
      </c>
      <c r="H764" s="41">
        <f>SUM(H765)</f>
        <v>25550</v>
      </c>
      <c r="I764" s="16"/>
      <c r="J764" s="41">
        <f>SUM(J765)</f>
        <v>19900</v>
      </c>
    </row>
    <row r="765" spans="1:10" ht="51">
      <c r="A765" s="4">
        <v>758</v>
      </c>
      <c r="B765" s="4"/>
      <c r="C765" s="4"/>
      <c r="D765" s="4"/>
      <c r="E765" s="8" t="s">
        <v>724</v>
      </c>
      <c r="F765" s="9">
        <v>26000</v>
      </c>
      <c r="G765" s="9">
        <v>26200</v>
      </c>
      <c r="H765" s="41">
        <v>25550</v>
      </c>
      <c r="I765" s="16"/>
      <c r="J765" s="41">
        <v>19900</v>
      </c>
    </row>
    <row r="766" spans="1:10" ht="12.75">
      <c r="A766" s="4">
        <v>759</v>
      </c>
      <c r="B766" s="4"/>
      <c r="C766" s="4"/>
      <c r="D766" s="4">
        <v>4440</v>
      </c>
      <c r="E766" s="8" t="s">
        <v>591</v>
      </c>
      <c r="F766" s="9"/>
      <c r="G766" s="9"/>
      <c r="H766" s="41">
        <f>SUM(H767)</f>
        <v>2220</v>
      </c>
      <c r="I766" s="16"/>
      <c r="J766" s="41">
        <f>SUM(J767)</f>
        <v>2210</v>
      </c>
    </row>
    <row r="767" spans="1:10" ht="12.75">
      <c r="A767" s="4">
        <v>760</v>
      </c>
      <c r="B767" s="4"/>
      <c r="C767" s="4"/>
      <c r="D767" s="4"/>
      <c r="E767" s="8" t="s">
        <v>591</v>
      </c>
      <c r="F767" s="9"/>
      <c r="G767" s="9"/>
      <c r="H767" s="41">
        <v>2220</v>
      </c>
      <c r="I767" s="16"/>
      <c r="J767" s="41">
        <v>2210</v>
      </c>
    </row>
    <row r="768" spans="1:10" ht="27.75" customHeight="1">
      <c r="A768" s="4">
        <v>761</v>
      </c>
      <c r="B768" s="4"/>
      <c r="C768" s="4"/>
      <c r="D768" s="4">
        <v>4700</v>
      </c>
      <c r="E768" s="8" t="s">
        <v>207</v>
      </c>
      <c r="F768" s="9"/>
      <c r="G768" s="9">
        <f>SUM(G769)</f>
        <v>1000</v>
      </c>
      <c r="H768" s="41">
        <f>SUM(H769)</f>
        <v>2000</v>
      </c>
      <c r="I768" s="16"/>
      <c r="J768" s="41">
        <f>SUM(J769)</f>
        <v>2050</v>
      </c>
    </row>
    <row r="769" spans="1:10" ht="12" customHeight="1">
      <c r="A769" s="4">
        <v>762</v>
      </c>
      <c r="B769" s="4"/>
      <c r="C769" s="4"/>
      <c r="D769" s="4"/>
      <c r="E769" s="8" t="s">
        <v>233</v>
      </c>
      <c r="F769" s="9"/>
      <c r="G769" s="9">
        <v>1000</v>
      </c>
      <c r="H769" s="41">
        <v>2000</v>
      </c>
      <c r="I769" s="16"/>
      <c r="J769" s="41">
        <v>2050</v>
      </c>
    </row>
    <row r="770" spans="1:10" ht="53.25" customHeight="1">
      <c r="A770" s="4">
        <v>763</v>
      </c>
      <c r="B770" s="4"/>
      <c r="C770" s="28">
        <v>85213</v>
      </c>
      <c r="D770" s="7"/>
      <c r="E770" s="12" t="s">
        <v>349</v>
      </c>
      <c r="F770" s="13">
        <f aca="true" t="shared" si="3" ref="F770:J771">SUM(F771)</f>
        <v>8500</v>
      </c>
      <c r="G770" s="13">
        <f t="shared" si="3"/>
        <v>12000</v>
      </c>
      <c r="H770" s="43">
        <f t="shared" si="3"/>
        <v>13400</v>
      </c>
      <c r="I770" s="14">
        <f t="shared" si="3"/>
        <v>1000</v>
      </c>
      <c r="J770" s="43">
        <f t="shared" si="3"/>
        <v>16900</v>
      </c>
    </row>
    <row r="771" spans="1:10" ht="12.75">
      <c r="A771" s="4">
        <v>764</v>
      </c>
      <c r="B771" s="18"/>
      <c r="C771" s="18"/>
      <c r="D771" s="4">
        <v>4130</v>
      </c>
      <c r="E771" s="8" t="s">
        <v>739</v>
      </c>
      <c r="F771" s="9">
        <f t="shared" si="3"/>
        <v>8500</v>
      </c>
      <c r="G771" s="9">
        <f t="shared" si="3"/>
        <v>12000</v>
      </c>
      <c r="H771" s="41">
        <f t="shared" si="3"/>
        <v>13400</v>
      </c>
      <c r="I771" s="10">
        <f t="shared" si="3"/>
        <v>1000</v>
      </c>
      <c r="J771" s="41">
        <f t="shared" si="3"/>
        <v>16900</v>
      </c>
    </row>
    <row r="772" spans="1:10" ht="27" customHeight="1">
      <c r="A772" s="4">
        <v>765</v>
      </c>
      <c r="B772" s="18"/>
      <c r="C772" s="18"/>
      <c r="D772" s="4"/>
      <c r="E772" s="8" t="s">
        <v>725</v>
      </c>
      <c r="F772" s="9">
        <v>8500</v>
      </c>
      <c r="G772" s="9">
        <v>12000</v>
      </c>
      <c r="H772" s="41">
        <v>13400</v>
      </c>
      <c r="I772" s="10">
        <v>1000</v>
      </c>
      <c r="J772" s="41">
        <v>16900</v>
      </c>
    </row>
    <row r="773" spans="1:10" ht="25.5">
      <c r="A773" s="4">
        <v>766</v>
      </c>
      <c r="B773" s="4" t="s">
        <v>497</v>
      </c>
      <c r="C773" s="59">
        <v>85214</v>
      </c>
      <c r="D773" s="7" t="s">
        <v>499</v>
      </c>
      <c r="E773" s="12" t="s">
        <v>227</v>
      </c>
      <c r="F773" s="13" t="e">
        <f>SUM(F774+#REF!)</f>
        <v>#REF!</v>
      </c>
      <c r="G773" s="13" t="e">
        <f>SUM(G774+#REF!)</f>
        <v>#REF!</v>
      </c>
      <c r="H773" s="43">
        <f>SUM(H774)</f>
        <v>372600</v>
      </c>
      <c r="I773" s="14">
        <f>SUM(I774)</f>
        <v>0</v>
      </c>
      <c r="J773" s="43">
        <f>SUM(J774)</f>
        <v>200000</v>
      </c>
    </row>
    <row r="774" spans="1:10" ht="12.75">
      <c r="A774" s="4">
        <v>767</v>
      </c>
      <c r="B774" s="4" t="s">
        <v>497</v>
      </c>
      <c r="C774" s="4" t="s">
        <v>498</v>
      </c>
      <c r="D774" s="4">
        <v>3110</v>
      </c>
      <c r="E774" s="8" t="s">
        <v>738</v>
      </c>
      <c r="F774" s="9">
        <f>SUM(F775:F775)</f>
        <v>399000</v>
      </c>
      <c r="G774" s="9">
        <f>SUM(G775:G775)</f>
        <v>420570</v>
      </c>
      <c r="H774" s="41">
        <f>SUM(H775:H775)</f>
        <v>372600</v>
      </c>
      <c r="I774" s="10">
        <f>SUM(I775)</f>
        <v>0</v>
      </c>
      <c r="J774" s="41">
        <f>SUM(J775:J775)</f>
        <v>200000</v>
      </c>
    </row>
    <row r="775" spans="1:10" ht="12.75" customHeight="1">
      <c r="A775" s="4">
        <v>768</v>
      </c>
      <c r="B775" s="4" t="s">
        <v>497</v>
      </c>
      <c r="C775" s="4" t="s">
        <v>498</v>
      </c>
      <c r="D775" s="4"/>
      <c r="E775" s="8" t="s">
        <v>181</v>
      </c>
      <c r="F775" s="9">
        <v>399000</v>
      </c>
      <c r="G775" s="9">
        <v>420570</v>
      </c>
      <c r="H775" s="41">
        <v>372600</v>
      </c>
      <c r="I775" s="10"/>
      <c r="J775" s="41">
        <v>200000</v>
      </c>
    </row>
    <row r="776" spans="1:10" ht="12.75">
      <c r="A776" s="4">
        <v>769</v>
      </c>
      <c r="B776" s="4" t="s">
        <v>497</v>
      </c>
      <c r="C776" s="7">
        <v>85215</v>
      </c>
      <c r="D776" s="7" t="s">
        <v>499</v>
      </c>
      <c r="E776" s="12" t="s">
        <v>740</v>
      </c>
      <c r="F776" s="13">
        <f aca="true" t="shared" si="4" ref="F776:J777">SUM(F777)</f>
        <v>5000</v>
      </c>
      <c r="G776" s="13">
        <f t="shared" si="4"/>
        <v>7500</v>
      </c>
      <c r="H776" s="43">
        <f t="shared" si="4"/>
        <v>5000</v>
      </c>
      <c r="I776" s="14">
        <f t="shared" si="4"/>
        <v>0</v>
      </c>
      <c r="J776" s="43">
        <f t="shared" si="4"/>
        <v>2000</v>
      </c>
    </row>
    <row r="777" spans="1:10" ht="12.75">
      <c r="A777" s="4">
        <v>770</v>
      </c>
      <c r="B777" s="4" t="s">
        <v>497</v>
      </c>
      <c r="C777" s="4" t="s">
        <v>498</v>
      </c>
      <c r="D777" s="4">
        <v>3110</v>
      </c>
      <c r="E777" s="8" t="s">
        <v>738</v>
      </c>
      <c r="F777" s="9">
        <f t="shared" si="4"/>
        <v>5000</v>
      </c>
      <c r="G777" s="9">
        <f t="shared" si="4"/>
        <v>7500</v>
      </c>
      <c r="H777" s="41">
        <f t="shared" si="4"/>
        <v>5000</v>
      </c>
      <c r="I777" s="41">
        <f t="shared" si="4"/>
        <v>0</v>
      </c>
      <c r="J777" s="41">
        <f t="shared" si="4"/>
        <v>2000</v>
      </c>
    </row>
    <row r="778" spans="1:10" ht="12.75">
      <c r="A778" s="4">
        <v>771</v>
      </c>
      <c r="B778" s="4" t="s">
        <v>497</v>
      </c>
      <c r="C778" s="4" t="s">
        <v>498</v>
      </c>
      <c r="D778" s="4"/>
      <c r="E778" s="8" t="s">
        <v>740</v>
      </c>
      <c r="F778" s="9">
        <v>5000</v>
      </c>
      <c r="G778" s="9">
        <v>7500</v>
      </c>
      <c r="H778" s="41">
        <v>5000</v>
      </c>
      <c r="I778" s="10"/>
      <c r="J778" s="41">
        <v>2000</v>
      </c>
    </row>
    <row r="779" spans="1:10" s="40" customFormat="1" ht="12.75">
      <c r="A779" s="4">
        <v>772</v>
      </c>
      <c r="B779" s="20"/>
      <c r="C779" s="20">
        <v>85216</v>
      </c>
      <c r="D779" s="20"/>
      <c r="E779" s="21" t="s">
        <v>707</v>
      </c>
      <c r="F779" s="22"/>
      <c r="G779" s="22"/>
      <c r="H779" s="45"/>
      <c r="I779" s="45">
        <f>SUM(I780)</f>
        <v>0</v>
      </c>
      <c r="J779" s="45">
        <f>SUM(J780)</f>
        <v>154000</v>
      </c>
    </row>
    <row r="780" spans="1:10" ht="12.75">
      <c r="A780" s="4">
        <v>773</v>
      </c>
      <c r="B780" s="4"/>
      <c r="C780" s="4"/>
      <c r="D780" s="4">
        <v>3110</v>
      </c>
      <c r="E780" s="8" t="s">
        <v>738</v>
      </c>
      <c r="F780" s="9"/>
      <c r="G780" s="9"/>
      <c r="H780" s="41"/>
      <c r="I780" s="41">
        <f>SUM(I781)</f>
        <v>0</v>
      </c>
      <c r="J780" s="41">
        <f>SUM(J781)</f>
        <v>154000</v>
      </c>
    </row>
    <row r="781" spans="1:10" ht="12.75">
      <c r="A781" s="4">
        <v>774</v>
      </c>
      <c r="B781" s="4"/>
      <c r="C781" s="4"/>
      <c r="D781" s="4"/>
      <c r="E781" s="8" t="s">
        <v>182</v>
      </c>
      <c r="F781" s="9"/>
      <c r="G781" s="9"/>
      <c r="H781" s="41"/>
      <c r="I781" s="10"/>
      <c r="J781" s="41">
        <v>154000</v>
      </c>
    </row>
    <row r="782" spans="1:10" ht="12.75">
      <c r="A782" s="4">
        <v>775</v>
      </c>
      <c r="B782" s="4" t="s">
        <v>497</v>
      </c>
      <c r="C782" s="7">
        <v>85219</v>
      </c>
      <c r="D782" s="7" t="s">
        <v>499</v>
      </c>
      <c r="E782" s="12" t="s">
        <v>741</v>
      </c>
      <c r="F782" s="13" t="e">
        <f>SUM(F785+F788+F790+F792+F796+F798+F804+F812+F814+F816+#REF!+F794+F806+F802+F800)</f>
        <v>#REF!</v>
      </c>
      <c r="G782" s="13" t="e">
        <f>SUM(G783+G785+G788+G790+G792+G794+G796+G798+G800+G802+G804+G806+G808+G810+G812+G814+G816+G818+#REF!+#REF!+#REF!)</f>
        <v>#REF!</v>
      </c>
      <c r="H782" s="43" t="e">
        <f>SUM(H783+H785+H788+H790+H792+H794+H796+H798+H800+H802+H804+H806+H808+H810+H812+H814+H816+H818+#REF!+#REF!+#REF!)</f>
        <v>#REF!</v>
      </c>
      <c r="I782" s="14" t="e">
        <f>SUM(I785+I788+I790+I792+I796+I798+I804+I812+I814+I816+#REF!)</f>
        <v>#REF!</v>
      </c>
      <c r="J782" s="43">
        <f>SUM(J783+J785+J788+J790+J792+J794+J796+J798+J800+J802+J804+J806+J808+J810+J812+J814+J816+J818)</f>
        <v>895073</v>
      </c>
    </row>
    <row r="783" spans="1:10" ht="12.75">
      <c r="A783" s="4">
        <v>776</v>
      </c>
      <c r="B783" s="4"/>
      <c r="C783" s="7"/>
      <c r="D783" s="33">
        <v>3020</v>
      </c>
      <c r="E783" s="8" t="s">
        <v>414</v>
      </c>
      <c r="F783" s="13"/>
      <c r="G783" s="13">
        <f>SUM(G784)</f>
        <v>1650</v>
      </c>
      <c r="H783" s="43">
        <f>SUM(H784)</f>
        <v>1650</v>
      </c>
      <c r="I783" s="14"/>
      <c r="J783" s="43">
        <f>SUM(J784)</f>
        <v>1700</v>
      </c>
    </row>
    <row r="784" spans="1:10" ht="38.25">
      <c r="A784" s="4">
        <v>777</v>
      </c>
      <c r="B784" s="4"/>
      <c r="C784" s="7"/>
      <c r="D784" s="33"/>
      <c r="E784" s="8" t="s">
        <v>0</v>
      </c>
      <c r="F784" s="13"/>
      <c r="G784" s="35">
        <v>1650</v>
      </c>
      <c r="H784" s="42">
        <v>1650</v>
      </c>
      <c r="I784" s="14"/>
      <c r="J784" s="42">
        <v>1700</v>
      </c>
    </row>
    <row r="785" spans="1:10" ht="12.75">
      <c r="A785" s="4">
        <v>778</v>
      </c>
      <c r="B785" s="4" t="s">
        <v>497</v>
      </c>
      <c r="C785" s="4" t="s">
        <v>498</v>
      </c>
      <c r="D785" s="4">
        <v>4010</v>
      </c>
      <c r="E785" s="8" t="s">
        <v>170</v>
      </c>
      <c r="F785" s="9">
        <f>SUM(F786)</f>
        <v>322600</v>
      </c>
      <c r="G785" s="9">
        <f>SUM(G786)</f>
        <v>492900</v>
      </c>
      <c r="H785" s="9">
        <f>SUM(H786+H787)</f>
        <v>582000</v>
      </c>
      <c r="I785" s="10">
        <f>SUM(I786)</f>
        <v>0</v>
      </c>
      <c r="J785" s="41">
        <f>SUM(J786+J787)</f>
        <v>604360</v>
      </c>
    </row>
    <row r="786" spans="1:10" ht="12.75">
      <c r="A786" s="4">
        <v>779</v>
      </c>
      <c r="B786" s="4" t="s">
        <v>497</v>
      </c>
      <c r="C786" s="4" t="s">
        <v>498</v>
      </c>
      <c r="D786" s="4"/>
      <c r="E786" s="8" t="s">
        <v>508</v>
      </c>
      <c r="F786" s="9">
        <v>322600</v>
      </c>
      <c r="G786" s="9">
        <v>492900</v>
      </c>
      <c r="H786" s="41">
        <v>563050</v>
      </c>
      <c r="I786" s="10"/>
      <c r="J786" s="41">
        <v>598200</v>
      </c>
    </row>
    <row r="787" spans="1:10" ht="12.75">
      <c r="A787" s="4">
        <v>780</v>
      </c>
      <c r="B787" s="4"/>
      <c r="C787" s="4"/>
      <c r="D787" s="4"/>
      <c r="E787" s="8" t="s">
        <v>197</v>
      </c>
      <c r="F787" s="9"/>
      <c r="G787" s="9"/>
      <c r="H787" s="41">
        <v>18950</v>
      </c>
      <c r="I787" s="10"/>
      <c r="J787" s="41">
        <v>6160</v>
      </c>
    </row>
    <row r="788" spans="1:10" ht="12.75">
      <c r="A788" s="4">
        <v>781</v>
      </c>
      <c r="B788" s="4" t="s">
        <v>497</v>
      </c>
      <c r="C788" s="4" t="s">
        <v>498</v>
      </c>
      <c r="D788" s="4">
        <v>4040</v>
      </c>
      <c r="E788" s="8" t="s">
        <v>589</v>
      </c>
      <c r="F788" s="9">
        <f>SUM(F789)</f>
        <v>22500</v>
      </c>
      <c r="G788" s="9">
        <f>SUM(G789)</f>
        <v>31500</v>
      </c>
      <c r="H788" s="41">
        <f>SUM(H789)</f>
        <v>35800</v>
      </c>
      <c r="I788" s="10">
        <f>SUM(I789)</f>
        <v>0</v>
      </c>
      <c r="J788" s="41">
        <f>SUM(J789)</f>
        <v>43850</v>
      </c>
    </row>
    <row r="789" spans="1:10" ht="12.75">
      <c r="A789" s="4">
        <v>782</v>
      </c>
      <c r="B789" s="4" t="s">
        <v>497</v>
      </c>
      <c r="C789" s="4" t="s">
        <v>498</v>
      </c>
      <c r="D789" s="4"/>
      <c r="E789" s="8" t="s">
        <v>589</v>
      </c>
      <c r="F789" s="9">
        <v>22500</v>
      </c>
      <c r="G789" s="9">
        <v>31500</v>
      </c>
      <c r="H789" s="41">
        <v>35800</v>
      </c>
      <c r="I789" s="10"/>
      <c r="J789" s="41">
        <v>43850</v>
      </c>
    </row>
    <row r="790" spans="1:10" ht="12.75">
      <c r="A790" s="4">
        <v>783</v>
      </c>
      <c r="B790" s="4" t="s">
        <v>497</v>
      </c>
      <c r="C790" s="4" t="s">
        <v>498</v>
      </c>
      <c r="D790" s="4">
        <v>4110</v>
      </c>
      <c r="E790" s="8" t="s">
        <v>186</v>
      </c>
      <c r="F790" s="9">
        <f>SUM(F791)</f>
        <v>61300</v>
      </c>
      <c r="G790" s="9">
        <f>SUM(G791)</f>
        <v>96550</v>
      </c>
      <c r="H790" s="41">
        <f>SUM(H791)</f>
        <v>98100</v>
      </c>
      <c r="I790" s="10">
        <f>SUM(I791)</f>
        <v>0</v>
      </c>
      <c r="J790" s="41">
        <f>SUM(J791)</f>
        <v>99700</v>
      </c>
    </row>
    <row r="791" spans="1:10" ht="12.75">
      <c r="A791" s="4">
        <v>784</v>
      </c>
      <c r="B791" s="4" t="s">
        <v>497</v>
      </c>
      <c r="C791" s="4" t="s">
        <v>498</v>
      </c>
      <c r="D791" s="4"/>
      <c r="E791" s="8" t="s">
        <v>186</v>
      </c>
      <c r="F791" s="9">
        <v>61300</v>
      </c>
      <c r="G791" s="9">
        <v>96550</v>
      </c>
      <c r="H791" s="41">
        <v>98100</v>
      </c>
      <c r="I791" s="10"/>
      <c r="J791" s="41">
        <v>99700</v>
      </c>
    </row>
    <row r="792" spans="1:10" ht="12.75">
      <c r="A792" s="4">
        <v>785</v>
      </c>
      <c r="B792" s="4" t="s">
        <v>497</v>
      </c>
      <c r="C792" s="4" t="s">
        <v>498</v>
      </c>
      <c r="D792" s="4">
        <v>4120</v>
      </c>
      <c r="E792" s="8" t="s">
        <v>187</v>
      </c>
      <c r="F792" s="9">
        <f>SUM(F793)</f>
        <v>8400</v>
      </c>
      <c r="G792" s="9">
        <f>SUM(G793)</f>
        <v>13100</v>
      </c>
      <c r="H792" s="41">
        <f>SUM(H793)</f>
        <v>15300</v>
      </c>
      <c r="I792" s="10" t="e">
        <f>SUM(#REF!)</f>
        <v>#REF!</v>
      </c>
      <c r="J792" s="41">
        <f>SUM(J793)</f>
        <v>14153</v>
      </c>
    </row>
    <row r="793" spans="1:10" ht="12.75">
      <c r="A793" s="4">
        <v>786</v>
      </c>
      <c r="B793" s="4"/>
      <c r="C793" s="4"/>
      <c r="D793" s="4"/>
      <c r="E793" s="8" t="s">
        <v>187</v>
      </c>
      <c r="F793" s="9">
        <v>8400</v>
      </c>
      <c r="G793" s="9">
        <v>13100</v>
      </c>
      <c r="H793" s="41">
        <v>15300</v>
      </c>
      <c r="I793" s="10"/>
      <c r="J793" s="41">
        <v>14153</v>
      </c>
    </row>
    <row r="794" spans="1:10" ht="12.75">
      <c r="A794" s="4">
        <v>787</v>
      </c>
      <c r="B794" s="4"/>
      <c r="C794" s="4"/>
      <c r="D794" s="4">
        <v>4170</v>
      </c>
      <c r="E794" s="8" t="s">
        <v>437</v>
      </c>
      <c r="F794" s="9">
        <f>SUM(F795)</f>
        <v>4800</v>
      </c>
      <c r="G794" s="9">
        <f>SUM(G795)</f>
        <v>8500</v>
      </c>
      <c r="H794" s="41">
        <f>SUM(H795)</f>
        <v>13000</v>
      </c>
      <c r="I794" s="10"/>
      <c r="J794" s="41">
        <f>SUM(J795)</f>
        <v>13000</v>
      </c>
    </row>
    <row r="795" spans="1:10" ht="24.75" customHeight="1">
      <c r="A795" s="4">
        <v>788</v>
      </c>
      <c r="B795" s="4"/>
      <c r="C795" s="4"/>
      <c r="D795" s="4"/>
      <c r="E795" s="8" t="s">
        <v>1</v>
      </c>
      <c r="F795" s="9">
        <v>4800</v>
      </c>
      <c r="G795" s="9">
        <v>8500</v>
      </c>
      <c r="H795" s="41">
        <v>13000</v>
      </c>
      <c r="I795" s="10"/>
      <c r="J795" s="41">
        <v>13000</v>
      </c>
    </row>
    <row r="796" spans="1:10" ht="12.75">
      <c r="A796" s="4">
        <v>789</v>
      </c>
      <c r="B796" s="4" t="s">
        <v>497</v>
      </c>
      <c r="C796" s="4" t="s">
        <v>498</v>
      </c>
      <c r="D796" s="4">
        <v>4210</v>
      </c>
      <c r="E796" s="8" t="s">
        <v>507</v>
      </c>
      <c r="F796" s="9">
        <f>SUM(F797)</f>
        <v>20500</v>
      </c>
      <c r="G796" s="9">
        <f>SUM(G797)</f>
        <v>25500</v>
      </c>
      <c r="H796" s="41">
        <f>SUM(H797)</f>
        <v>23800</v>
      </c>
      <c r="I796" s="10">
        <f>SUM(I797)</f>
        <v>0</v>
      </c>
      <c r="J796" s="41">
        <f>SUM(J797)</f>
        <v>33500</v>
      </c>
    </row>
    <row r="797" spans="1:10" ht="63.75">
      <c r="A797" s="4">
        <v>790</v>
      </c>
      <c r="B797" s="4" t="s">
        <v>497</v>
      </c>
      <c r="C797" s="4" t="s">
        <v>498</v>
      </c>
      <c r="D797" s="4"/>
      <c r="E797" s="8" t="s">
        <v>2</v>
      </c>
      <c r="F797" s="9">
        <v>20500</v>
      </c>
      <c r="G797" s="9">
        <v>25500</v>
      </c>
      <c r="H797" s="51">
        <v>23800</v>
      </c>
      <c r="I797" s="10"/>
      <c r="J797" s="51">
        <v>33500</v>
      </c>
    </row>
    <row r="798" spans="1:10" ht="12.75">
      <c r="A798" s="4">
        <v>791</v>
      </c>
      <c r="B798" s="4" t="s">
        <v>497</v>
      </c>
      <c r="C798" s="4" t="s">
        <v>498</v>
      </c>
      <c r="D798" s="4">
        <v>4260</v>
      </c>
      <c r="E798" s="8" t="s">
        <v>509</v>
      </c>
      <c r="F798" s="9">
        <f>SUM(F799)</f>
        <v>4600</v>
      </c>
      <c r="G798" s="9">
        <f>SUM(G799)</f>
        <v>5100</v>
      </c>
      <c r="H798" s="41">
        <f>SUM(H799)</f>
        <v>5250</v>
      </c>
      <c r="I798" s="10">
        <f>SUM(I799)</f>
        <v>0</v>
      </c>
      <c r="J798" s="41">
        <f>SUM(J799)</f>
        <v>6700</v>
      </c>
    </row>
    <row r="799" spans="1:10" ht="12.75">
      <c r="A799" s="4">
        <v>792</v>
      </c>
      <c r="B799" s="4" t="s">
        <v>497</v>
      </c>
      <c r="C799" s="4" t="s">
        <v>498</v>
      </c>
      <c r="D799" s="4"/>
      <c r="E799" s="8" t="s">
        <v>161</v>
      </c>
      <c r="F799" s="9">
        <v>4600</v>
      </c>
      <c r="G799" s="9">
        <v>5100</v>
      </c>
      <c r="H799" s="41">
        <v>5250</v>
      </c>
      <c r="I799" s="10"/>
      <c r="J799" s="41">
        <v>6700</v>
      </c>
    </row>
    <row r="800" spans="1:10" ht="12.75">
      <c r="A800" s="4">
        <v>793</v>
      </c>
      <c r="B800" s="4"/>
      <c r="C800" s="4"/>
      <c r="D800" s="4">
        <v>4270</v>
      </c>
      <c r="E800" s="8" t="s">
        <v>43</v>
      </c>
      <c r="F800" s="9">
        <f>SUM(F801)</f>
        <v>3500</v>
      </c>
      <c r="G800" s="9">
        <f>SUM(G801)</f>
        <v>4600</v>
      </c>
      <c r="H800" s="41">
        <f>SUM(H801)</f>
        <v>3300</v>
      </c>
      <c r="I800" s="10"/>
      <c r="J800" s="41">
        <f>SUM(J801)</f>
        <v>3700</v>
      </c>
    </row>
    <row r="801" spans="1:10" ht="25.5">
      <c r="A801" s="4">
        <v>794</v>
      </c>
      <c r="B801" s="4"/>
      <c r="C801" s="4"/>
      <c r="D801" s="4"/>
      <c r="E801" s="8" t="s">
        <v>163</v>
      </c>
      <c r="F801" s="9">
        <v>3500</v>
      </c>
      <c r="G801" s="9">
        <v>4600</v>
      </c>
      <c r="H801" s="41">
        <v>3300</v>
      </c>
      <c r="I801" s="10"/>
      <c r="J801" s="41">
        <v>3700</v>
      </c>
    </row>
    <row r="802" spans="1:10" ht="12.75">
      <c r="A802" s="4">
        <v>795</v>
      </c>
      <c r="B802" s="4"/>
      <c r="C802" s="4"/>
      <c r="D802" s="4">
        <v>4280</v>
      </c>
      <c r="E802" s="8" t="s">
        <v>747</v>
      </c>
      <c r="F802" s="9">
        <v>200</v>
      </c>
      <c r="G802" s="9">
        <f>SUM(G803)</f>
        <v>200</v>
      </c>
      <c r="H802" s="41">
        <f>SUM(H803)</f>
        <v>470</v>
      </c>
      <c r="I802" s="10"/>
      <c r="J802" s="41">
        <f>SUM(J803)</f>
        <v>500</v>
      </c>
    </row>
    <row r="803" spans="1:10" ht="12.75">
      <c r="A803" s="4">
        <v>796</v>
      </c>
      <c r="B803" s="4"/>
      <c r="C803" s="4"/>
      <c r="D803" s="4"/>
      <c r="E803" s="8" t="s">
        <v>658</v>
      </c>
      <c r="F803" s="9"/>
      <c r="G803" s="9">
        <v>200</v>
      </c>
      <c r="H803" s="41">
        <v>470</v>
      </c>
      <c r="I803" s="10"/>
      <c r="J803" s="41">
        <v>500</v>
      </c>
    </row>
    <row r="804" spans="1:10" ht="12.75">
      <c r="A804" s="4">
        <v>797</v>
      </c>
      <c r="B804" s="4" t="s">
        <v>497</v>
      </c>
      <c r="C804" s="4" t="s">
        <v>498</v>
      </c>
      <c r="D804" s="4">
        <v>4300</v>
      </c>
      <c r="E804" s="8" t="s">
        <v>552</v>
      </c>
      <c r="F804" s="9">
        <f>SUM(F805)</f>
        <v>36300</v>
      </c>
      <c r="G804" s="9">
        <f>SUM(G805)</f>
        <v>37100</v>
      </c>
      <c r="H804" s="41">
        <f>SUM(H805)</f>
        <v>41400</v>
      </c>
      <c r="I804" s="10">
        <f>SUM(I805)</f>
        <v>0</v>
      </c>
      <c r="J804" s="41">
        <f>SUM(J805)</f>
        <v>36200</v>
      </c>
    </row>
    <row r="805" spans="1:10" ht="38.25">
      <c r="A805" s="4">
        <v>798</v>
      </c>
      <c r="B805" s="4" t="s">
        <v>497</v>
      </c>
      <c r="C805" s="4" t="s">
        <v>498</v>
      </c>
      <c r="D805" s="4"/>
      <c r="E805" s="8" t="s">
        <v>215</v>
      </c>
      <c r="F805" s="9">
        <v>36300</v>
      </c>
      <c r="G805" s="9">
        <v>37100</v>
      </c>
      <c r="H805" s="51">
        <v>41400</v>
      </c>
      <c r="I805" s="10"/>
      <c r="J805" s="51">
        <v>36200</v>
      </c>
    </row>
    <row r="806" spans="1:10" ht="12.75">
      <c r="A806" s="4">
        <v>799</v>
      </c>
      <c r="B806" s="4"/>
      <c r="C806" s="4"/>
      <c r="D806" s="4">
        <v>4350</v>
      </c>
      <c r="E806" s="8" t="s">
        <v>664</v>
      </c>
      <c r="F806" s="9">
        <v>900</v>
      </c>
      <c r="G806" s="9">
        <f>SUM(G807)</f>
        <v>2000</v>
      </c>
      <c r="H806" s="41">
        <f>SUM(H807)</f>
        <v>4500</v>
      </c>
      <c r="I806" s="10"/>
      <c r="J806" s="41">
        <f>SUM(J807)</f>
        <v>2200</v>
      </c>
    </row>
    <row r="807" spans="1:10" ht="12.75">
      <c r="A807" s="4">
        <v>800</v>
      </c>
      <c r="B807" s="4"/>
      <c r="C807" s="4"/>
      <c r="D807" s="4"/>
      <c r="E807" s="8" t="s">
        <v>627</v>
      </c>
      <c r="F807" s="9"/>
      <c r="G807" s="9">
        <v>2000</v>
      </c>
      <c r="H807" s="41">
        <v>4500</v>
      </c>
      <c r="I807" s="10"/>
      <c r="J807" s="41">
        <v>2200</v>
      </c>
    </row>
    <row r="808" spans="1:10" ht="25.5">
      <c r="A808" s="4">
        <v>801</v>
      </c>
      <c r="B808" s="4"/>
      <c r="C808" s="4"/>
      <c r="D808" s="4">
        <v>4360</v>
      </c>
      <c r="E808" s="8" t="s">
        <v>392</v>
      </c>
      <c r="F808" s="9"/>
      <c r="G808" s="9">
        <f>SUM(G809)</f>
        <v>1500</v>
      </c>
      <c r="H808" s="41">
        <f>SUM(H809)</f>
        <v>5000</v>
      </c>
      <c r="I808" s="10"/>
      <c r="J808" s="41">
        <f>SUM(J809)</f>
        <v>4400</v>
      </c>
    </row>
    <row r="809" spans="1:10" ht="12.75">
      <c r="A809" s="4">
        <v>802</v>
      </c>
      <c r="B809" s="4"/>
      <c r="C809" s="4"/>
      <c r="D809" s="4"/>
      <c r="E809" s="8" t="s">
        <v>566</v>
      </c>
      <c r="F809" s="9"/>
      <c r="G809" s="9">
        <v>1500</v>
      </c>
      <c r="H809" s="41">
        <v>5000</v>
      </c>
      <c r="I809" s="10"/>
      <c r="J809" s="41">
        <v>4400</v>
      </c>
    </row>
    <row r="810" spans="1:10" ht="26.25" customHeight="1">
      <c r="A810" s="4">
        <v>803</v>
      </c>
      <c r="B810" s="4"/>
      <c r="C810" s="4"/>
      <c r="D810" s="4">
        <v>4370</v>
      </c>
      <c r="E810" s="8" t="s">
        <v>393</v>
      </c>
      <c r="F810" s="9"/>
      <c r="G810" s="9">
        <f>SUM(G811)</f>
        <v>7900</v>
      </c>
      <c r="H810" s="41">
        <f>SUM(H811)</f>
        <v>7900</v>
      </c>
      <c r="I810" s="10"/>
      <c r="J810" s="41">
        <f>SUM(J811)</f>
        <v>6500</v>
      </c>
    </row>
    <row r="811" spans="1:10" ht="24" customHeight="1">
      <c r="A811" s="4">
        <v>804</v>
      </c>
      <c r="B811" s="4"/>
      <c r="C811" s="4"/>
      <c r="D811" s="4"/>
      <c r="E811" s="8" t="s">
        <v>31</v>
      </c>
      <c r="F811" s="9"/>
      <c r="G811" s="9">
        <v>7900</v>
      </c>
      <c r="H811" s="41">
        <v>7900</v>
      </c>
      <c r="I811" s="10"/>
      <c r="J811" s="41">
        <v>6500</v>
      </c>
    </row>
    <row r="812" spans="1:10" ht="12.75">
      <c r="A812" s="4">
        <v>805</v>
      </c>
      <c r="B812" s="4" t="s">
        <v>497</v>
      </c>
      <c r="C812" s="4" t="s">
        <v>498</v>
      </c>
      <c r="D812" s="4">
        <v>4410</v>
      </c>
      <c r="E812" s="8" t="s">
        <v>174</v>
      </c>
      <c r="F812" s="9">
        <f>SUM(F813)</f>
        <v>1000</v>
      </c>
      <c r="G812" s="9">
        <f>SUM(G813)</f>
        <v>2000</v>
      </c>
      <c r="H812" s="41">
        <f>SUM(H813)</f>
        <v>2000</v>
      </c>
      <c r="I812" s="10">
        <f>SUM(I813)</f>
        <v>0</v>
      </c>
      <c r="J812" s="41">
        <f>SUM(J813)</f>
        <v>2000</v>
      </c>
    </row>
    <row r="813" spans="1:10" ht="15" customHeight="1">
      <c r="A813" s="4">
        <v>806</v>
      </c>
      <c r="B813" s="4" t="s">
        <v>497</v>
      </c>
      <c r="C813" s="4" t="s">
        <v>498</v>
      </c>
      <c r="D813" s="4"/>
      <c r="E813" s="8" t="s">
        <v>250</v>
      </c>
      <c r="F813" s="9">
        <v>1000</v>
      </c>
      <c r="G813" s="9">
        <v>2000</v>
      </c>
      <c r="H813" s="41">
        <v>2000</v>
      </c>
      <c r="I813" s="10"/>
      <c r="J813" s="41">
        <v>2000</v>
      </c>
    </row>
    <row r="814" spans="1:10" ht="12.75">
      <c r="A814" s="4">
        <v>807</v>
      </c>
      <c r="B814" s="4" t="s">
        <v>497</v>
      </c>
      <c r="C814" s="4" t="s">
        <v>498</v>
      </c>
      <c r="D814" s="4">
        <v>4430</v>
      </c>
      <c r="E814" s="8" t="s">
        <v>553</v>
      </c>
      <c r="F814" s="9">
        <f>SUM(F815)</f>
        <v>4100</v>
      </c>
      <c r="G814" s="9">
        <f>SUM(G815)</f>
        <v>4000</v>
      </c>
      <c r="H814" s="41">
        <f>SUM(H815)</f>
        <v>3700</v>
      </c>
      <c r="I814" s="10">
        <f>SUM(I815)</f>
        <v>0</v>
      </c>
      <c r="J814" s="41">
        <f>SUM(J815)</f>
        <v>2800</v>
      </c>
    </row>
    <row r="815" spans="1:10" ht="16.5" customHeight="1">
      <c r="A815" s="4">
        <v>808</v>
      </c>
      <c r="B815" s="4"/>
      <c r="C815" s="4"/>
      <c r="D815" s="4"/>
      <c r="E815" s="8" t="s">
        <v>723</v>
      </c>
      <c r="F815" s="9">
        <v>4100</v>
      </c>
      <c r="G815" s="9">
        <v>4000</v>
      </c>
      <c r="H815" s="41">
        <v>3700</v>
      </c>
      <c r="I815" s="10"/>
      <c r="J815" s="41">
        <v>2800</v>
      </c>
    </row>
    <row r="816" spans="1:10" ht="12.75">
      <c r="A816" s="4">
        <v>809</v>
      </c>
      <c r="B816" s="4" t="s">
        <v>497</v>
      </c>
      <c r="C816" s="4" t="s">
        <v>498</v>
      </c>
      <c r="D816" s="4">
        <v>4440</v>
      </c>
      <c r="E816" s="8" t="s">
        <v>591</v>
      </c>
      <c r="F816" s="9">
        <f>SUM(F817)</f>
        <v>6200</v>
      </c>
      <c r="G816" s="9">
        <f>SUM(G817)</f>
        <v>9585</v>
      </c>
      <c r="H816" s="41">
        <f>SUM(H817)</f>
        <v>10540</v>
      </c>
      <c r="I816" s="10">
        <f>SUM(I817)</f>
        <v>0</v>
      </c>
      <c r="J816" s="41">
        <f>SUM(J817)</f>
        <v>12110</v>
      </c>
    </row>
    <row r="817" spans="1:10" ht="12.75">
      <c r="A817" s="4">
        <v>810</v>
      </c>
      <c r="B817" s="4" t="s">
        <v>497</v>
      </c>
      <c r="C817" s="4" t="s">
        <v>498</v>
      </c>
      <c r="D817" s="4"/>
      <c r="E817" s="8" t="s">
        <v>591</v>
      </c>
      <c r="F817" s="9">
        <v>6200</v>
      </c>
      <c r="G817" s="9">
        <v>9585</v>
      </c>
      <c r="H817" s="41">
        <v>10540</v>
      </c>
      <c r="I817" s="10"/>
      <c r="J817" s="41">
        <v>12110</v>
      </c>
    </row>
    <row r="818" spans="1:10" ht="25.5">
      <c r="A818" s="4">
        <v>811</v>
      </c>
      <c r="B818" s="4"/>
      <c r="C818" s="4"/>
      <c r="D818" s="4">
        <v>4700</v>
      </c>
      <c r="E818" s="8" t="s">
        <v>207</v>
      </c>
      <c r="F818" s="9"/>
      <c r="G818" s="9">
        <f>SUM(G819)</f>
        <v>7000</v>
      </c>
      <c r="H818" s="41">
        <f>SUM(H819)</f>
        <v>7500</v>
      </c>
      <c r="I818" s="10"/>
      <c r="J818" s="41">
        <f>SUM(J819)</f>
        <v>7700</v>
      </c>
    </row>
    <row r="819" spans="1:10" ht="12.75">
      <c r="A819" s="4">
        <v>812</v>
      </c>
      <c r="B819" s="4"/>
      <c r="C819" s="4"/>
      <c r="D819" s="4"/>
      <c r="E819" s="8" t="s">
        <v>89</v>
      </c>
      <c r="F819" s="9"/>
      <c r="G819" s="9">
        <v>7000</v>
      </c>
      <c r="H819" s="41">
        <v>7500</v>
      </c>
      <c r="I819" s="10"/>
      <c r="J819" s="41">
        <v>7700</v>
      </c>
    </row>
    <row r="820" spans="1:10" ht="12.75">
      <c r="A820" s="4">
        <v>813</v>
      </c>
      <c r="B820" s="4" t="s">
        <v>497</v>
      </c>
      <c r="C820" s="7">
        <v>85228</v>
      </c>
      <c r="D820" s="7" t="s">
        <v>499</v>
      </c>
      <c r="E820" s="12" t="s">
        <v>742</v>
      </c>
      <c r="F820" s="13" t="e">
        <f>SUM(#REF!)</f>
        <v>#REF!</v>
      </c>
      <c r="G820" s="13" t="e">
        <f>SUM(#REF!)</f>
        <v>#REF!</v>
      </c>
      <c r="H820" s="43" t="e">
        <f>SUM(#REF!+H823+H825)</f>
        <v>#REF!</v>
      </c>
      <c r="I820" s="43">
        <f>SUM(I821+I823+I825+I827)</f>
        <v>0</v>
      </c>
      <c r="J820" s="43">
        <f>SUM(J821+J823+J825+J827)</f>
        <v>49870</v>
      </c>
    </row>
    <row r="821" spans="1:10" ht="12.75">
      <c r="A821" s="4">
        <v>814</v>
      </c>
      <c r="B821" s="4"/>
      <c r="C821" s="7"/>
      <c r="D821" s="4">
        <v>4010</v>
      </c>
      <c r="E821" s="8" t="s">
        <v>170</v>
      </c>
      <c r="F821" s="13"/>
      <c r="G821" s="13"/>
      <c r="H821" s="43"/>
      <c r="I821" s="43">
        <f>SUM(I822)</f>
        <v>0</v>
      </c>
      <c r="J821" s="43">
        <f>SUM(J822)</f>
        <v>20400</v>
      </c>
    </row>
    <row r="822" spans="1:10" ht="12.75">
      <c r="A822" s="4">
        <v>815</v>
      </c>
      <c r="B822" s="4"/>
      <c r="C822" s="7"/>
      <c r="D822" s="4"/>
      <c r="E822" s="8" t="s">
        <v>508</v>
      </c>
      <c r="F822" s="13"/>
      <c r="G822" s="13"/>
      <c r="H822" s="43"/>
      <c r="I822" s="14"/>
      <c r="J822" s="43">
        <v>20400</v>
      </c>
    </row>
    <row r="823" spans="1:10" ht="12.75">
      <c r="A823" s="4">
        <v>816</v>
      </c>
      <c r="B823" s="4"/>
      <c r="C823" s="4"/>
      <c r="D823" s="4">
        <v>4110</v>
      </c>
      <c r="E823" s="8" t="s">
        <v>186</v>
      </c>
      <c r="F823" s="9"/>
      <c r="G823" s="9"/>
      <c r="H823" s="41">
        <f>SUM(H824)</f>
        <v>6656</v>
      </c>
      <c r="I823" s="10"/>
      <c r="J823" s="41">
        <f>SUM(J824)</f>
        <v>7645</v>
      </c>
    </row>
    <row r="824" spans="1:10" ht="12.75">
      <c r="A824" s="4">
        <v>817</v>
      </c>
      <c r="B824" s="4"/>
      <c r="C824" s="4"/>
      <c r="D824" s="4"/>
      <c r="E824" s="8" t="s">
        <v>186</v>
      </c>
      <c r="F824" s="9"/>
      <c r="G824" s="9"/>
      <c r="H824" s="41">
        <v>6656</v>
      </c>
      <c r="I824" s="10"/>
      <c r="J824" s="41">
        <v>7645</v>
      </c>
    </row>
    <row r="825" spans="1:10" ht="12.75">
      <c r="A825" s="4">
        <v>818</v>
      </c>
      <c r="B825" s="4"/>
      <c r="C825" s="4"/>
      <c r="D825" s="4">
        <v>4120</v>
      </c>
      <c r="E825" s="8" t="s">
        <v>187</v>
      </c>
      <c r="F825" s="9"/>
      <c r="G825" s="9"/>
      <c r="H825" s="41">
        <f>SUM(H826)</f>
        <v>1037</v>
      </c>
      <c r="I825" s="10"/>
      <c r="J825" s="41">
        <f>SUM(J826)</f>
        <v>1225</v>
      </c>
    </row>
    <row r="826" spans="1:10" ht="12.75">
      <c r="A826" s="4">
        <v>819</v>
      </c>
      <c r="B826" s="4"/>
      <c r="C826" s="4"/>
      <c r="D826" s="4"/>
      <c r="E826" s="8" t="s">
        <v>187</v>
      </c>
      <c r="F826" s="9"/>
      <c r="G826" s="9"/>
      <c r="H826" s="41">
        <v>1037</v>
      </c>
      <c r="I826" s="10"/>
      <c r="J826" s="41">
        <v>1225</v>
      </c>
    </row>
    <row r="827" spans="1:10" ht="12.75">
      <c r="A827" s="4">
        <v>820</v>
      </c>
      <c r="B827" s="4"/>
      <c r="C827" s="4"/>
      <c r="D827" s="4">
        <v>4170</v>
      </c>
      <c r="E827" s="8" t="s">
        <v>437</v>
      </c>
      <c r="F827" s="9"/>
      <c r="G827" s="9"/>
      <c r="H827" s="41"/>
      <c r="I827" s="41">
        <f>SUM(I828)</f>
        <v>0</v>
      </c>
      <c r="J827" s="41">
        <f>SUM(J828)</f>
        <v>20600</v>
      </c>
    </row>
    <row r="828" spans="1:10" ht="12.75">
      <c r="A828" s="4">
        <v>821</v>
      </c>
      <c r="B828" s="4"/>
      <c r="C828" s="4"/>
      <c r="D828" s="4"/>
      <c r="E828" s="8" t="s">
        <v>546</v>
      </c>
      <c r="F828" s="9"/>
      <c r="G828" s="9"/>
      <c r="H828" s="41"/>
      <c r="I828" s="10"/>
      <c r="J828" s="41">
        <v>20600</v>
      </c>
    </row>
    <row r="829" spans="1:10" ht="12.75">
      <c r="A829" s="4">
        <v>822</v>
      </c>
      <c r="B829" s="4"/>
      <c r="C829" s="20">
        <v>85295</v>
      </c>
      <c r="D829" s="4"/>
      <c r="E829" s="21" t="s">
        <v>234</v>
      </c>
      <c r="F829" s="9"/>
      <c r="G829" s="22">
        <f>SUM(G830)</f>
        <v>79130</v>
      </c>
      <c r="H829" s="45">
        <f>SUM(H830+H836+H838+H840+H842+H832+H834)</f>
        <v>169600</v>
      </c>
      <c r="I829" s="10"/>
      <c r="J829" s="45">
        <f>SUM(J830+J836+J838+J840+J842+J832+J834)</f>
        <v>121236</v>
      </c>
    </row>
    <row r="830" spans="1:10" ht="12.75">
      <c r="A830" s="4">
        <v>823</v>
      </c>
      <c r="B830" s="4"/>
      <c r="C830" s="4"/>
      <c r="D830" s="4">
        <v>3110</v>
      </c>
      <c r="E830" s="8" t="s">
        <v>738</v>
      </c>
      <c r="F830" s="9"/>
      <c r="G830" s="9">
        <f>SUM(G831)</f>
        <v>79130</v>
      </c>
      <c r="H830" s="41">
        <f>SUM(H831)</f>
        <v>145000</v>
      </c>
      <c r="I830" s="10"/>
      <c r="J830" s="41">
        <f>SUM(J831)</f>
        <v>108000</v>
      </c>
    </row>
    <row r="831" spans="1:10" ht="12.75">
      <c r="A831" s="4">
        <v>824</v>
      </c>
      <c r="B831" s="4"/>
      <c r="C831" s="4"/>
      <c r="D831" s="4"/>
      <c r="E831" s="8" t="s">
        <v>712</v>
      </c>
      <c r="F831" s="9"/>
      <c r="G831" s="9">
        <v>79130</v>
      </c>
      <c r="H831" s="41">
        <v>145000</v>
      </c>
      <c r="I831" s="41">
        <v>143830</v>
      </c>
      <c r="J831" s="41">
        <v>108000</v>
      </c>
    </row>
    <row r="832" spans="1:10" ht="12.75">
      <c r="A832" s="4">
        <v>825</v>
      </c>
      <c r="B832" s="4"/>
      <c r="C832" s="4"/>
      <c r="D832" s="4">
        <v>4110</v>
      </c>
      <c r="E832" s="8" t="s">
        <v>186</v>
      </c>
      <c r="F832" s="9"/>
      <c r="G832" s="9"/>
      <c r="H832" s="41">
        <f>SUM(H833)</f>
        <v>950</v>
      </c>
      <c r="I832" s="10"/>
      <c r="J832" s="41">
        <f>SUM(J833)</f>
        <v>460</v>
      </c>
    </row>
    <row r="833" spans="1:10" ht="12.75">
      <c r="A833" s="4">
        <v>826</v>
      </c>
      <c r="B833" s="4"/>
      <c r="C833" s="4"/>
      <c r="D833" s="4"/>
      <c r="E833" s="8" t="s">
        <v>186</v>
      </c>
      <c r="F833" s="9"/>
      <c r="G833" s="9"/>
      <c r="H833" s="41">
        <v>950</v>
      </c>
      <c r="I833" s="10"/>
      <c r="J833" s="41">
        <v>460</v>
      </c>
    </row>
    <row r="834" spans="1:10" ht="12.75">
      <c r="A834" s="4">
        <v>827</v>
      </c>
      <c r="B834" s="4"/>
      <c r="C834" s="4"/>
      <c r="D834" s="4">
        <v>4120</v>
      </c>
      <c r="E834" s="8" t="s">
        <v>187</v>
      </c>
      <c r="F834" s="9"/>
      <c r="G834" s="9"/>
      <c r="H834" s="41">
        <f>SUM(H835)</f>
        <v>150</v>
      </c>
      <c r="I834" s="10"/>
      <c r="J834" s="41">
        <f>SUM(J835)</f>
        <v>76</v>
      </c>
    </row>
    <row r="835" spans="1:10" ht="12.75">
      <c r="A835" s="4">
        <v>828</v>
      </c>
      <c r="B835" s="4"/>
      <c r="C835" s="4"/>
      <c r="D835" s="4"/>
      <c r="E835" s="8" t="s">
        <v>187</v>
      </c>
      <c r="F835" s="9"/>
      <c r="G835" s="9"/>
      <c r="H835" s="41">
        <v>150</v>
      </c>
      <c r="I835" s="10"/>
      <c r="J835" s="41">
        <v>76</v>
      </c>
    </row>
    <row r="836" spans="1:10" ht="12.75">
      <c r="A836" s="4">
        <v>829</v>
      </c>
      <c r="B836" s="4"/>
      <c r="C836" s="4"/>
      <c r="D836" s="4">
        <v>4170</v>
      </c>
      <c r="E836" s="8" t="s">
        <v>700</v>
      </c>
      <c r="F836" s="9"/>
      <c r="G836" s="9">
        <f>SUM(G837)</f>
        <v>0</v>
      </c>
      <c r="H836" s="41">
        <f>SUM(H837)</f>
        <v>6000</v>
      </c>
      <c r="I836" s="10"/>
      <c r="J836" s="41">
        <f>SUM(J837)</f>
        <v>1500</v>
      </c>
    </row>
    <row r="837" spans="1:10" ht="12.75">
      <c r="A837" s="4">
        <v>830</v>
      </c>
      <c r="B837" s="4"/>
      <c r="C837" s="4"/>
      <c r="D837" s="4"/>
      <c r="E837" s="8" t="s">
        <v>700</v>
      </c>
      <c r="F837" s="9"/>
      <c r="G837" s="9"/>
      <c r="H837" s="41">
        <v>6000</v>
      </c>
      <c r="I837" s="10"/>
      <c r="J837" s="41">
        <v>1500</v>
      </c>
    </row>
    <row r="838" spans="1:10" ht="12.75">
      <c r="A838" s="4">
        <v>831</v>
      </c>
      <c r="B838" s="4"/>
      <c r="C838" s="4"/>
      <c r="D838" s="4">
        <v>4210</v>
      </c>
      <c r="E838" s="8" t="s">
        <v>507</v>
      </c>
      <c r="F838" s="9"/>
      <c r="G838" s="9">
        <f>SUM(G839)</f>
        <v>0</v>
      </c>
      <c r="H838" s="41">
        <f>SUM(H839)</f>
        <v>2000</v>
      </c>
      <c r="I838" s="10"/>
      <c r="J838" s="41">
        <f>SUM(J839)</f>
        <v>700</v>
      </c>
    </row>
    <row r="839" spans="1:10" ht="12.75">
      <c r="A839" s="4">
        <v>832</v>
      </c>
      <c r="B839" s="4"/>
      <c r="C839" s="4"/>
      <c r="D839" s="4"/>
      <c r="E839" s="8" t="s">
        <v>394</v>
      </c>
      <c r="F839" s="9"/>
      <c r="G839" s="9">
        <v>0</v>
      </c>
      <c r="H839" s="41">
        <v>2000</v>
      </c>
      <c r="I839" s="10"/>
      <c r="J839" s="41">
        <v>700</v>
      </c>
    </row>
    <row r="840" spans="1:10" ht="12.75">
      <c r="A840" s="4">
        <v>833</v>
      </c>
      <c r="B840" s="4"/>
      <c r="C840" s="4"/>
      <c r="D840" s="4">
        <v>4300</v>
      </c>
      <c r="E840" s="8" t="s">
        <v>552</v>
      </c>
      <c r="F840" s="9"/>
      <c r="G840" s="9" t="e">
        <f>SUM(G841)</f>
        <v>#REF!</v>
      </c>
      <c r="H840" s="41">
        <f>SUM(H841)</f>
        <v>15000</v>
      </c>
      <c r="I840" s="10"/>
      <c r="J840" s="41">
        <f>SUM(J841)</f>
        <v>10000</v>
      </c>
    </row>
    <row r="841" spans="1:10" ht="25.5" customHeight="1">
      <c r="A841" s="4">
        <v>834</v>
      </c>
      <c r="B841" s="4"/>
      <c r="C841" s="4"/>
      <c r="D841" s="4"/>
      <c r="E841" s="8" t="s">
        <v>395</v>
      </c>
      <c r="F841" s="9"/>
      <c r="G841" s="9" t="e">
        <f>SUM(#REF!)</f>
        <v>#REF!</v>
      </c>
      <c r="H841" s="41">
        <v>15000</v>
      </c>
      <c r="I841" s="10"/>
      <c r="J841" s="41">
        <v>10000</v>
      </c>
    </row>
    <row r="842" spans="1:10" ht="12.75">
      <c r="A842" s="4">
        <v>835</v>
      </c>
      <c r="B842" s="4"/>
      <c r="C842" s="4"/>
      <c r="D842" s="4">
        <v>4430</v>
      </c>
      <c r="E842" s="8" t="s">
        <v>553</v>
      </c>
      <c r="F842" s="9"/>
      <c r="G842" s="9">
        <f>SUM(G843)</f>
        <v>0</v>
      </c>
      <c r="H842" s="41">
        <f>SUM(H843)</f>
        <v>500</v>
      </c>
      <c r="I842" s="10"/>
      <c r="J842" s="41">
        <f>SUM(J843)</f>
        <v>500</v>
      </c>
    </row>
    <row r="843" spans="1:10" ht="12.75">
      <c r="A843" s="4">
        <v>836</v>
      </c>
      <c r="B843" s="4"/>
      <c r="C843" s="4"/>
      <c r="D843" s="4"/>
      <c r="E843" s="8" t="s">
        <v>506</v>
      </c>
      <c r="F843" s="9"/>
      <c r="G843" s="9"/>
      <c r="H843" s="41">
        <v>500</v>
      </c>
      <c r="I843" s="10"/>
      <c r="J843" s="41">
        <v>500</v>
      </c>
    </row>
    <row r="844" spans="1:10" ht="13.5" customHeight="1">
      <c r="A844" s="4">
        <v>837</v>
      </c>
      <c r="B844" s="90" t="s">
        <v>301</v>
      </c>
      <c r="C844" s="91"/>
      <c r="D844" s="91"/>
      <c r="E844" s="92"/>
      <c r="F844" s="15" t="e">
        <f>SUM(F745+F770+F773+F776+F782+F820)</f>
        <v>#REF!</v>
      </c>
      <c r="G844" s="15" t="e">
        <f>SUM(G745+G770+G773+G776+G782+G820+G829)</f>
        <v>#REF!</v>
      </c>
      <c r="H844" s="44" t="e">
        <f>SUM(H745+H770+H773+H776+H782+H820+H829+H742)</f>
        <v>#REF!</v>
      </c>
      <c r="I844" s="16" t="e">
        <f>SUM(I770+I773+I776+#REF!+I782+I820+#REF!)</f>
        <v>#REF!</v>
      </c>
      <c r="J844" s="44">
        <f>SUM(J742+J745+J770+J773+J776+J782+J820+J829+J779)</f>
        <v>2926068</v>
      </c>
    </row>
    <row r="845" spans="1:10" ht="12.75">
      <c r="A845" s="4">
        <v>838</v>
      </c>
      <c r="B845" s="7">
        <v>854</v>
      </c>
      <c r="C845" s="7">
        <v>85401</v>
      </c>
      <c r="D845" s="7" t="s">
        <v>499</v>
      </c>
      <c r="E845" s="12" t="s">
        <v>743</v>
      </c>
      <c r="F845" s="13" t="e">
        <f>SUM(F846+F850+F854+F858+F862+F866+F870+F878+#REF!)</f>
        <v>#REF!</v>
      </c>
      <c r="G845" s="13">
        <f>SUM(G846+G850+G854+G858+G862+G866+G870+G878)</f>
        <v>662974</v>
      </c>
      <c r="H845" s="43">
        <f>SUM(H846+H850+H854+H858+H862+H866+H870+H878)</f>
        <v>705437</v>
      </c>
      <c r="I845" s="14">
        <f>SUM(I846+I850+I854+I858+I862+I866+I870+I878)</f>
        <v>0</v>
      </c>
      <c r="J845" s="43">
        <f>SUM(J846+J850+J854+J858+J862+J866+J870+J874+J878)</f>
        <v>816696</v>
      </c>
    </row>
    <row r="846" spans="1:10" ht="12.75">
      <c r="A846" s="4">
        <v>839</v>
      </c>
      <c r="B846" s="4" t="s">
        <v>497</v>
      </c>
      <c r="C846" s="4" t="s">
        <v>498</v>
      </c>
      <c r="D846" s="4">
        <v>3020</v>
      </c>
      <c r="E846" s="8" t="s">
        <v>414</v>
      </c>
      <c r="F846" s="9">
        <f>SUM(F847:F849)</f>
        <v>21140</v>
      </c>
      <c r="G846" s="9">
        <f>SUM(G847:G849)</f>
        <v>37700</v>
      </c>
      <c r="H846" s="41">
        <f>SUM(H847:H849)</f>
        <v>42500</v>
      </c>
      <c r="I846" s="10">
        <f>SUM(I847:I849)</f>
        <v>0</v>
      </c>
      <c r="J846" s="41">
        <f>SUM(J847:J849)</f>
        <v>80900</v>
      </c>
    </row>
    <row r="847" spans="1:10" ht="39" customHeight="1">
      <c r="A847" s="4">
        <v>840</v>
      </c>
      <c r="B847" s="4"/>
      <c r="C847" s="4"/>
      <c r="D847" s="4"/>
      <c r="E847" s="8" t="s">
        <v>183</v>
      </c>
      <c r="F847" s="9">
        <v>8890</v>
      </c>
      <c r="G847" s="9">
        <v>14500</v>
      </c>
      <c r="H847" s="41">
        <v>15500</v>
      </c>
      <c r="I847" s="10"/>
      <c r="J847" s="41">
        <v>31000</v>
      </c>
    </row>
    <row r="848" spans="1:10" ht="38.25" customHeight="1">
      <c r="A848" s="4">
        <v>841</v>
      </c>
      <c r="B848" s="4"/>
      <c r="C848" s="4"/>
      <c r="D848" s="4"/>
      <c r="E848" s="8" t="s">
        <v>184</v>
      </c>
      <c r="F848" s="9">
        <v>6650</v>
      </c>
      <c r="G848" s="9">
        <v>10700</v>
      </c>
      <c r="H848" s="41">
        <v>10500</v>
      </c>
      <c r="I848" s="10"/>
      <c r="J848" s="41">
        <v>31700</v>
      </c>
    </row>
    <row r="849" spans="1:10" ht="42.75" customHeight="1">
      <c r="A849" s="4">
        <v>842</v>
      </c>
      <c r="B849" s="4"/>
      <c r="C849" s="4"/>
      <c r="D849" s="4"/>
      <c r="E849" s="8" t="s">
        <v>606</v>
      </c>
      <c r="F849" s="9">
        <v>5600</v>
      </c>
      <c r="G849" s="9">
        <v>12500</v>
      </c>
      <c r="H849" s="41">
        <v>16500</v>
      </c>
      <c r="I849" s="10"/>
      <c r="J849" s="41">
        <v>18200</v>
      </c>
    </row>
    <row r="850" spans="1:10" ht="12.75">
      <c r="A850" s="4">
        <v>843</v>
      </c>
      <c r="B850" s="4" t="s">
        <v>497</v>
      </c>
      <c r="C850" s="4" t="s">
        <v>498</v>
      </c>
      <c r="D850" s="4">
        <v>4010</v>
      </c>
      <c r="E850" s="8" t="s">
        <v>170</v>
      </c>
      <c r="F850" s="9">
        <f>SUM(F851:F853)</f>
        <v>357600</v>
      </c>
      <c r="G850" s="9">
        <f>SUM(G851:G853)</f>
        <v>444600</v>
      </c>
      <c r="H850" s="41">
        <f>SUM(H851:H853)</f>
        <v>478000</v>
      </c>
      <c r="I850" s="10">
        <f>SUM(I851:I853)</f>
        <v>0</v>
      </c>
      <c r="J850" s="41">
        <f>SUM(J851:J853)</f>
        <v>530500</v>
      </c>
    </row>
    <row r="851" spans="1:10" ht="29.25" customHeight="1">
      <c r="A851" s="4">
        <v>844</v>
      </c>
      <c r="B851" s="4"/>
      <c r="C851" s="4"/>
      <c r="D851" s="4"/>
      <c r="E851" s="8" t="s">
        <v>455</v>
      </c>
      <c r="F851" s="9">
        <v>205200</v>
      </c>
      <c r="G851" s="9">
        <v>215000</v>
      </c>
      <c r="H851" s="41">
        <v>238000</v>
      </c>
      <c r="I851" s="10"/>
      <c r="J851" s="41">
        <v>180000</v>
      </c>
    </row>
    <row r="852" spans="1:10" ht="25.5">
      <c r="A852" s="4">
        <v>845</v>
      </c>
      <c r="B852" s="4"/>
      <c r="C852" s="4"/>
      <c r="D852" s="4"/>
      <c r="E852" s="8" t="s">
        <v>404</v>
      </c>
      <c r="F852" s="9">
        <v>62500</v>
      </c>
      <c r="G852" s="9">
        <v>85000</v>
      </c>
      <c r="H852" s="41">
        <v>95000</v>
      </c>
      <c r="I852" s="10"/>
      <c r="J852" s="41">
        <v>204500</v>
      </c>
    </row>
    <row r="853" spans="1:10" ht="25.5">
      <c r="A853" s="4">
        <v>846</v>
      </c>
      <c r="B853" s="4"/>
      <c r="C853" s="4"/>
      <c r="D853" s="4"/>
      <c r="E853" s="8" t="s">
        <v>456</v>
      </c>
      <c r="F853" s="9">
        <v>89900</v>
      </c>
      <c r="G853" s="9">
        <v>144600</v>
      </c>
      <c r="H853" s="41">
        <v>145000</v>
      </c>
      <c r="I853" s="10"/>
      <c r="J853" s="41">
        <v>146000</v>
      </c>
    </row>
    <row r="854" spans="1:10" ht="12.75">
      <c r="A854" s="4">
        <v>847</v>
      </c>
      <c r="B854" s="4"/>
      <c r="C854" s="4"/>
      <c r="D854" s="4">
        <v>4040</v>
      </c>
      <c r="E854" s="8" t="s">
        <v>171</v>
      </c>
      <c r="F854" s="9">
        <f>SUM(F855:F857)</f>
        <v>28481</v>
      </c>
      <c r="G854" s="9">
        <f>SUM(G855:G857)</f>
        <v>48150</v>
      </c>
      <c r="H854" s="41">
        <f>SUM(H855:H857)</f>
        <v>37600</v>
      </c>
      <c r="I854" s="10"/>
      <c r="J854" s="41">
        <f>SUM(J855:J857)</f>
        <v>34200</v>
      </c>
    </row>
    <row r="855" spans="1:10" ht="41.25" customHeight="1">
      <c r="A855" s="4">
        <v>848</v>
      </c>
      <c r="B855" s="4"/>
      <c r="C855" s="4"/>
      <c r="D855" s="4"/>
      <c r="E855" s="8" t="s">
        <v>112</v>
      </c>
      <c r="F855" s="9">
        <v>17477</v>
      </c>
      <c r="G855" s="9">
        <v>17800</v>
      </c>
      <c r="H855" s="41">
        <v>19000</v>
      </c>
      <c r="I855" s="10"/>
      <c r="J855" s="41">
        <v>12500</v>
      </c>
    </row>
    <row r="856" spans="1:10" ht="38.25">
      <c r="A856" s="4">
        <v>849</v>
      </c>
      <c r="B856" s="4"/>
      <c r="C856" s="4"/>
      <c r="D856" s="4"/>
      <c r="E856" s="8" t="s">
        <v>406</v>
      </c>
      <c r="F856" s="9">
        <v>4517</v>
      </c>
      <c r="G856" s="9">
        <v>7350</v>
      </c>
      <c r="H856" s="41">
        <v>7600</v>
      </c>
      <c r="I856" s="10"/>
      <c r="J856" s="41">
        <v>9800</v>
      </c>
    </row>
    <row r="857" spans="1:10" ht="38.25">
      <c r="A857" s="4">
        <v>850</v>
      </c>
      <c r="B857" s="4"/>
      <c r="C857" s="4"/>
      <c r="D857" s="4"/>
      <c r="E857" s="8" t="s">
        <v>410</v>
      </c>
      <c r="F857" s="9">
        <v>6487</v>
      </c>
      <c r="G857" s="9">
        <v>23000</v>
      </c>
      <c r="H857" s="41">
        <v>11000</v>
      </c>
      <c r="I857" s="10"/>
      <c r="J857" s="41">
        <v>11900</v>
      </c>
    </row>
    <row r="858" spans="1:10" ht="12.75">
      <c r="A858" s="4">
        <v>851</v>
      </c>
      <c r="B858" s="4" t="s">
        <v>497</v>
      </c>
      <c r="C858" s="4" t="s">
        <v>498</v>
      </c>
      <c r="D858" s="4">
        <v>4110</v>
      </c>
      <c r="E858" s="8" t="s">
        <v>186</v>
      </c>
      <c r="F858" s="9">
        <f>SUM(F859:F861)</f>
        <v>69400</v>
      </c>
      <c r="G858" s="9">
        <f>SUM(G859:G861)</f>
        <v>79000</v>
      </c>
      <c r="H858" s="41">
        <f>SUM(H859:H861)</f>
        <v>84400</v>
      </c>
      <c r="I858" s="10"/>
      <c r="J858" s="41">
        <f>SUM(J859:J861)</f>
        <v>95900</v>
      </c>
    </row>
    <row r="859" spans="1:10" ht="25.5">
      <c r="A859" s="4">
        <v>852</v>
      </c>
      <c r="B859" s="4"/>
      <c r="C859" s="4"/>
      <c r="D859" s="4"/>
      <c r="E859" s="8" t="s">
        <v>411</v>
      </c>
      <c r="F859" s="9">
        <v>38000</v>
      </c>
      <c r="G859" s="9">
        <v>37000</v>
      </c>
      <c r="H859" s="41">
        <v>39900</v>
      </c>
      <c r="I859" s="10"/>
      <c r="J859" s="41">
        <v>34000</v>
      </c>
    </row>
    <row r="860" spans="1:10" ht="25.5">
      <c r="A860" s="4">
        <v>853</v>
      </c>
      <c r="B860" s="4"/>
      <c r="C860" s="4"/>
      <c r="D860" s="4"/>
      <c r="E860" s="8" t="s">
        <v>82</v>
      </c>
      <c r="F860" s="9">
        <v>13300</v>
      </c>
      <c r="G860" s="9">
        <v>16500</v>
      </c>
      <c r="H860" s="41">
        <v>17500</v>
      </c>
      <c r="I860" s="10"/>
      <c r="J860" s="41">
        <v>36000</v>
      </c>
    </row>
    <row r="861" spans="1:10" ht="25.5">
      <c r="A861" s="4">
        <v>854</v>
      </c>
      <c r="B861" s="4"/>
      <c r="C861" s="4"/>
      <c r="D861" s="4"/>
      <c r="E861" s="8" t="s">
        <v>22</v>
      </c>
      <c r="F861" s="9">
        <v>18100</v>
      </c>
      <c r="G861" s="9">
        <v>25500</v>
      </c>
      <c r="H861" s="41">
        <v>27000</v>
      </c>
      <c r="I861" s="10"/>
      <c r="J861" s="41">
        <v>25900</v>
      </c>
    </row>
    <row r="862" spans="1:10" ht="12.75">
      <c r="A862" s="4">
        <v>855</v>
      </c>
      <c r="B862" s="4" t="s">
        <v>497</v>
      </c>
      <c r="C862" s="4" t="s">
        <v>498</v>
      </c>
      <c r="D862" s="4">
        <v>4120</v>
      </c>
      <c r="E862" s="8" t="s">
        <v>187</v>
      </c>
      <c r="F862" s="9">
        <f>SUM(F863:F865)</f>
        <v>9500</v>
      </c>
      <c r="G862" s="9">
        <f>SUM(G863:G865)</f>
        <v>12700</v>
      </c>
      <c r="H862" s="41">
        <f>SUM(H863:H865)</f>
        <v>13900</v>
      </c>
      <c r="I862" s="10"/>
      <c r="J862" s="41">
        <f>SUM(J863:J865)</f>
        <v>15700</v>
      </c>
    </row>
    <row r="863" spans="1:10" ht="12.75">
      <c r="A863" s="4">
        <v>856</v>
      </c>
      <c r="B863" s="4"/>
      <c r="C863" s="4"/>
      <c r="D863" s="4"/>
      <c r="E863" s="8" t="s">
        <v>83</v>
      </c>
      <c r="F863" s="9">
        <v>5200</v>
      </c>
      <c r="G863" s="9">
        <v>5900</v>
      </c>
      <c r="H863" s="41">
        <v>6600</v>
      </c>
      <c r="I863" s="10"/>
      <c r="J863" s="41">
        <v>5500</v>
      </c>
    </row>
    <row r="864" spans="1:10" ht="12.75">
      <c r="A864" s="4">
        <v>857</v>
      </c>
      <c r="B864" s="4"/>
      <c r="C864" s="4"/>
      <c r="D864" s="4"/>
      <c r="E864" s="8" t="s">
        <v>84</v>
      </c>
      <c r="F864" s="9">
        <v>1820</v>
      </c>
      <c r="G864" s="9">
        <v>2700</v>
      </c>
      <c r="H864" s="41">
        <v>2800</v>
      </c>
      <c r="I864" s="10"/>
      <c r="J864" s="41">
        <v>5800</v>
      </c>
    </row>
    <row r="865" spans="1:10" ht="12.75">
      <c r="A865" s="4">
        <v>858</v>
      </c>
      <c r="B865" s="4"/>
      <c r="C865" s="4"/>
      <c r="D865" s="4"/>
      <c r="E865" s="8" t="s">
        <v>85</v>
      </c>
      <c r="F865" s="9">
        <v>2480</v>
      </c>
      <c r="G865" s="9">
        <v>4100</v>
      </c>
      <c r="H865" s="41">
        <v>4500</v>
      </c>
      <c r="I865" s="10"/>
      <c r="J865" s="41">
        <v>4400</v>
      </c>
    </row>
    <row r="866" spans="1:10" ht="12.75">
      <c r="A866" s="4">
        <v>859</v>
      </c>
      <c r="B866" s="4" t="s">
        <v>497</v>
      </c>
      <c r="C866" s="4" t="s">
        <v>498</v>
      </c>
      <c r="D866" s="4">
        <v>4210</v>
      </c>
      <c r="E866" s="8" t="s">
        <v>507</v>
      </c>
      <c r="F866" s="9">
        <f>SUM(F867:F869)</f>
        <v>4650</v>
      </c>
      <c r="G866" s="9">
        <f>SUM(G867:G869)</f>
        <v>9000</v>
      </c>
      <c r="H866" s="41">
        <f>SUM(H867:H869)</f>
        <v>8000</v>
      </c>
      <c r="I866" s="10"/>
      <c r="J866" s="41">
        <f>SUM(J867:J869)</f>
        <v>6000</v>
      </c>
    </row>
    <row r="867" spans="1:10" ht="25.5">
      <c r="A867" s="4">
        <v>860</v>
      </c>
      <c r="B867" s="4"/>
      <c r="C867" s="4"/>
      <c r="D867" s="4"/>
      <c r="E867" s="8" t="s">
        <v>23</v>
      </c>
      <c r="F867" s="9">
        <v>2500</v>
      </c>
      <c r="G867" s="9">
        <v>5000</v>
      </c>
      <c r="H867" s="41">
        <v>4000</v>
      </c>
      <c r="I867" s="10"/>
      <c r="J867" s="41">
        <v>2000</v>
      </c>
    </row>
    <row r="868" spans="1:10" ht="25.5">
      <c r="A868" s="4">
        <v>861</v>
      </c>
      <c r="B868" s="4"/>
      <c r="C868" s="4"/>
      <c r="D868" s="4"/>
      <c r="E868" s="8" t="s">
        <v>224</v>
      </c>
      <c r="F868" s="9">
        <v>650</v>
      </c>
      <c r="G868" s="9">
        <v>1000</v>
      </c>
      <c r="H868" s="41">
        <v>1000</v>
      </c>
      <c r="I868" s="10"/>
      <c r="J868" s="41">
        <v>1000</v>
      </c>
    </row>
    <row r="869" spans="1:10" ht="25.5">
      <c r="A869" s="4">
        <v>862</v>
      </c>
      <c r="B869" s="4"/>
      <c r="C869" s="4"/>
      <c r="D869" s="4"/>
      <c r="E869" s="8" t="s">
        <v>27</v>
      </c>
      <c r="F869" s="9">
        <v>1500</v>
      </c>
      <c r="G869" s="9">
        <v>3000</v>
      </c>
      <c r="H869" s="41">
        <v>3000</v>
      </c>
      <c r="I869" s="10"/>
      <c r="J869" s="41">
        <v>3000</v>
      </c>
    </row>
    <row r="870" spans="1:10" ht="12.75">
      <c r="A870" s="4">
        <v>863</v>
      </c>
      <c r="B870" s="4" t="s">
        <v>497</v>
      </c>
      <c r="C870" s="4" t="s">
        <v>498</v>
      </c>
      <c r="D870" s="4">
        <v>4240</v>
      </c>
      <c r="E870" s="8" t="s">
        <v>661</v>
      </c>
      <c r="F870" s="9">
        <f>SUM(F871:F873)</f>
        <v>1720</v>
      </c>
      <c r="G870" s="9">
        <f>SUM(G871:G873)</f>
        <v>3800</v>
      </c>
      <c r="H870" s="41">
        <f>SUM(H871:H873)</f>
        <v>5500</v>
      </c>
      <c r="I870" s="10"/>
      <c r="J870" s="41">
        <f>SUM(J871:J873)</f>
        <v>5000</v>
      </c>
    </row>
    <row r="871" spans="1:10" ht="25.5">
      <c r="A871" s="4">
        <v>864</v>
      </c>
      <c r="B871" s="4"/>
      <c r="C871" s="4"/>
      <c r="D871" s="4"/>
      <c r="E871" s="8" t="s">
        <v>28</v>
      </c>
      <c r="F871" s="9">
        <v>500</v>
      </c>
      <c r="G871" s="9">
        <v>1500</v>
      </c>
      <c r="H871" s="41">
        <v>1500</v>
      </c>
      <c r="I871" s="10"/>
      <c r="J871" s="41">
        <v>1000</v>
      </c>
    </row>
    <row r="872" spans="1:10" ht="25.5">
      <c r="A872" s="4">
        <v>865</v>
      </c>
      <c r="B872" s="4"/>
      <c r="C872" s="4"/>
      <c r="D872" s="4"/>
      <c r="E872" s="8" t="s">
        <v>29</v>
      </c>
      <c r="F872" s="9">
        <v>220</v>
      </c>
      <c r="G872" s="9">
        <v>300</v>
      </c>
      <c r="H872" s="41">
        <v>2000</v>
      </c>
      <c r="I872" s="10"/>
      <c r="J872" s="41">
        <v>2000</v>
      </c>
    </row>
    <row r="873" spans="1:10" ht="25.5">
      <c r="A873" s="4">
        <v>866</v>
      </c>
      <c r="B873" s="4"/>
      <c r="C873" s="4"/>
      <c r="D873" s="4"/>
      <c r="E873" s="8" t="s">
        <v>30</v>
      </c>
      <c r="F873" s="9">
        <v>1000</v>
      </c>
      <c r="G873" s="9">
        <v>2000</v>
      </c>
      <c r="H873" s="41">
        <v>2000</v>
      </c>
      <c r="I873" s="10"/>
      <c r="J873" s="41">
        <v>2000</v>
      </c>
    </row>
    <row r="874" spans="1:10" ht="12.75">
      <c r="A874" s="4">
        <v>867</v>
      </c>
      <c r="B874" s="4"/>
      <c r="C874" s="4"/>
      <c r="D874" s="4">
        <v>4300</v>
      </c>
      <c r="E874" s="8" t="s">
        <v>552</v>
      </c>
      <c r="F874" s="9"/>
      <c r="G874" s="9"/>
      <c r="H874" s="41"/>
      <c r="I874" s="10"/>
      <c r="J874" s="41">
        <f>SUM(J875:J877)</f>
        <v>300</v>
      </c>
    </row>
    <row r="875" spans="1:10" ht="12.75">
      <c r="A875" s="4">
        <v>868</v>
      </c>
      <c r="B875" s="4"/>
      <c r="C875" s="4"/>
      <c r="D875" s="4"/>
      <c r="E875" s="8" t="s">
        <v>457</v>
      </c>
      <c r="F875" s="9"/>
      <c r="G875" s="9"/>
      <c r="H875" s="41"/>
      <c r="I875" s="10"/>
      <c r="J875" s="41">
        <v>100</v>
      </c>
    </row>
    <row r="876" spans="1:10" ht="17.25" customHeight="1">
      <c r="A876" s="4">
        <v>869</v>
      </c>
      <c r="B876" s="4"/>
      <c r="C876" s="4"/>
      <c r="D876" s="4"/>
      <c r="E876" s="8" t="s">
        <v>458</v>
      </c>
      <c r="F876" s="9"/>
      <c r="G876" s="9"/>
      <c r="H876" s="41"/>
      <c r="I876" s="10"/>
      <c r="J876" s="41">
        <v>100</v>
      </c>
    </row>
    <row r="877" spans="1:10" ht="12.75">
      <c r="A877" s="4">
        <v>870</v>
      </c>
      <c r="B877" s="4"/>
      <c r="C877" s="4"/>
      <c r="D877" s="4"/>
      <c r="E877" s="8" t="s">
        <v>459</v>
      </c>
      <c r="F877" s="9"/>
      <c r="G877" s="9"/>
      <c r="H877" s="41"/>
      <c r="I877" s="10"/>
      <c r="J877" s="41">
        <v>100</v>
      </c>
    </row>
    <row r="878" spans="1:10" ht="12.75">
      <c r="A878" s="4">
        <v>871</v>
      </c>
      <c r="B878" s="4"/>
      <c r="C878" s="4"/>
      <c r="D878" s="4">
        <v>4440</v>
      </c>
      <c r="E878" s="8" t="s">
        <v>591</v>
      </c>
      <c r="F878" s="9">
        <f>SUM(F879:F881)</f>
        <v>22979</v>
      </c>
      <c r="G878" s="9">
        <f>SUM(G879:G881)</f>
        <v>28024</v>
      </c>
      <c r="H878" s="41">
        <f>SUM(H879:H881)</f>
        <v>35537</v>
      </c>
      <c r="I878" s="10"/>
      <c r="J878" s="41">
        <f>SUM(J879:J881)</f>
        <v>48196</v>
      </c>
    </row>
    <row r="879" spans="1:10" ht="38.25">
      <c r="A879" s="4">
        <v>872</v>
      </c>
      <c r="B879" s="4"/>
      <c r="C879" s="4"/>
      <c r="D879" s="4"/>
      <c r="E879" s="8" t="s">
        <v>86</v>
      </c>
      <c r="F879" s="9">
        <v>11363</v>
      </c>
      <c r="G879" s="9">
        <v>13480</v>
      </c>
      <c r="H879" s="41">
        <v>18124</v>
      </c>
      <c r="I879" s="10"/>
      <c r="J879" s="41">
        <v>16837</v>
      </c>
    </row>
    <row r="880" spans="1:10" ht="38.25">
      <c r="A880" s="4">
        <v>873</v>
      </c>
      <c r="B880" s="4"/>
      <c r="C880" s="4"/>
      <c r="D880" s="4"/>
      <c r="E880" s="8" t="s">
        <v>91</v>
      </c>
      <c r="F880" s="9">
        <v>4593</v>
      </c>
      <c r="G880" s="9">
        <v>7350</v>
      </c>
      <c r="H880" s="41">
        <v>7154</v>
      </c>
      <c r="I880" s="10"/>
      <c r="J880" s="41">
        <v>19537</v>
      </c>
    </row>
    <row r="881" spans="1:10" ht="38.25">
      <c r="A881" s="4">
        <v>874</v>
      </c>
      <c r="B881" s="4"/>
      <c r="C881" s="4"/>
      <c r="D881" s="4"/>
      <c r="E881" s="8" t="s">
        <v>441</v>
      </c>
      <c r="F881" s="9">
        <v>7023</v>
      </c>
      <c r="G881" s="9">
        <v>7194</v>
      </c>
      <c r="H881" s="41">
        <v>10259</v>
      </c>
      <c r="I881" s="10"/>
      <c r="J881" s="41">
        <v>11822</v>
      </c>
    </row>
    <row r="882" spans="1:10" ht="25.5">
      <c r="A882" s="4">
        <v>875</v>
      </c>
      <c r="B882" s="4"/>
      <c r="C882" s="20">
        <v>85412</v>
      </c>
      <c r="D882" s="4"/>
      <c r="E882" s="21" t="s">
        <v>731</v>
      </c>
      <c r="F882" s="9"/>
      <c r="G882" s="9" t="e">
        <f>SUM(G894+#REF!+G890+G886+G883)</f>
        <v>#REF!</v>
      </c>
      <c r="H882" s="41">
        <f>SUM(H894+H890+H886+H883)</f>
        <v>36900</v>
      </c>
      <c r="I882" s="10"/>
      <c r="J882" s="41">
        <f>SUM(J894+J890+J886+J883)</f>
        <v>52600</v>
      </c>
    </row>
    <row r="883" spans="1:10" ht="12.75">
      <c r="A883" s="4">
        <v>876</v>
      </c>
      <c r="B883" s="4"/>
      <c r="C883" s="4"/>
      <c r="D883" s="4">
        <v>4170</v>
      </c>
      <c r="E883" s="8" t="s">
        <v>437</v>
      </c>
      <c r="F883" s="9"/>
      <c r="G883" s="9">
        <f>SUM(G884)</f>
        <v>3500</v>
      </c>
      <c r="H883" s="9">
        <f>SUM(H884:H884)</f>
        <v>3500</v>
      </c>
      <c r="I883" s="10"/>
      <c r="J883" s="41">
        <f>SUM(J884:J885)</f>
        <v>9050</v>
      </c>
    </row>
    <row r="884" spans="1:10" ht="25.5">
      <c r="A884" s="4">
        <v>877</v>
      </c>
      <c r="B884" s="4"/>
      <c r="C884" s="4"/>
      <c r="D884" s="4"/>
      <c r="E884" s="8" t="s">
        <v>218</v>
      </c>
      <c r="F884" s="9"/>
      <c r="G884" s="9">
        <v>3500</v>
      </c>
      <c r="H884" s="41">
        <v>3500</v>
      </c>
      <c r="I884" s="10"/>
      <c r="J884" s="41">
        <v>3500</v>
      </c>
    </row>
    <row r="885" spans="1:10" ht="12.75">
      <c r="A885" s="4">
        <v>878</v>
      </c>
      <c r="B885" s="4"/>
      <c r="C885" s="4"/>
      <c r="D885" s="4"/>
      <c r="E885" s="8" t="s">
        <v>460</v>
      </c>
      <c r="F885" s="9"/>
      <c r="G885" s="9"/>
      <c r="H885" s="41"/>
      <c r="I885" s="10"/>
      <c r="J885" s="41">
        <v>5550</v>
      </c>
    </row>
    <row r="886" spans="1:10" ht="12.75">
      <c r="A886" s="4">
        <v>879</v>
      </c>
      <c r="B886" s="4"/>
      <c r="C886" s="4"/>
      <c r="D886" s="4">
        <v>4210</v>
      </c>
      <c r="E886" s="8" t="s">
        <v>507</v>
      </c>
      <c r="F886" s="9"/>
      <c r="G886" s="9">
        <f>SUM(G887:G888)</f>
        <v>2700</v>
      </c>
      <c r="H886" s="9">
        <f>SUM(H887:H889)</f>
        <v>1900</v>
      </c>
      <c r="I886" s="10"/>
      <c r="J886" s="41">
        <f>SUM(J887:J889)</f>
        <v>1400</v>
      </c>
    </row>
    <row r="887" spans="1:10" ht="25.5">
      <c r="A887" s="4">
        <v>880</v>
      </c>
      <c r="B887" s="4"/>
      <c r="C887" s="4"/>
      <c r="D887" s="4"/>
      <c r="E887" s="8" t="s">
        <v>219</v>
      </c>
      <c r="F887" s="9"/>
      <c r="G887" s="9">
        <v>2000</v>
      </c>
      <c r="H887" s="41">
        <v>1500</v>
      </c>
      <c r="I887" s="10"/>
      <c r="J887" s="41">
        <v>500</v>
      </c>
    </row>
    <row r="888" spans="1:10" ht="25.5">
      <c r="A888" s="4">
        <v>881</v>
      </c>
      <c r="B888" s="4"/>
      <c r="C888" s="4"/>
      <c r="D888" s="4"/>
      <c r="E888" s="8" t="s">
        <v>220</v>
      </c>
      <c r="F888" s="9"/>
      <c r="G888" s="9">
        <v>700</v>
      </c>
      <c r="H888" s="41">
        <v>400</v>
      </c>
      <c r="I888" s="10"/>
      <c r="J888" s="41">
        <v>400</v>
      </c>
    </row>
    <row r="889" spans="1:10" ht="12.75">
      <c r="A889" s="4">
        <v>882</v>
      </c>
      <c r="B889" s="4"/>
      <c r="C889" s="4"/>
      <c r="D889" s="4"/>
      <c r="E889" s="8" t="s">
        <v>531</v>
      </c>
      <c r="F889" s="9"/>
      <c r="G889" s="9"/>
      <c r="H889" s="41">
        <v>0</v>
      </c>
      <c r="I889" s="10"/>
      <c r="J889" s="41">
        <v>500</v>
      </c>
    </row>
    <row r="890" spans="1:10" ht="12.75">
      <c r="A890" s="4">
        <v>883</v>
      </c>
      <c r="B890" s="4"/>
      <c r="C890" s="4"/>
      <c r="D890" s="4">
        <v>4300</v>
      </c>
      <c r="E890" s="8" t="s">
        <v>552</v>
      </c>
      <c r="F890" s="9"/>
      <c r="G890" s="9">
        <f>SUM(G891:G892)</f>
        <v>34000</v>
      </c>
      <c r="H890" s="41">
        <f>SUM(H891:H892)</f>
        <v>26000</v>
      </c>
      <c r="I890" s="10"/>
      <c r="J890" s="41">
        <f>SUM(J891:J893)</f>
        <v>36150</v>
      </c>
    </row>
    <row r="891" spans="1:10" ht="24.75" customHeight="1">
      <c r="A891" s="4">
        <v>884</v>
      </c>
      <c r="B891" s="4"/>
      <c r="C891" s="4"/>
      <c r="D891" s="4"/>
      <c r="E891" s="8" t="s">
        <v>461</v>
      </c>
      <c r="F891" s="9"/>
      <c r="G891" s="9">
        <v>18000</v>
      </c>
      <c r="H891" s="41">
        <v>12000</v>
      </c>
      <c r="I891" s="10"/>
      <c r="J891" s="41">
        <v>8950</v>
      </c>
    </row>
    <row r="892" spans="1:10" ht="25.5">
      <c r="A892" s="4">
        <v>885</v>
      </c>
      <c r="B892" s="4"/>
      <c r="C892" s="4"/>
      <c r="D892" s="4"/>
      <c r="E892" s="8" t="s">
        <v>694</v>
      </c>
      <c r="F892" s="9"/>
      <c r="G892" s="9">
        <v>16000</v>
      </c>
      <c r="H892" s="41">
        <v>14000</v>
      </c>
      <c r="I892" s="10"/>
      <c r="J892" s="41">
        <v>24200</v>
      </c>
    </row>
    <row r="893" spans="1:10" ht="15" customHeight="1">
      <c r="A893" s="4">
        <v>886</v>
      </c>
      <c r="B893" s="4"/>
      <c r="C893" s="4"/>
      <c r="D893" s="4"/>
      <c r="E893" s="8" t="s">
        <v>462</v>
      </c>
      <c r="F893" s="9"/>
      <c r="G893" s="9"/>
      <c r="H893" s="41"/>
      <c r="I893" s="10"/>
      <c r="J893" s="41">
        <v>3000</v>
      </c>
    </row>
    <row r="894" spans="1:10" ht="12.75">
      <c r="A894" s="4">
        <v>887</v>
      </c>
      <c r="B894" s="4"/>
      <c r="C894" s="4"/>
      <c r="D894" s="4">
        <v>4420</v>
      </c>
      <c r="E894" s="8" t="s">
        <v>717</v>
      </c>
      <c r="F894" s="9"/>
      <c r="G894" s="9">
        <f>SUM(G895:G896)</f>
        <v>6300</v>
      </c>
      <c r="H894" s="41">
        <f>SUM(H895:H896)</f>
        <v>5500</v>
      </c>
      <c r="I894" s="10"/>
      <c r="J894" s="41">
        <f>SUM(J895:J897)</f>
        <v>6000</v>
      </c>
    </row>
    <row r="895" spans="1:10" ht="30.75" customHeight="1">
      <c r="A895" s="4">
        <v>888</v>
      </c>
      <c r="B895" s="4"/>
      <c r="C895" s="4"/>
      <c r="D895" s="4"/>
      <c r="E895" s="8" t="s">
        <v>463</v>
      </c>
      <c r="F895" s="9"/>
      <c r="G895" s="9">
        <v>3000</v>
      </c>
      <c r="H895" s="41">
        <v>3000</v>
      </c>
      <c r="I895" s="10"/>
      <c r="J895" s="41">
        <v>1500</v>
      </c>
    </row>
    <row r="896" spans="1:10" ht="15" customHeight="1">
      <c r="A896" s="4">
        <v>889</v>
      </c>
      <c r="B896" s="4"/>
      <c r="C896" s="4"/>
      <c r="D896" s="4"/>
      <c r="E896" s="8" t="s">
        <v>464</v>
      </c>
      <c r="F896" s="9"/>
      <c r="G896" s="9">
        <v>3300</v>
      </c>
      <c r="H896" s="41">
        <v>2500</v>
      </c>
      <c r="I896" s="10"/>
      <c r="J896" s="41">
        <v>2500</v>
      </c>
    </row>
    <row r="897" spans="1:10" ht="15" customHeight="1">
      <c r="A897" s="4">
        <v>890</v>
      </c>
      <c r="B897" s="4"/>
      <c r="C897" s="4"/>
      <c r="D897" s="4"/>
      <c r="E897" s="8" t="s">
        <v>465</v>
      </c>
      <c r="F897" s="9"/>
      <c r="G897" s="9"/>
      <c r="H897" s="41"/>
      <c r="I897" s="10"/>
      <c r="J897" s="41">
        <v>2000</v>
      </c>
    </row>
    <row r="898" spans="1:10" ht="12.75">
      <c r="A898" s="4">
        <v>891</v>
      </c>
      <c r="B898" s="4" t="s">
        <v>497</v>
      </c>
      <c r="C898" s="7">
        <v>85415</v>
      </c>
      <c r="D898" s="7" t="s">
        <v>499</v>
      </c>
      <c r="E898" s="12" t="s">
        <v>744</v>
      </c>
      <c r="F898" s="13" t="e">
        <f>SUM(#REF!)</f>
        <v>#REF!</v>
      </c>
      <c r="G898" s="13">
        <f>SUM(G908)</f>
        <v>72600</v>
      </c>
      <c r="H898" s="43">
        <f>SUM(H908)</f>
        <v>47000</v>
      </c>
      <c r="I898" s="43" t="e">
        <f>SUM(I899+I908+#REF!)</f>
        <v>#REF!</v>
      </c>
      <c r="J898" s="43">
        <f>SUM(J899+J908)</f>
        <v>112800</v>
      </c>
    </row>
    <row r="899" spans="1:10" ht="12.75">
      <c r="A899" s="4">
        <v>892</v>
      </c>
      <c r="B899" s="4"/>
      <c r="C899" s="7"/>
      <c r="D899" s="33">
        <v>3240</v>
      </c>
      <c r="E899" s="34" t="s">
        <v>71</v>
      </c>
      <c r="F899" s="13"/>
      <c r="G899" s="13"/>
      <c r="H899" s="43"/>
      <c r="I899" s="43">
        <f>SUM(I900:I904)</f>
        <v>0</v>
      </c>
      <c r="J899" s="43">
        <f>SUM(J900:J907)</f>
        <v>86300</v>
      </c>
    </row>
    <row r="900" spans="1:10" ht="12.75">
      <c r="A900" s="4">
        <v>893</v>
      </c>
      <c r="B900" s="4"/>
      <c r="C900" s="7"/>
      <c r="D900" s="7"/>
      <c r="E900" s="8" t="s">
        <v>536</v>
      </c>
      <c r="F900" s="13"/>
      <c r="G900" s="13"/>
      <c r="H900" s="43"/>
      <c r="I900" s="65"/>
      <c r="J900" s="42">
        <v>11500</v>
      </c>
    </row>
    <row r="901" spans="1:10" ht="15">
      <c r="A901" s="4">
        <v>894</v>
      </c>
      <c r="B901" s="4"/>
      <c r="C901" s="7"/>
      <c r="D901" s="7"/>
      <c r="E901" s="76" t="s">
        <v>535</v>
      </c>
      <c r="F901" s="13"/>
      <c r="G901" s="13"/>
      <c r="H901" s="43"/>
      <c r="I901" s="65"/>
      <c r="J901" s="42">
        <v>5400</v>
      </c>
    </row>
    <row r="902" spans="1:10" ht="15">
      <c r="A902" s="4">
        <v>895</v>
      </c>
      <c r="B902" s="4"/>
      <c r="C902" s="7"/>
      <c r="D902" s="7"/>
      <c r="E902" s="76" t="s">
        <v>534</v>
      </c>
      <c r="F902" s="13"/>
      <c r="G902" s="13"/>
      <c r="H902" s="43"/>
      <c r="I902" s="65"/>
      <c r="J902" s="42">
        <v>6800</v>
      </c>
    </row>
    <row r="903" spans="1:10" ht="15">
      <c r="A903" s="4">
        <v>896</v>
      </c>
      <c r="B903" s="4"/>
      <c r="C903" s="7"/>
      <c r="D903" s="7"/>
      <c r="E903" s="76" t="s">
        <v>533</v>
      </c>
      <c r="F903" s="13"/>
      <c r="G903" s="13"/>
      <c r="H903" s="43"/>
      <c r="I903" s="65"/>
      <c r="J903" s="42">
        <v>0</v>
      </c>
    </row>
    <row r="904" spans="1:10" ht="14.25" customHeight="1">
      <c r="A904" s="4">
        <v>897</v>
      </c>
      <c r="B904" s="4"/>
      <c r="C904" s="7"/>
      <c r="D904" s="7"/>
      <c r="E904" s="8" t="s">
        <v>532</v>
      </c>
      <c r="F904" s="13"/>
      <c r="G904" s="13"/>
      <c r="H904" s="43"/>
      <c r="I904" s="65"/>
      <c r="J904" s="42">
        <v>0</v>
      </c>
    </row>
    <row r="905" spans="1:10" ht="14.25" customHeight="1">
      <c r="A905" s="4">
        <v>898</v>
      </c>
      <c r="B905" s="4"/>
      <c r="C905" s="7"/>
      <c r="D905" s="7"/>
      <c r="E905" s="77" t="s">
        <v>364</v>
      </c>
      <c r="F905" s="13"/>
      <c r="G905" s="13"/>
      <c r="H905" s="43"/>
      <c r="I905" s="65"/>
      <c r="J905" s="42">
        <v>29500</v>
      </c>
    </row>
    <row r="906" spans="1:10" ht="14.25" customHeight="1">
      <c r="A906" s="4">
        <v>899</v>
      </c>
      <c r="B906" s="4"/>
      <c r="C906" s="7"/>
      <c r="D906" s="7"/>
      <c r="E906" s="77" t="s">
        <v>365</v>
      </c>
      <c r="F906" s="13"/>
      <c r="G906" s="13"/>
      <c r="H906" s="43"/>
      <c r="I906" s="65"/>
      <c r="J906" s="42">
        <v>28800</v>
      </c>
    </row>
    <row r="907" spans="1:10" ht="14.25" customHeight="1">
      <c r="A907" s="4">
        <v>900</v>
      </c>
      <c r="B907" s="4"/>
      <c r="C907" s="7"/>
      <c r="D907" s="7"/>
      <c r="E907" s="77" t="s">
        <v>366</v>
      </c>
      <c r="F907" s="13"/>
      <c r="G907" s="13"/>
      <c r="H907" s="43"/>
      <c r="I907" s="65"/>
      <c r="J907" s="42">
        <v>4300</v>
      </c>
    </row>
    <row r="908" spans="1:10" ht="12.75">
      <c r="A908" s="4">
        <v>901</v>
      </c>
      <c r="B908" s="4"/>
      <c r="C908" s="4"/>
      <c r="D908" s="4">
        <v>3260</v>
      </c>
      <c r="E908" s="8" t="s">
        <v>48</v>
      </c>
      <c r="F908" s="9">
        <v>0</v>
      </c>
      <c r="G908" s="9">
        <f>SUM(G909:G910)</f>
        <v>72600</v>
      </c>
      <c r="H908" s="41">
        <f>SUM(H909:H910)</f>
        <v>47000</v>
      </c>
      <c r="I908" s="10"/>
      <c r="J908" s="41">
        <f>SUM(J909:J910)</f>
        <v>26500</v>
      </c>
    </row>
    <row r="909" spans="1:10" ht="12.75">
      <c r="A909" s="4">
        <v>902</v>
      </c>
      <c r="B909" s="4"/>
      <c r="C909" s="4"/>
      <c r="D909" s="4"/>
      <c r="E909" s="8" t="s">
        <v>569</v>
      </c>
      <c r="F909" s="9">
        <v>0</v>
      </c>
      <c r="G909" s="9">
        <v>52000</v>
      </c>
      <c r="H909" s="41">
        <v>30000</v>
      </c>
      <c r="I909" s="10"/>
      <c r="J909" s="41">
        <v>19500</v>
      </c>
    </row>
    <row r="910" spans="1:10" ht="12.75">
      <c r="A910" s="4">
        <v>903</v>
      </c>
      <c r="B910" s="4"/>
      <c r="C910" s="4"/>
      <c r="D910" s="4"/>
      <c r="E910" s="8" t="s">
        <v>570</v>
      </c>
      <c r="F910" s="9">
        <v>0</v>
      </c>
      <c r="G910" s="9">
        <v>20600</v>
      </c>
      <c r="H910" s="41">
        <v>17000</v>
      </c>
      <c r="I910" s="10"/>
      <c r="J910" s="41">
        <v>7000</v>
      </c>
    </row>
    <row r="911" spans="1:10" ht="12.75">
      <c r="A911" s="4">
        <v>904</v>
      </c>
      <c r="B911" s="90" t="s">
        <v>302</v>
      </c>
      <c r="C911" s="91"/>
      <c r="D911" s="91"/>
      <c r="E911" s="92"/>
      <c r="F911" s="15" t="e">
        <f>SUM(F845+F898)</f>
        <v>#REF!</v>
      </c>
      <c r="G911" s="29" t="e">
        <f>SUM(G845+G882+G898)</f>
        <v>#REF!</v>
      </c>
      <c r="H911" s="46">
        <f>SUM(H845+H882+H898)</f>
        <v>789337</v>
      </c>
      <c r="I911" s="16" t="e">
        <f>SUM(I845+#REF!+#REF!+I898+#REF!+#REF!)</f>
        <v>#REF!</v>
      </c>
      <c r="J911" s="46">
        <f>SUM(J845+J882+J898)</f>
        <v>982096</v>
      </c>
    </row>
    <row r="912" spans="1:10" ht="12.75">
      <c r="A912" s="4">
        <v>905</v>
      </c>
      <c r="B912" s="4">
        <v>900</v>
      </c>
      <c r="C912" s="7">
        <v>90003</v>
      </c>
      <c r="D912" s="7" t="s">
        <v>499</v>
      </c>
      <c r="E912" s="12" t="s">
        <v>662</v>
      </c>
      <c r="F912" s="13">
        <f>SUM(F913)</f>
        <v>200000</v>
      </c>
      <c r="G912" s="13">
        <f>SUM(G913)</f>
        <v>333000</v>
      </c>
      <c r="H912" s="43" t="e">
        <f>SUM(H913+#REF!)</f>
        <v>#REF!</v>
      </c>
      <c r="I912" s="14">
        <f>SUM(I913)</f>
        <v>0</v>
      </c>
      <c r="J912" s="43">
        <f>SUM(J913)</f>
        <v>612000</v>
      </c>
    </row>
    <row r="913" spans="1:10" ht="12.75">
      <c r="A913" s="4">
        <v>906</v>
      </c>
      <c r="B913" s="4" t="s">
        <v>497</v>
      </c>
      <c r="C913" s="4" t="s">
        <v>498</v>
      </c>
      <c r="D913" s="4">
        <v>4300</v>
      </c>
      <c r="E913" s="8" t="s">
        <v>552</v>
      </c>
      <c r="F913" s="9">
        <f>SUM(F918:F918)</f>
        <v>200000</v>
      </c>
      <c r="G913" s="9">
        <f>SUM(G914:G918)</f>
        <v>333000</v>
      </c>
      <c r="H913" s="41">
        <f>SUM(H914:H919)</f>
        <v>550000</v>
      </c>
      <c r="I913" s="10">
        <f>SUM(I918:I918)</f>
        <v>0</v>
      </c>
      <c r="J913" s="41">
        <f>SUM(J914:J919)</f>
        <v>612000</v>
      </c>
    </row>
    <row r="914" spans="1:10" ht="12.75">
      <c r="A914" s="4">
        <v>907</v>
      </c>
      <c r="B914" s="4"/>
      <c r="C914" s="4"/>
      <c r="D914" s="4"/>
      <c r="E914" s="8" t="s">
        <v>327</v>
      </c>
      <c r="F914" s="9"/>
      <c r="G914" s="9">
        <v>30000</v>
      </c>
      <c r="H914" s="41">
        <v>30000</v>
      </c>
      <c r="I914" s="10"/>
      <c r="J914" s="41">
        <v>45000</v>
      </c>
    </row>
    <row r="915" spans="1:10" ht="12.75">
      <c r="A915" s="4">
        <v>908</v>
      </c>
      <c r="B915" s="4"/>
      <c r="C915" s="4"/>
      <c r="D915" s="4"/>
      <c r="E915" s="8" t="s">
        <v>93</v>
      </c>
      <c r="F915" s="9"/>
      <c r="G915" s="9">
        <v>5000</v>
      </c>
      <c r="H915" s="41">
        <v>3000</v>
      </c>
      <c r="I915" s="10"/>
      <c r="J915" s="41">
        <v>11000</v>
      </c>
    </row>
    <row r="916" spans="1:10" ht="13.5" customHeight="1">
      <c r="A916" s="4">
        <v>909</v>
      </c>
      <c r="B916" s="4"/>
      <c r="C916" s="4"/>
      <c r="D916" s="4"/>
      <c r="E916" s="34" t="s">
        <v>757</v>
      </c>
      <c r="F916" s="35"/>
      <c r="G916" s="35">
        <v>18000</v>
      </c>
      <c r="H916" s="42">
        <v>60000</v>
      </c>
      <c r="I916" s="10"/>
      <c r="J916" s="42">
        <v>35000</v>
      </c>
    </row>
    <row r="917" spans="1:10" ht="25.5">
      <c r="A917" s="4">
        <v>910</v>
      </c>
      <c r="B917" s="4"/>
      <c r="C917" s="4"/>
      <c r="D917" s="4"/>
      <c r="E917" s="8" t="s">
        <v>120</v>
      </c>
      <c r="F917" s="35"/>
      <c r="G917" s="35"/>
      <c r="H917" s="42"/>
      <c r="I917" s="10"/>
      <c r="J917" s="42">
        <v>1000</v>
      </c>
    </row>
    <row r="918" spans="1:10" ht="12.75">
      <c r="A918" s="4">
        <v>911</v>
      </c>
      <c r="B918" s="4"/>
      <c r="C918" s="4"/>
      <c r="D918" s="4"/>
      <c r="E918" s="8" t="s">
        <v>310</v>
      </c>
      <c r="F918" s="9">
        <v>200000</v>
      </c>
      <c r="G918" s="9">
        <v>280000</v>
      </c>
      <c r="H918" s="41">
        <v>337000</v>
      </c>
      <c r="I918" s="10"/>
      <c r="J918" s="41">
        <v>320000</v>
      </c>
    </row>
    <row r="919" spans="1:10" ht="12.75">
      <c r="A919" s="4">
        <v>912</v>
      </c>
      <c r="B919" s="4"/>
      <c r="C919" s="4"/>
      <c r="D919" s="4"/>
      <c r="E919" s="8" t="s">
        <v>515</v>
      </c>
      <c r="F919" s="9"/>
      <c r="G919" s="9"/>
      <c r="H919" s="41">
        <v>120000</v>
      </c>
      <c r="I919" s="10"/>
      <c r="J919" s="41">
        <v>200000</v>
      </c>
    </row>
    <row r="920" spans="1:10" ht="12.75">
      <c r="A920" s="4">
        <v>913</v>
      </c>
      <c r="B920" s="4" t="s">
        <v>497</v>
      </c>
      <c r="C920" s="7">
        <v>90004</v>
      </c>
      <c r="D920" s="7" t="s">
        <v>499</v>
      </c>
      <c r="E920" s="12" t="s">
        <v>663</v>
      </c>
      <c r="F920" s="13">
        <f>SUM(F921+F924)</f>
        <v>81000</v>
      </c>
      <c r="G920" s="13" t="e">
        <f>SUM(G921+G924+#REF!)</f>
        <v>#REF!</v>
      </c>
      <c r="H920" s="43">
        <f>SUM(H921+H924)</f>
        <v>622000</v>
      </c>
      <c r="I920" s="14">
        <f>SUM(I921+I924)</f>
        <v>0</v>
      </c>
      <c r="J920" s="43">
        <f>SUM(J921+J924)</f>
        <v>460500</v>
      </c>
    </row>
    <row r="921" spans="1:10" ht="12.75">
      <c r="A921" s="4">
        <v>914</v>
      </c>
      <c r="B921" s="4" t="s">
        <v>497</v>
      </c>
      <c r="C921" s="4" t="s">
        <v>498</v>
      </c>
      <c r="D921" s="4">
        <v>4210</v>
      </c>
      <c r="E921" s="8" t="s">
        <v>507</v>
      </c>
      <c r="F921" s="9">
        <f>SUM(F922:F923)</f>
        <v>26000</v>
      </c>
      <c r="G921" s="9">
        <f>SUM(G922:G923)</f>
        <v>59000</v>
      </c>
      <c r="H921" s="41">
        <f>SUM(H922:H923)</f>
        <v>51000</v>
      </c>
      <c r="I921" s="10">
        <f>SUM(I922:I923)</f>
        <v>0</v>
      </c>
      <c r="J921" s="41">
        <f>SUM(J922:J923)</f>
        <v>32000</v>
      </c>
    </row>
    <row r="922" spans="1:10" ht="12.75">
      <c r="A922" s="4">
        <v>915</v>
      </c>
      <c r="B922" s="4" t="s">
        <v>497</v>
      </c>
      <c r="C922" s="4" t="s">
        <v>498</v>
      </c>
      <c r="D922" s="4"/>
      <c r="E922" s="8" t="s">
        <v>665</v>
      </c>
      <c r="F922" s="9">
        <v>1000</v>
      </c>
      <c r="G922" s="9">
        <v>1000</v>
      </c>
      <c r="H922" s="41">
        <v>1000</v>
      </c>
      <c r="I922" s="10"/>
      <c r="J922" s="41">
        <v>2000</v>
      </c>
    </row>
    <row r="923" spans="1:10" ht="12.75">
      <c r="A923" s="4">
        <v>916</v>
      </c>
      <c r="B923" s="4"/>
      <c r="C923" s="4"/>
      <c r="D923" s="4"/>
      <c r="E923" s="8" t="s">
        <v>326</v>
      </c>
      <c r="F923" s="9">
        <v>25000</v>
      </c>
      <c r="G923" s="9">
        <v>58000</v>
      </c>
      <c r="H923" s="41">
        <v>50000</v>
      </c>
      <c r="I923" s="10"/>
      <c r="J923" s="41">
        <v>30000</v>
      </c>
    </row>
    <row r="924" spans="1:10" ht="12.75">
      <c r="A924" s="4">
        <v>917</v>
      </c>
      <c r="B924" s="4"/>
      <c r="C924" s="4"/>
      <c r="D924" s="4">
        <v>4300</v>
      </c>
      <c r="E924" s="8" t="s">
        <v>552</v>
      </c>
      <c r="F924" s="9">
        <f>SUM(F925:F926)</f>
        <v>55000</v>
      </c>
      <c r="G924" s="9">
        <f>SUM(G925:G930)</f>
        <v>410000</v>
      </c>
      <c r="H924" s="41">
        <f>SUM(H925:H930)</f>
        <v>571000</v>
      </c>
      <c r="I924" s="10">
        <f>SUM(I925:I926)</f>
        <v>0</v>
      </c>
      <c r="J924" s="41">
        <f>SUM(J925:J930)</f>
        <v>428500</v>
      </c>
    </row>
    <row r="925" spans="1:10" ht="12.75">
      <c r="A925" s="4">
        <v>918</v>
      </c>
      <c r="B925" s="4"/>
      <c r="C925" s="4"/>
      <c r="D925" s="4"/>
      <c r="E925" s="8" t="s">
        <v>585</v>
      </c>
      <c r="F925" s="9">
        <v>45000</v>
      </c>
      <c r="G925" s="9">
        <v>255000</v>
      </c>
      <c r="H925" s="41">
        <v>290000</v>
      </c>
      <c r="I925" s="10"/>
      <c r="J925" s="41">
        <v>297000</v>
      </c>
    </row>
    <row r="926" spans="1:10" ht="12.75">
      <c r="A926" s="4">
        <v>919</v>
      </c>
      <c r="B926" s="4"/>
      <c r="C926" s="4"/>
      <c r="D926" s="4"/>
      <c r="E926" s="8" t="s">
        <v>311</v>
      </c>
      <c r="F926" s="9">
        <v>10000</v>
      </c>
      <c r="G926" s="9">
        <v>105000</v>
      </c>
      <c r="H926" s="41">
        <v>150000</v>
      </c>
      <c r="I926" s="10"/>
      <c r="J926" s="41">
        <v>50000</v>
      </c>
    </row>
    <row r="927" spans="1:10" ht="12.75">
      <c r="A927" s="4">
        <v>920</v>
      </c>
      <c r="B927" s="4"/>
      <c r="C927" s="4"/>
      <c r="D927" s="4"/>
      <c r="E927" s="8" t="s">
        <v>265</v>
      </c>
      <c r="F927" s="9"/>
      <c r="G927" s="9">
        <v>30000</v>
      </c>
      <c r="H927" s="41">
        <v>61000</v>
      </c>
      <c r="I927" s="10"/>
      <c r="J927" s="41">
        <v>30000</v>
      </c>
    </row>
    <row r="928" spans="1:10" ht="12.75">
      <c r="A928" s="4">
        <v>921</v>
      </c>
      <c r="B928" s="4"/>
      <c r="C928" s="4"/>
      <c r="D928" s="4"/>
      <c r="E928" s="8" t="s">
        <v>516</v>
      </c>
      <c r="F928" s="9"/>
      <c r="G928" s="9"/>
      <c r="H928" s="41">
        <v>40000</v>
      </c>
      <c r="I928" s="10"/>
      <c r="J928" s="41">
        <v>20000</v>
      </c>
    </row>
    <row r="929" spans="1:10" ht="25.5">
      <c r="A929" s="4">
        <v>922</v>
      </c>
      <c r="B929" s="4"/>
      <c r="C929" s="4"/>
      <c r="D929" s="4"/>
      <c r="E929" s="8" t="s">
        <v>121</v>
      </c>
      <c r="F929" s="9"/>
      <c r="G929" s="9"/>
      <c r="H929" s="41"/>
      <c r="I929" s="10"/>
      <c r="J929" s="41">
        <v>1500</v>
      </c>
    </row>
    <row r="930" spans="1:10" ht="12.75">
      <c r="A930" s="4">
        <v>923</v>
      </c>
      <c r="B930" s="4"/>
      <c r="C930" s="4"/>
      <c r="D930" s="4"/>
      <c r="E930" s="8" t="s">
        <v>384</v>
      </c>
      <c r="F930" s="9"/>
      <c r="G930" s="9">
        <v>20000</v>
      </c>
      <c r="H930" s="41">
        <v>30000</v>
      </c>
      <c r="I930" s="10"/>
      <c r="J930" s="41">
        <v>30000</v>
      </c>
    </row>
    <row r="931" spans="1:10" ht="12.75">
      <c r="A931" s="4">
        <v>924</v>
      </c>
      <c r="B931" s="4" t="s">
        <v>497</v>
      </c>
      <c r="C931" s="7">
        <v>90013</v>
      </c>
      <c r="D931" s="7" t="s">
        <v>499</v>
      </c>
      <c r="E931" s="12" t="s">
        <v>667</v>
      </c>
      <c r="F931" s="13">
        <f>SUM(F932+F934)</f>
        <v>53000</v>
      </c>
      <c r="G931" s="13">
        <f>SUM(G932+G934)</f>
        <v>107000</v>
      </c>
      <c r="H931" s="43">
        <f>SUM(H932+H934)</f>
        <v>147000</v>
      </c>
      <c r="I931" s="14">
        <f>SUM(I932+I934)</f>
        <v>0</v>
      </c>
      <c r="J931" s="43">
        <f>SUM(J932+J934)</f>
        <v>97000</v>
      </c>
    </row>
    <row r="932" spans="1:10" ht="12.75">
      <c r="A932" s="4">
        <v>925</v>
      </c>
      <c r="B932" s="4"/>
      <c r="C932" s="7"/>
      <c r="D932" s="4">
        <v>4210</v>
      </c>
      <c r="E932" s="8" t="s">
        <v>507</v>
      </c>
      <c r="F932" s="9">
        <f>SUM(F933)</f>
        <v>5000</v>
      </c>
      <c r="G932" s="9">
        <f>SUM(G933)</f>
        <v>5000</v>
      </c>
      <c r="H932" s="41">
        <f>SUM(H933)</f>
        <v>5000</v>
      </c>
      <c r="I932" s="10">
        <f>SUM(I933)</f>
        <v>0</v>
      </c>
      <c r="J932" s="41">
        <f>SUM(J933)</f>
        <v>5000</v>
      </c>
    </row>
    <row r="933" spans="1:10" ht="12.75">
      <c r="A933" s="4">
        <v>926</v>
      </c>
      <c r="B933" s="4"/>
      <c r="C933" s="7"/>
      <c r="D933" s="7"/>
      <c r="E933" s="8" t="s">
        <v>592</v>
      </c>
      <c r="F933" s="9">
        <v>5000</v>
      </c>
      <c r="G933" s="9">
        <v>5000</v>
      </c>
      <c r="H933" s="41">
        <v>5000</v>
      </c>
      <c r="I933" s="10"/>
      <c r="J933" s="41">
        <v>5000</v>
      </c>
    </row>
    <row r="934" spans="1:10" ht="12.75">
      <c r="A934" s="4">
        <v>927</v>
      </c>
      <c r="B934" s="4" t="s">
        <v>497</v>
      </c>
      <c r="C934" s="4" t="s">
        <v>498</v>
      </c>
      <c r="D934" s="4">
        <v>4300</v>
      </c>
      <c r="E934" s="8" t="s">
        <v>552</v>
      </c>
      <c r="F934" s="9">
        <f>SUM(F935:F936)</f>
        <v>48000</v>
      </c>
      <c r="G934" s="9">
        <f>SUM(G935:G937)</f>
        <v>102000</v>
      </c>
      <c r="H934" s="41">
        <f>SUM(H935:H937)</f>
        <v>142000</v>
      </c>
      <c r="I934" s="10">
        <f>SUM(I935:I936)</f>
        <v>0</v>
      </c>
      <c r="J934" s="41">
        <f>SUM(J935:J937)</f>
        <v>92000</v>
      </c>
    </row>
    <row r="935" spans="1:10" ht="13.5" customHeight="1">
      <c r="A935" s="4">
        <v>928</v>
      </c>
      <c r="B935" s="4" t="s">
        <v>497</v>
      </c>
      <c r="C935" s="4" t="s">
        <v>498</v>
      </c>
      <c r="D935" s="4"/>
      <c r="E935" s="8" t="s">
        <v>695</v>
      </c>
      <c r="F935" s="9">
        <v>33000</v>
      </c>
      <c r="G935" s="9">
        <v>70000</v>
      </c>
      <c r="H935" s="41">
        <v>70000</v>
      </c>
      <c r="I935" s="10"/>
      <c r="J935" s="41">
        <v>50000</v>
      </c>
    </row>
    <row r="936" spans="1:10" ht="12.75">
      <c r="A936" s="4">
        <v>929</v>
      </c>
      <c r="B936" s="4"/>
      <c r="C936" s="4"/>
      <c r="D936" s="4"/>
      <c r="E936" s="8" t="s">
        <v>748</v>
      </c>
      <c r="F936" s="9">
        <v>15000</v>
      </c>
      <c r="G936" s="9">
        <v>22000</v>
      </c>
      <c r="H936" s="41">
        <v>60000</v>
      </c>
      <c r="I936" s="10"/>
      <c r="J936" s="41">
        <v>30000</v>
      </c>
    </row>
    <row r="937" spans="1:10" ht="12.75">
      <c r="A937" s="4">
        <v>930</v>
      </c>
      <c r="B937" s="4"/>
      <c r="C937" s="4"/>
      <c r="D937" s="4"/>
      <c r="E937" s="34" t="s">
        <v>209</v>
      </c>
      <c r="F937" s="35"/>
      <c r="G937" s="35">
        <v>10000</v>
      </c>
      <c r="H937" s="42">
        <v>12000</v>
      </c>
      <c r="I937" s="10"/>
      <c r="J937" s="42">
        <v>12000</v>
      </c>
    </row>
    <row r="938" spans="1:10" ht="12.75">
      <c r="A938" s="4">
        <v>931</v>
      </c>
      <c r="B938" s="4" t="s">
        <v>497</v>
      </c>
      <c r="C938" s="7">
        <v>90015</v>
      </c>
      <c r="D938" s="7" t="s">
        <v>499</v>
      </c>
      <c r="E938" s="12" t="s">
        <v>668</v>
      </c>
      <c r="F938" s="13" t="e">
        <f>SUM(F939+F941+F946+#REF!)</f>
        <v>#REF!</v>
      </c>
      <c r="G938" s="13" t="e">
        <f>SUM(G939+G941+G946+#REF!)</f>
        <v>#REF!</v>
      </c>
      <c r="H938" s="43" t="e">
        <f>SUM(H939+H941+H946+#REF!)</f>
        <v>#REF!</v>
      </c>
      <c r="I938" s="43">
        <f>SUM(I939+I941+I946)</f>
        <v>0</v>
      </c>
      <c r="J938" s="43">
        <f>SUM(J939+J941+J946)</f>
        <v>1286000</v>
      </c>
    </row>
    <row r="939" spans="1:10" ht="12.75">
      <c r="A939" s="4">
        <v>932</v>
      </c>
      <c r="B939" s="4" t="s">
        <v>497</v>
      </c>
      <c r="C939" s="4" t="s">
        <v>498</v>
      </c>
      <c r="D939" s="4">
        <v>4260</v>
      </c>
      <c r="E939" s="8" t="s">
        <v>509</v>
      </c>
      <c r="F939" s="9">
        <f>SUM(F940:F940)</f>
        <v>660000</v>
      </c>
      <c r="G939" s="9">
        <f>SUM(G940:G940)</f>
        <v>700000</v>
      </c>
      <c r="H939" s="41">
        <f>SUM(H940)</f>
        <v>850000</v>
      </c>
      <c r="I939" s="10">
        <f>SUM(I940:I940)</f>
        <v>0</v>
      </c>
      <c r="J939" s="41">
        <f>SUM(J940)</f>
        <v>930000</v>
      </c>
    </row>
    <row r="940" spans="1:10" ht="12.75">
      <c r="A940" s="4">
        <v>933</v>
      </c>
      <c r="B940" s="4" t="s">
        <v>497</v>
      </c>
      <c r="C940" s="4" t="s">
        <v>498</v>
      </c>
      <c r="D940" s="4"/>
      <c r="E940" s="8" t="s">
        <v>37</v>
      </c>
      <c r="F940" s="9">
        <v>660000</v>
      </c>
      <c r="G940" s="9">
        <v>700000</v>
      </c>
      <c r="H940" s="41">
        <v>850000</v>
      </c>
      <c r="I940" s="10"/>
      <c r="J940" s="41">
        <v>930000</v>
      </c>
    </row>
    <row r="941" spans="1:10" ht="12.75">
      <c r="A941" s="4">
        <v>934</v>
      </c>
      <c r="B941" s="4" t="s">
        <v>497</v>
      </c>
      <c r="C941" s="4" t="s">
        <v>498</v>
      </c>
      <c r="D941" s="4">
        <v>4270</v>
      </c>
      <c r="E941" s="8" t="s">
        <v>510</v>
      </c>
      <c r="F941" s="9">
        <f>SUM(F942:F943)</f>
        <v>193000</v>
      </c>
      <c r="G941" s="9">
        <f>SUM(G942:G944)</f>
        <v>265000</v>
      </c>
      <c r="H941" s="41">
        <f>SUM(H942:H945)</f>
        <v>325000</v>
      </c>
      <c r="I941" s="10">
        <f>SUM(I942:I943)</f>
        <v>0</v>
      </c>
      <c r="J941" s="41">
        <f>SUM(J942:J945)</f>
        <v>310000</v>
      </c>
    </row>
    <row r="942" spans="1:10" ht="12.75">
      <c r="A942" s="4">
        <v>935</v>
      </c>
      <c r="B942" s="4" t="s">
        <v>497</v>
      </c>
      <c r="C942" s="4" t="s">
        <v>498</v>
      </c>
      <c r="D942" s="4"/>
      <c r="E942" s="8" t="s">
        <v>659</v>
      </c>
      <c r="F942" s="9">
        <v>148000</v>
      </c>
      <c r="G942" s="9">
        <v>170000</v>
      </c>
      <c r="H942" s="41">
        <v>200000</v>
      </c>
      <c r="I942" s="10"/>
      <c r="J942" s="41">
        <v>180000</v>
      </c>
    </row>
    <row r="943" spans="1:10" ht="12.75">
      <c r="A943" s="4">
        <v>936</v>
      </c>
      <c r="B943" s="4" t="s">
        <v>497</v>
      </c>
      <c r="C943" s="4" t="s">
        <v>498</v>
      </c>
      <c r="D943" s="4"/>
      <c r="E943" s="8" t="s">
        <v>294</v>
      </c>
      <c r="F943" s="9">
        <v>45000</v>
      </c>
      <c r="G943" s="9">
        <v>15000</v>
      </c>
      <c r="H943" s="41">
        <v>25000</v>
      </c>
      <c r="I943" s="10"/>
      <c r="J943" s="41">
        <v>20000</v>
      </c>
    </row>
    <row r="944" spans="1:10" ht="25.5">
      <c r="A944" s="4">
        <v>937</v>
      </c>
      <c r="B944" s="4"/>
      <c r="C944" s="4"/>
      <c r="D944" s="4"/>
      <c r="E944" s="8" t="s">
        <v>169</v>
      </c>
      <c r="F944" s="9"/>
      <c r="G944" s="9">
        <v>80000</v>
      </c>
      <c r="H944" s="41">
        <v>87000</v>
      </c>
      <c r="I944" s="10"/>
      <c r="J944" s="41">
        <v>90000</v>
      </c>
    </row>
    <row r="945" spans="1:10" ht="12.75">
      <c r="A945" s="4">
        <v>938</v>
      </c>
      <c r="B945" s="4"/>
      <c r="C945" s="4"/>
      <c r="D945" s="4"/>
      <c r="E945" s="8" t="s">
        <v>517</v>
      </c>
      <c r="F945" s="9"/>
      <c r="G945" s="9">
        <v>0</v>
      </c>
      <c r="H945" s="41">
        <v>13000</v>
      </c>
      <c r="I945" s="10"/>
      <c r="J945" s="41">
        <v>20000</v>
      </c>
    </row>
    <row r="946" spans="1:10" ht="12.75">
      <c r="A946" s="4">
        <v>939</v>
      </c>
      <c r="B946" s="4"/>
      <c r="C946" s="4"/>
      <c r="D946" s="4">
        <v>4300</v>
      </c>
      <c r="E946" s="8" t="s">
        <v>552</v>
      </c>
      <c r="F946" s="9">
        <f>SUM(F947:F947)</f>
        <v>12000</v>
      </c>
      <c r="G946" s="9">
        <f>SUM(G947:G947)</f>
        <v>20000</v>
      </c>
      <c r="H946" s="41">
        <f>SUM(H947:H947)</f>
        <v>35000</v>
      </c>
      <c r="I946" s="10">
        <f>SUM(I947:I947)</f>
        <v>0</v>
      </c>
      <c r="J946" s="41">
        <f>SUM(J947:J948)</f>
        <v>46000</v>
      </c>
    </row>
    <row r="947" spans="1:10" ht="12.75">
      <c r="A947" s="4">
        <v>940</v>
      </c>
      <c r="B947" s="4"/>
      <c r="C947" s="4"/>
      <c r="D947" s="4"/>
      <c r="E947" s="8" t="s">
        <v>669</v>
      </c>
      <c r="F947" s="9">
        <v>12000</v>
      </c>
      <c r="G947" s="9">
        <v>20000</v>
      </c>
      <c r="H947" s="41">
        <v>35000</v>
      </c>
      <c r="I947" s="10"/>
      <c r="J947" s="41">
        <v>43000</v>
      </c>
    </row>
    <row r="948" spans="1:10" ht="25.5">
      <c r="A948" s="4">
        <v>941</v>
      </c>
      <c r="B948" s="4"/>
      <c r="C948" s="4"/>
      <c r="D948" s="4"/>
      <c r="E948" s="8" t="s">
        <v>630</v>
      </c>
      <c r="F948" s="9"/>
      <c r="G948" s="9"/>
      <c r="H948" s="41"/>
      <c r="I948" s="10"/>
      <c r="J948" s="41">
        <v>3000</v>
      </c>
    </row>
    <row r="949" spans="1:10" ht="15" customHeight="1">
      <c r="A949" s="4">
        <v>942</v>
      </c>
      <c r="B949" s="4"/>
      <c r="C949" s="7">
        <v>90095</v>
      </c>
      <c r="D949" s="4"/>
      <c r="E949" s="21" t="s">
        <v>234</v>
      </c>
      <c r="F949" s="9"/>
      <c r="G949" s="9"/>
      <c r="H949" s="41"/>
      <c r="I949" s="10"/>
      <c r="J949" s="41">
        <f>SUM(J952+J954+J950)</f>
        <v>110000</v>
      </c>
    </row>
    <row r="950" spans="1:10" ht="12.75">
      <c r="A950" s="4">
        <v>943</v>
      </c>
      <c r="B950" s="4"/>
      <c r="C950" s="7"/>
      <c r="D950" s="4">
        <v>4210</v>
      </c>
      <c r="E950" s="8" t="s">
        <v>507</v>
      </c>
      <c r="F950" s="9"/>
      <c r="G950" s="9"/>
      <c r="H950" s="41"/>
      <c r="I950" s="10"/>
      <c r="J950" s="41">
        <f>SUM(J951)</f>
        <v>15000</v>
      </c>
    </row>
    <row r="951" spans="1:10" ht="12.75">
      <c r="A951" s="4">
        <v>944</v>
      </c>
      <c r="B951" s="4"/>
      <c r="C951" s="7"/>
      <c r="D951" s="7"/>
      <c r="E951" s="8" t="s">
        <v>378</v>
      </c>
      <c r="F951" s="9"/>
      <c r="G951" s="9"/>
      <c r="H951" s="41"/>
      <c r="I951" s="10"/>
      <c r="J951" s="41">
        <v>15000</v>
      </c>
    </row>
    <row r="952" spans="1:10" ht="12.75">
      <c r="A952" s="4">
        <v>945</v>
      </c>
      <c r="B952" s="4"/>
      <c r="C952" s="4"/>
      <c r="D952" s="4">
        <v>4300</v>
      </c>
      <c r="E952" s="8" t="s">
        <v>552</v>
      </c>
      <c r="F952" s="9"/>
      <c r="G952" s="9"/>
      <c r="H952" s="41"/>
      <c r="I952" s="10"/>
      <c r="J952" s="41">
        <f>SUM(J953)</f>
        <v>40000</v>
      </c>
    </row>
    <row r="953" spans="1:10" ht="15" customHeight="1">
      <c r="A953" s="4">
        <v>946</v>
      </c>
      <c r="B953" s="4"/>
      <c r="C953" s="4"/>
      <c r="D953" s="4"/>
      <c r="E953" s="8" t="s">
        <v>379</v>
      </c>
      <c r="F953" s="9"/>
      <c r="G953" s="9"/>
      <c r="H953" s="41"/>
      <c r="I953" s="10"/>
      <c r="J953" s="41">
        <v>40000</v>
      </c>
    </row>
    <row r="954" spans="1:10" ht="18" customHeight="1">
      <c r="A954" s="4">
        <v>947</v>
      </c>
      <c r="B954" s="4"/>
      <c r="C954" s="4"/>
      <c r="D954" s="4">
        <v>4390</v>
      </c>
      <c r="E954" s="8" t="s">
        <v>607</v>
      </c>
      <c r="F954" s="9">
        <f>SUM(F955)</f>
        <v>10000</v>
      </c>
      <c r="G954" s="13">
        <f>SUM(G955)</f>
        <v>10000</v>
      </c>
      <c r="H954" s="43">
        <f>SUM(H955)</f>
        <v>30000</v>
      </c>
      <c r="I954" s="10"/>
      <c r="J954" s="43">
        <f>SUM(J955:J956)</f>
        <v>55000</v>
      </c>
    </row>
    <row r="955" spans="1:10" ht="12.75">
      <c r="A955" s="4">
        <v>948</v>
      </c>
      <c r="B955" s="4"/>
      <c r="C955" s="4"/>
      <c r="D955" s="4"/>
      <c r="E955" s="8" t="s">
        <v>733</v>
      </c>
      <c r="F955" s="9">
        <v>10000</v>
      </c>
      <c r="G955" s="9">
        <v>10000</v>
      </c>
      <c r="H955" s="41">
        <v>30000</v>
      </c>
      <c r="I955" s="10"/>
      <c r="J955" s="41">
        <v>10000</v>
      </c>
    </row>
    <row r="956" spans="1:10" ht="25.5">
      <c r="A956" s="4">
        <v>949</v>
      </c>
      <c r="B956" s="4"/>
      <c r="C956" s="4"/>
      <c r="D956" s="4"/>
      <c r="E956" s="8" t="s">
        <v>424</v>
      </c>
      <c r="F956" s="9"/>
      <c r="G956" s="9"/>
      <c r="H956" s="41"/>
      <c r="I956" s="10"/>
      <c r="J956" s="41">
        <v>45000</v>
      </c>
    </row>
    <row r="957" spans="1:10" ht="12.75">
      <c r="A957" s="4">
        <v>950</v>
      </c>
      <c r="B957" s="90" t="s">
        <v>303</v>
      </c>
      <c r="C957" s="91"/>
      <c r="D957" s="91"/>
      <c r="E957" s="92"/>
      <c r="F957" s="15" t="e">
        <f>SUM(F912+F920+F931+F938+F954)</f>
        <v>#REF!</v>
      </c>
      <c r="G957" s="15" t="e">
        <f>SUM(G912+G920+G931+G938+G954)</f>
        <v>#REF!</v>
      </c>
      <c r="H957" s="44" t="e">
        <f>SUM(H912+H920+H931+H938+H954)</f>
        <v>#REF!</v>
      </c>
      <c r="I957" s="44">
        <f>SUM(I912+I920+I931+I949+I938)</f>
        <v>0</v>
      </c>
      <c r="J957" s="44">
        <f>SUM(J912+J920+J931+J949+J938)</f>
        <v>2565500</v>
      </c>
    </row>
    <row r="958" spans="1:10" ht="12.75">
      <c r="A958" s="4">
        <v>951</v>
      </c>
      <c r="B958" s="20">
        <v>921</v>
      </c>
      <c r="C958" s="7">
        <v>92109</v>
      </c>
      <c r="D958" s="7" t="s">
        <v>499</v>
      </c>
      <c r="E958" s="12" t="s">
        <v>670</v>
      </c>
      <c r="F958" s="13" t="e">
        <f>SUM(F959+F965+F974+F986+F992+F1015+#REF!)</f>
        <v>#REF!</v>
      </c>
      <c r="G958" s="13" t="e">
        <f>SUM(G959+G961+G965+G974+G986+G992+G1010+G1015+#REF!+G963)</f>
        <v>#REF!</v>
      </c>
      <c r="H958" s="43" t="e">
        <f>SUM(H959+H961+H965+H974+H986+H992+H1010+H1015+#REF!+H963)</f>
        <v>#REF!</v>
      </c>
      <c r="I958" s="43">
        <f>SUM(I959+I961+I965+I974+I986+I992+I1010+I1015+I963)</f>
        <v>21000</v>
      </c>
      <c r="J958" s="43">
        <f>SUM(J959+J961+J965+J974+J986+J992+J1010+J1015+J963)</f>
        <v>784000</v>
      </c>
    </row>
    <row r="959" spans="1:10" ht="26.25" customHeight="1">
      <c r="A959" s="4">
        <v>952</v>
      </c>
      <c r="B959" s="4"/>
      <c r="C959" s="7"/>
      <c r="D959" s="4">
        <v>2820</v>
      </c>
      <c r="E959" s="8" t="s">
        <v>473</v>
      </c>
      <c r="F959" s="13">
        <f>SUM(F960)</f>
        <v>60000</v>
      </c>
      <c r="G959" s="9">
        <f>SUM(G960)</f>
        <v>70000</v>
      </c>
      <c r="H959" s="41">
        <f>SUM(H960)</f>
        <v>70000</v>
      </c>
      <c r="I959" s="14"/>
      <c r="J959" s="41">
        <f>SUM(J960)</f>
        <v>80000</v>
      </c>
    </row>
    <row r="960" spans="1:10" ht="24" customHeight="1">
      <c r="A960" s="4">
        <v>953</v>
      </c>
      <c r="B960" s="4"/>
      <c r="C960" s="7"/>
      <c r="D960" s="7"/>
      <c r="E960" s="8" t="s">
        <v>734</v>
      </c>
      <c r="F960" s="9">
        <v>60000</v>
      </c>
      <c r="G960" s="9">
        <v>70000</v>
      </c>
      <c r="H960" s="41">
        <v>70000</v>
      </c>
      <c r="I960" s="14"/>
      <c r="J960" s="41">
        <v>80000</v>
      </c>
    </row>
    <row r="961" spans="1:10" ht="12.75">
      <c r="A961" s="4">
        <v>954</v>
      </c>
      <c r="B961" s="4"/>
      <c r="C961" s="7"/>
      <c r="D961" s="4">
        <v>4110</v>
      </c>
      <c r="E961" s="8" t="s">
        <v>186</v>
      </c>
      <c r="F961" s="9">
        <v>0</v>
      </c>
      <c r="G961" s="9">
        <f>SUM(G962)</f>
        <v>8000</v>
      </c>
      <c r="H961" s="41">
        <f>SUM(H962)</f>
        <v>8000</v>
      </c>
      <c r="I961" s="14"/>
      <c r="J961" s="41">
        <f>SUM(J962)</f>
        <v>8000</v>
      </c>
    </row>
    <row r="962" spans="1:10" ht="12.75">
      <c r="A962" s="4">
        <v>955</v>
      </c>
      <c r="B962" s="4"/>
      <c r="C962" s="7"/>
      <c r="D962" s="4"/>
      <c r="E962" s="8" t="s">
        <v>186</v>
      </c>
      <c r="F962" s="9"/>
      <c r="G962" s="9">
        <v>8000</v>
      </c>
      <c r="H962" s="41">
        <v>8000</v>
      </c>
      <c r="I962" s="14"/>
      <c r="J962" s="41">
        <v>8000</v>
      </c>
    </row>
    <row r="963" spans="1:10" ht="12.75">
      <c r="A963" s="4">
        <v>956</v>
      </c>
      <c r="B963" s="4"/>
      <c r="C963" s="7"/>
      <c r="D963" s="4">
        <v>4120</v>
      </c>
      <c r="E963" s="8" t="s">
        <v>187</v>
      </c>
      <c r="F963" s="9"/>
      <c r="G963" s="9">
        <f>SUM(G964)</f>
        <v>3000</v>
      </c>
      <c r="H963" s="41">
        <f>SUM(H964)</f>
        <v>3000</v>
      </c>
      <c r="I963" s="14"/>
      <c r="J963" s="41">
        <f>SUM(J964)</f>
        <v>3000</v>
      </c>
    </row>
    <row r="964" spans="1:10" ht="12.75">
      <c r="A964" s="4">
        <v>957</v>
      </c>
      <c r="B964" s="4"/>
      <c r="C964" s="7"/>
      <c r="D964" s="4"/>
      <c r="E964" s="8" t="s">
        <v>187</v>
      </c>
      <c r="F964" s="9"/>
      <c r="G964" s="9">
        <v>3000</v>
      </c>
      <c r="H964" s="41">
        <v>3000</v>
      </c>
      <c r="I964" s="14"/>
      <c r="J964" s="41">
        <v>3000</v>
      </c>
    </row>
    <row r="965" spans="1:10" ht="12.75">
      <c r="A965" s="4">
        <v>958</v>
      </c>
      <c r="B965" s="4"/>
      <c r="C965" s="7"/>
      <c r="D965" s="4">
        <v>4170</v>
      </c>
      <c r="E965" s="8" t="s">
        <v>469</v>
      </c>
      <c r="F965" s="13">
        <f>SUM(F966:F972)</f>
        <v>102000</v>
      </c>
      <c r="G965" s="13">
        <f>SUM(G966:G972)</f>
        <v>96000</v>
      </c>
      <c r="H965" s="42">
        <f>SUM(H966:H972)</f>
        <v>144000</v>
      </c>
      <c r="I965" s="14"/>
      <c r="J965" s="42">
        <f>SUM(J966:J973)</f>
        <v>97500</v>
      </c>
    </row>
    <row r="966" spans="1:10" ht="12.75">
      <c r="A966" s="4">
        <v>959</v>
      </c>
      <c r="B966" s="4"/>
      <c r="C966" s="7"/>
      <c r="D966" s="4"/>
      <c r="E966" s="8" t="s">
        <v>470</v>
      </c>
      <c r="F966" s="9">
        <v>1000</v>
      </c>
      <c r="G966" s="9">
        <v>4000</v>
      </c>
      <c r="H966" s="41">
        <v>6000</v>
      </c>
      <c r="I966" s="14"/>
      <c r="J966" s="41">
        <v>2500</v>
      </c>
    </row>
    <row r="967" spans="1:10" ht="12.75">
      <c r="A967" s="4">
        <v>960</v>
      </c>
      <c r="B967" s="4"/>
      <c r="C967" s="7"/>
      <c r="D967" s="4"/>
      <c r="E967" s="8" t="s">
        <v>471</v>
      </c>
      <c r="F967" s="9">
        <v>1000</v>
      </c>
      <c r="G967" s="9">
        <v>4000</v>
      </c>
      <c r="H967" s="41">
        <v>6000</v>
      </c>
      <c r="I967" s="14"/>
      <c r="J967" s="41">
        <v>2500</v>
      </c>
    </row>
    <row r="968" spans="1:10" ht="12.75">
      <c r="A968" s="4">
        <v>961</v>
      </c>
      <c r="B968" s="4"/>
      <c r="C968" s="7"/>
      <c r="D968" s="4"/>
      <c r="E968" s="8" t="s">
        <v>329</v>
      </c>
      <c r="F968" s="9"/>
      <c r="G968" s="9">
        <v>4000</v>
      </c>
      <c r="H968" s="41">
        <v>6000</v>
      </c>
      <c r="I968" s="14"/>
      <c r="J968" s="41">
        <v>2500</v>
      </c>
    </row>
    <row r="969" spans="1:10" ht="12.75">
      <c r="A969" s="4">
        <v>962</v>
      </c>
      <c r="B969" s="4"/>
      <c r="C969" s="7"/>
      <c r="D969" s="4"/>
      <c r="E969" s="8" t="s">
        <v>330</v>
      </c>
      <c r="F969" s="9"/>
      <c r="G969" s="9">
        <v>4000</v>
      </c>
      <c r="H969" s="41">
        <v>6000</v>
      </c>
      <c r="I969" s="14"/>
      <c r="J969" s="41">
        <v>2500</v>
      </c>
    </row>
    <row r="970" spans="1:10" ht="12.75">
      <c r="A970" s="4">
        <v>963</v>
      </c>
      <c r="B970" s="4"/>
      <c r="C970" s="7"/>
      <c r="D970" s="4"/>
      <c r="E970" s="8" t="s">
        <v>722</v>
      </c>
      <c r="F970" s="9"/>
      <c r="G970" s="9"/>
      <c r="H970" s="41"/>
      <c r="I970" s="14"/>
      <c r="J970" s="41">
        <v>2500</v>
      </c>
    </row>
    <row r="971" spans="1:10" ht="25.5" customHeight="1">
      <c r="A971" s="4">
        <v>964</v>
      </c>
      <c r="B971" s="4"/>
      <c r="C971" s="7"/>
      <c r="D971" s="4"/>
      <c r="E971" s="8" t="s">
        <v>256</v>
      </c>
      <c r="F971" s="9"/>
      <c r="G971" s="9"/>
      <c r="H971" s="41">
        <v>30000</v>
      </c>
      <c r="I971" s="14"/>
      <c r="J971" s="41">
        <v>30000</v>
      </c>
    </row>
    <row r="972" spans="1:10" ht="25.5">
      <c r="A972" s="4">
        <v>965</v>
      </c>
      <c r="B972" s="4"/>
      <c r="C972" s="7"/>
      <c r="D972" s="4"/>
      <c r="E972" s="8" t="s">
        <v>251</v>
      </c>
      <c r="F972" s="9">
        <v>100000</v>
      </c>
      <c r="G972" s="9">
        <v>80000</v>
      </c>
      <c r="H972" s="41">
        <v>90000</v>
      </c>
      <c r="I972" s="14"/>
      <c r="J972" s="41">
        <v>50000</v>
      </c>
    </row>
    <row r="973" spans="1:10" ht="25.5">
      <c r="A973" s="4">
        <v>966</v>
      </c>
      <c r="B973" s="4"/>
      <c r="C973" s="7"/>
      <c r="D973" s="4"/>
      <c r="E973" s="8" t="s">
        <v>119</v>
      </c>
      <c r="F973" s="9"/>
      <c r="G973" s="9"/>
      <c r="H973" s="41"/>
      <c r="I973" s="14"/>
      <c r="J973" s="41">
        <v>5000</v>
      </c>
    </row>
    <row r="974" spans="1:10" s="30" customFormat="1" ht="12.75">
      <c r="A974" s="4">
        <v>967</v>
      </c>
      <c r="B974" s="7" t="s">
        <v>497</v>
      </c>
      <c r="C974" s="7" t="s">
        <v>498</v>
      </c>
      <c r="D974" s="4">
        <v>4210</v>
      </c>
      <c r="E974" s="8" t="s">
        <v>507</v>
      </c>
      <c r="F974" s="13">
        <f>SUM(F975:F984)</f>
        <v>85700</v>
      </c>
      <c r="G974" s="13">
        <f>SUM(G975:G984)</f>
        <v>66000</v>
      </c>
      <c r="H974" s="43">
        <f>SUM(H975:H984)</f>
        <v>113000</v>
      </c>
      <c r="I974" s="14">
        <f>SUM(I975:I984)</f>
        <v>10000</v>
      </c>
      <c r="J974" s="43">
        <f>SUM(J975:J985)</f>
        <v>45000</v>
      </c>
    </row>
    <row r="975" spans="1:10" ht="12.75" customHeight="1">
      <c r="A975" s="4">
        <v>968</v>
      </c>
      <c r="B975" s="4" t="s">
        <v>497</v>
      </c>
      <c r="C975" s="4" t="s">
        <v>498</v>
      </c>
      <c r="D975" s="4"/>
      <c r="E975" s="8" t="s">
        <v>331</v>
      </c>
      <c r="F975" s="9">
        <v>51200</v>
      </c>
      <c r="G975" s="9">
        <v>4000</v>
      </c>
      <c r="H975" s="41">
        <v>6000</v>
      </c>
      <c r="I975" s="10"/>
      <c r="J975" s="41">
        <v>2000</v>
      </c>
    </row>
    <row r="976" spans="1:10" ht="12.75">
      <c r="A976" s="4">
        <v>969</v>
      </c>
      <c r="B976" s="4" t="s">
        <v>497</v>
      </c>
      <c r="C976" s="4" t="s">
        <v>498</v>
      </c>
      <c r="D976" s="4"/>
      <c r="E976" s="8" t="s">
        <v>42</v>
      </c>
      <c r="F976" s="9">
        <v>1500</v>
      </c>
      <c r="G976" s="9">
        <v>4000</v>
      </c>
      <c r="H976" s="41">
        <v>6000</v>
      </c>
      <c r="I976" s="10"/>
      <c r="J976" s="41">
        <v>2000</v>
      </c>
    </row>
    <row r="977" spans="1:10" ht="12.75">
      <c r="A977" s="4">
        <v>970</v>
      </c>
      <c r="B977" s="4"/>
      <c r="C977" s="4"/>
      <c r="D977" s="4"/>
      <c r="E977" s="8" t="s">
        <v>674</v>
      </c>
      <c r="F977" s="9">
        <v>3000</v>
      </c>
      <c r="G977" s="9">
        <v>4000</v>
      </c>
      <c r="H977" s="41">
        <v>6000</v>
      </c>
      <c r="I977" s="10"/>
      <c r="J977" s="41">
        <v>2000</v>
      </c>
    </row>
    <row r="978" spans="1:10" ht="12.75">
      <c r="A978" s="4">
        <v>971</v>
      </c>
      <c r="B978" s="4"/>
      <c r="C978" s="4"/>
      <c r="D978" s="4"/>
      <c r="E978" s="8" t="s">
        <v>421</v>
      </c>
      <c r="F978" s="9"/>
      <c r="G978" s="9"/>
      <c r="H978" s="41">
        <v>18000</v>
      </c>
      <c r="I978" s="10"/>
      <c r="J978" s="41">
        <v>2000</v>
      </c>
    </row>
    <row r="979" spans="1:10" ht="12.75">
      <c r="A979" s="4">
        <v>972</v>
      </c>
      <c r="B979" s="4"/>
      <c r="C979" s="4"/>
      <c r="D979" s="4"/>
      <c r="E979" s="8" t="s">
        <v>255</v>
      </c>
      <c r="F979" s="9">
        <v>2000</v>
      </c>
      <c r="G979" s="9">
        <v>4000</v>
      </c>
      <c r="H979" s="41">
        <v>6000</v>
      </c>
      <c r="I979" s="10"/>
      <c r="J979" s="41">
        <v>2000</v>
      </c>
    </row>
    <row r="980" spans="1:10" ht="15.75" customHeight="1">
      <c r="A980" s="4">
        <v>973</v>
      </c>
      <c r="B980" s="4" t="s">
        <v>497</v>
      </c>
      <c r="C980" s="4" t="s">
        <v>498</v>
      </c>
      <c r="D980" s="4"/>
      <c r="E980" s="8" t="s">
        <v>253</v>
      </c>
      <c r="F980" s="9">
        <v>8000</v>
      </c>
      <c r="G980" s="9">
        <v>17000</v>
      </c>
      <c r="H980" s="41">
        <v>7000</v>
      </c>
      <c r="I980" s="10"/>
      <c r="J980" s="41">
        <v>2000</v>
      </c>
    </row>
    <row r="981" spans="1:10" ht="12.75">
      <c r="A981" s="4">
        <v>974</v>
      </c>
      <c r="B981" s="4"/>
      <c r="C981" s="4"/>
      <c r="D981" s="4"/>
      <c r="E981" s="8" t="s">
        <v>252</v>
      </c>
      <c r="F981" s="9"/>
      <c r="G981" s="9"/>
      <c r="H981" s="41">
        <v>7000</v>
      </c>
      <c r="I981" s="10"/>
      <c r="J981" s="41">
        <v>2000</v>
      </c>
    </row>
    <row r="982" spans="1:10" ht="12.75">
      <c r="A982" s="4">
        <v>975</v>
      </c>
      <c r="B982" s="4"/>
      <c r="C982" s="4"/>
      <c r="D982" s="4"/>
      <c r="E982" s="8" t="s">
        <v>254</v>
      </c>
      <c r="F982" s="9"/>
      <c r="G982" s="9"/>
      <c r="H982" s="41">
        <v>9000</v>
      </c>
      <c r="I982" s="10"/>
      <c r="J982" s="41">
        <v>2000</v>
      </c>
    </row>
    <row r="983" spans="1:10" ht="12.75">
      <c r="A983" s="4">
        <v>976</v>
      </c>
      <c r="B983" s="4"/>
      <c r="C983" s="4"/>
      <c r="D983" s="4"/>
      <c r="E983" s="8" t="s">
        <v>335</v>
      </c>
      <c r="F983" s="9"/>
      <c r="G983" s="9"/>
      <c r="H983" s="41"/>
      <c r="I983" s="10"/>
      <c r="J983" s="41">
        <v>2000</v>
      </c>
    </row>
    <row r="984" spans="1:10" ht="12.75">
      <c r="A984" s="4">
        <v>977</v>
      </c>
      <c r="B984" s="4"/>
      <c r="C984" s="4"/>
      <c r="D984" s="4"/>
      <c r="E984" s="8" t="s">
        <v>716</v>
      </c>
      <c r="F984" s="9">
        <v>20000</v>
      </c>
      <c r="G984" s="9">
        <v>33000</v>
      </c>
      <c r="H984" s="41">
        <v>48000</v>
      </c>
      <c r="I984" s="10">
        <v>10000</v>
      </c>
      <c r="J984" s="41">
        <v>25000</v>
      </c>
    </row>
    <row r="985" spans="1:10" ht="25.5">
      <c r="A985" s="4">
        <v>978</v>
      </c>
      <c r="B985" s="4"/>
      <c r="C985" s="4"/>
      <c r="D985" s="4"/>
      <c r="E985" s="8" t="s">
        <v>4</v>
      </c>
      <c r="F985" s="9"/>
      <c r="G985" s="9"/>
      <c r="H985" s="41"/>
      <c r="I985" s="10"/>
      <c r="J985" s="41">
        <v>2000</v>
      </c>
    </row>
    <row r="986" spans="1:10" s="30" customFormat="1" ht="12.75">
      <c r="A986" s="4">
        <v>979</v>
      </c>
      <c r="B986" s="7" t="s">
        <v>497</v>
      </c>
      <c r="C986" s="7" t="s">
        <v>498</v>
      </c>
      <c r="D986" s="4">
        <v>4260</v>
      </c>
      <c r="E986" s="8" t="s">
        <v>509</v>
      </c>
      <c r="F986" s="13">
        <f>SUM(F988)</f>
        <v>1200</v>
      </c>
      <c r="G986" s="13">
        <f>SUM(G988+G987)</f>
        <v>12000</v>
      </c>
      <c r="H986" s="43">
        <f>SUM(H988+H987)</f>
        <v>17000</v>
      </c>
      <c r="I986" s="14">
        <f>SUM(I988)</f>
        <v>0</v>
      </c>
      <c r="J986" s="43">
        <f>SUM(J988+J987)</f>
        <v>35000</v>
      </c>
    </row>
    <row r="987" spans="1:10" s="30" customFormat="1" ht="12.75">
      <c r="A987" s="4">
        <v>980</v>
      </c>
      <c r="B987" s="7"/>
      <c r="C987" s="7"/>
      <c r="D987" s="4"/>
      <c r="E987" s="8" t="s">
        <v>94</v>
      </c>
      <c r="F987" s="13"/>
      <c r="G987" s="35">
        <v>5000</v>
      </c>
      <c r="H987" s="42">
        <v>5000</v>
      </c>
      <c r="I987" s="14"/>
      <c r="J987" s="42">
        <v>5000</v>
      </c>
    </row>
    <row r="988" spans="1:10" ht="25.5">
      <c r="A988" s="4">
        <v>981</v>
      </c>
      <c r="B988" s="4" t="s">
        <v>497</v>
      </c>
      <c r="C988" s="4" t="s">
        <v>498</v>
      </c>
      <c r="D988" s="4"/>
      <c r="E988" s="8" t="s">
        <v>257</v>
      </c>
      <c r="F988" s="9">
        <v>1200</v>
      </c>
      <c r="G988" s="9">
        <v>7000</v>
      </c>
      <c r="H988" s="41">
        <v>12000</v>
      </c>
      <c r="I988" s="10"/>
      <c r="J988" s="41">
        <v>30000</v>
      </c>
    </row>
    <row r="989" spans="1:10" ht="12.75">
      <c r="A989" s="4">
        <v>982</v>
      </c>
      <c r="B989" s="4"/>
      <c r="C989" s="4"/>
      <c r="D989" s="4">
        <v>4270</v>
      </c>
      <c r="E989" s="8" t="s">
        <v>510</v>
      </c>
      <c r="F989" s="9"/>
      <c r="G989" s="9"/>
      <c r="H989" s="41"/>
      <c r="I989" s="41">
        <f>SUM(I990)</f>
        <v>0</v>
      </c>
      <c r="J989" s="41">
        <f>SUM(J990:J991)</f>
        <v>14500</v>
      </c>
    </row>
    <row r="990" spans="1:10" ht="12.75">
      <c r="A990" s="4">
        <v>983</v>
      </c>
      <c r="B990" s="4"/>
      <c r="C990" s="4"/>
      <c r="D990" s="4"/>
      <c r="E990" s="8" t="s">
        <v>561</v>
      </c>
      <c r="F990" s="9"/>
      <c r="G990" s="9"/>
      <c r="H990" s="41"/>
      <c r="I990" s="10"/>
      <c r="J990" s="41">
        <v>4500</v>
      </c>
    </row>
    <row r="991" spans="1:10" ht="12.75">
      <c r="A991" s="4">
        <v>984</v>
      </c>
      <c r="B991" s="4"/>
      <c r="C991" s="4"/>
      <c r="D991" s="4"/>
      <c r="E991" s="8" t="s">
        <v>367</v>
      </c>
      <c r="F991" s="9"/>
      <c r="G991" s="9"/>
      <c r="H991" s="41"/>
      <c r="I991" s="10"/>
      <c r="J991" s="41">
        <v>10000</v>
      </c>
    </row>
    <row r="992" spans="1:10" s="30" customFormat="1" ht="12.75">
      <c r="A992" s="4">
        <v>985</v>
      </c>
      <c r="B992" s="7" t="s">
        <v>497</v>
      </c>
      <c r="C992" s="7" t="s">
        <v>498</v>
      </c>
      <c r="D992" s="4">
        <v>4300</v>
      </c>
      <c r="E992" s="8" t="s">
        <v>552</v>
      </c>
      <c r="F992" s="13">
        <f>SUM(F993:F1006)</f>
        <v>91500</v>
      </c>
      <c r="G992" s="13">
        <f>SUM(G993:G1009)</f>
        <v>410200</v>
      </c>
      <c r="H992" s="43">
        <f>SUM(H993:H1009)</f>
        <v>703500</v>
      </c>
      <c r="I992" s="14">
        <f>SUM(I993:I1006)</f>
        <v>11000</v>
      </c>
      <c r="J992" s="43">
        <f>SUM(J993:J1009)</f>
        <v>504000</v>
      </c>
    </row>
    <row r="993" spans="1:10" ht="12.75">
      <c r="A993" s="4">
        <v>986</v>
      </c>
      <c r="B993" s="4"/>
      <c r="C993" s="4"/>
      <c r="D993" s="4"/>
      <c r="E993" s="8" t="s">
        <v>628</v>
      </c>
      <c r="F993" s="9">
        <v>4500</v>
      </c>
      <c r="G993" s="9">
        <v>3500</v>
      </c>
      <c r="H993" s="41">
        <v>5000</v>
      </c>
      <c r="I993" s="10"/>
      <c r="J993" s="41">
        <v>5000</v>
      </c>
    </row>
    <row r="994" spans="1:10" ht="12.75">
      <c r="A994" s="4">
        <v>987</v>
      </c>
      <c r="B994" s="4"/>
      <c r="C994" s="4"/>
      <c r="D994" s="4"/>
      <c r="E994" s="8" t="s">
        <v>689</v>
      </c>
      <c r="F994" s="9">
        <v>5000</v>
      </c>
      <c r="G994" s="9">
        <v>3500</v>
      </c>
      <c r="H994" s="41">
        <v>5000</v>
      </c>
      <c r="I994" s="10"/>
      <c r="J994" s="41">
        <v>5000</v>
      </c>
    </row>
    <row r="995" spans="1:10" ht="12.75">
      <c r="A995" s="4">
        <v>988</v>
      </c>
      <c r="B995" s="4" t="s">
        <v>497</v>
      </c>
      <c r="C995" s="4" t="s">
        <v>498</v>
      </c>
      <c r="D995" s="4"/>
      <c r="E995" s="8" t="s">
        <v>690</v>
      </c>
      <c r="F995" s="9">
        <v>4500</v>
      </c>
      <c r="G995" s="9">
        <v>3500</v>
      </c>
      <c r="H995" s="41">
        <v>5000</v>
      </c>
      <c r="I995" s="10"/>
      <c r="J995" s="41">
        <v>5000</v>
      </c>
    </row>
    <row r="996" spans="1:10" ht="12.75">
      <c r="A996" s="4">
        <v>989</v>
      </c>
      <c r="B996" s="4"/>
      <c r="C996" s="4"/>
      <c r="D996" s="4"/>
      <c r="E996" s="8" t="s">
        <v>32</v>
      </c>
      <c r="F996" s="9"/>
      <c r="G996" s="9">
        <v>3500</v>
      </c>
      <c r="H996" s="41">
        <v>5000</v>
      </c>
      <c r="I996" s="10"/>
      <c r="J996" s="41">
        <v>5000</v>
      </c>
    </row>
    <row r="997" spans="1:10" ht="12.75">
      <c r="A997" s="4">
        <v>990</v>
      </c>
      <c r="B997" s="4"/>
      <c r="C997" s="4"/>
      <c r="D997" s="4"/>
      <c r="E997" s="8" t="s">
        <v>347</v>
      </c>
      <c r="F997" s="9"/>
      <c r="G997" s="9"/>
      <c r="H997" s="41">
        <v>5000</v>
      </c>
      <c r="I997" s="10"/>
      <c r="J997" s="41">
        <v>5000</v>
      </c>
    </row>
    <row r="998" spans="1:10" ht="12.75">
      <c r="A998" s="4">
        <v>991</v>
      </c>
      <c r="B998" s="4"/>
      <c r="C998" s="4"/>
      <c r="D998" s="4"/>
      <c r="E998" s="8" t="s">
        <v>322</v>
      </c>
      <c r="F998" s="9"/>
      <c r="G998" s="9">
        <v>250000</v>
      </c>
      <c r="H998" s="41">
        <v>490000</v>
      </c>
      <c r="I998" s="10"/>
      <c r="J998" s="41">
        <v>270000</v>
      </c>
    </row>
    <row r="999" spans="1:10" ht="12.75">
      <c r="A999" s="4">
        <v>992</v>
      </c>
      <c r="B999" s="4"/>
      <c r="C999" s="4"/>
      <c r="D999" s="4"/>
      <c r="E999" s="8" t="s">
        <v>53</v>
      </c>
      <c r="F999" s="9"/>
      <c r="G999" s="9"/>
      <c r="H999" s="41">
        <v>18000</v>
      </c>
      <c r="I999" s="10"/>
      <c r="J999" s="41">
        <v>10000</v>
      </c>
    </row>
    <row r="1000" spans="1:10" ht="12.75">
      <c r="A1000" s="4">
        <v>993</v>
      </c>
      <c r="B1000" s="4" t="s">
        <v>497</v>
      </c>
      <c r="C1000" s="4" t="s">
        <v>498</v>
      </c>
      <c r="D1000" s="4"/>
      <c r="E1000" s="8" t="s">
        <v>54</v>
      </c>
      <c r="F1000" s="9">
        <v>18500</v>
      </c>
      <c r="G1000" s="9">
        <v>30000</v>
      </c>
      <c r="H1000" s="41">
        <v>18500</v>
      </c>
      <c r="I1000" s="10"/>
      <c r="J1000" s="41">
        <v>10000</v>
      </c>
    </row>
    <row r="1001" spans="1:10" ht="14.25" customHeight="1">
      <c r="A1001" s="4">
        <v>994</v>
      </c>
      <c r="B1001" s="4"/>
      <c r="C1001" s="4"/>
      <c r="D1001" s="4"/>
      <c r="E1001" s="8" t="s">
        <v>55</v>
      </c>
      <c r="F1001" s="9"/>
      <c r="G1001" s="9"/>
      <c r="H1001" s="41">
        <v>15000</v>
      </c>
      <c r="I1001" s="10"/>
      <c r="J1001" s="41">
        <v>10000</v>
      </c>
    </row>
    <row r="1002" spans="1:10" ht="12.75">
      <c r="A1002" s="4">
        <v>995</v>
      </c>
      <c r="B1002" s="4"/>
      <c r="C1002" s="4"/>
      <c r="D1002" s="4"/>
      <c r="E1002" s="8" t="s">
        <v>56</v>
      </c>
      <c r="F1002" s="9"/>
      <c r="G1002" s="9"/>
      <c r="H1002" s="41"/>
      <c r="I1002" s="10"/>
      <c r="J1002" s="41">
        <v>8000</v>
      </c>
    </row>
    <row r="1003" spans="1:10" ht="12.75">
      <c r="A1003" s="4">
        <v>996</v>
      </c>
      <c r="B1003" s="4"/>
      <c r="C1003" s="4"/>
      <c r="D1003" s="4"/>
      <c r="E1003" s="8" t="s">
        <v>57</v>
      </c>
      <c r="F1003" s="9"/>
      <c r="G1003" s="9"/>
      <c r="H1003" s="41"/>
      <c r="I1003" s="10"/>
      <c r="J1003" s="41">
        <v>8000</v>
      </c>
    </row>
    <row r="1004" spans="1:10" ht="12.75">
      <c r="A1004" s="4">
        <v>997</v>
      </c>
      <c r="B1004" s="4"/>
      <c r="C1004" s="4"/>
      <c r="D1004" s="4"/>
      <c r="E1004" s="8" t="s">
        <v>279</v>
      </c>
      <c r="F1004" s="9">
        <v>45000</v>
      </c>
      <c r="G1004" s="9">
        <v>50000</v>
      </c>
      <c r="H1004" s="41">
        <v>55000</v>
      </c>
      <c r="I1004" s="10">
        <v>11000</v>
      </c>
      <c r="J1004" s="41">
        <v>60000</v>
      </c>
    </row>
    <row r="1005" spans="1:10" ht="12.75">
      <c r="A1005" s="4">
        <v>998</v>
      </c>
      <c r="B1005" s="4"/>
      <c r="C1005" s="4"/>
      <c r="D1005" s="4"/>
      <c r="E1005" s="8" t="s">
        <v>280</v>
      </c>
      <c r="F1005" s="9">
        <v>10000</v>
      </c>
      <c r="G1005" s="9">
        <v>20000</v>
      </c>
      <c r="H1005" s="41">
        <v>25000</v>
      </c>
      <c r="I1005" s="10"/>
      <c r="J1005" s="41">
        <v>25000</v>
      </c>
    </row>
    <row r="1006" spans="1:10" ht="12.75">
      <c r="A1006" s="4">
        <v>999</v>
      </c>
      <c r="B1006" s="4"/>
      <c r="C1006" s="4"/>
      <c r="D1006" s="4"/>
      <c r="E1006" s="8" t="s">
        <v>282</v>
      </c>
      <c r="F1006" s="9">
        <v>4000</v>
      </c>
      <c r="G1006" s="9">
        <v>30000</v>
      </c>
      <c r="H1006" s="41">
        <v>40000</v>
      </c>
      <c r="I1006" s="10"/>
      <c r="J1006" s="41">
        <v>30000</v>
      </c>
    </row>
    <row r="1007" spans="1:10" ht="25.5">
      <c r="A1007" s="4">
        <v>1000</v>
      </c>
      <c r="B1007" s="4"/>
      <c r="C1007" s="4"/>
      <c r="D1007" s="4"/>
      <c r="E1007" s="8" t="s">
        <v>412</v>
      </c>
      <c r="F1007" s="9"/>
      <c r="G1007" s="9"/>
      <c r="H1007" s="41"/>
      <c r="I1007" s="10"/>
      <c r="J1007" s="41">
        <v>36000</v>
      </c>
    </row>
    <row r="1008" spans="1:10" ht="12.75">
      <c r="A1008" s="4">
        <v>1001</v>
      </c>
      <c r="B1008" s="4"/>
      <c r="C1008" s="4"/>
      <c r="D1008" s="4"/>
      <c r="E1008" s="8" t="s">
        <v>691</v>
      </c>
      <c r="F1008" s="9"/>
      <c r="G1008" s="9">
        <v>15000</v>
      </c>
      <c r="H1008" s="41">
        <v>15000</v>
      </c>
      <c r="I1008" s="10"/>
      <c r="J1008" s="41">
        <v>10000</v>
      </c>
    </row>
    <row r="1009" spans="1:10" ht="25.5">
      <c r="A1009" s="4">
        <v>1002</v>
      </c>
      <c r="B1009" s="4"/>
      <c r="C1009" s="4"/>
      <c r="D1009" s="4"/>
      <c r="E1009" s="8" t="s">
        <v>258</v>
      </c>
      <c r="F1009" s="9"/>
      <c r="G1009" s="9">
        <v>1200</v>
      </c>
      <c r="H1009" s="41">
        <v>2000</v>
      </c>
      <c r="I1009" s="10"/>
      <c r="J1009" s="41">
        <v>2000</v>
      </c>
    </row>
    <row r="1010" spans="1:10" ht="26.25" customHeight="1">
      <c r="A1010" s="4">
        <v>1003</v>
      </c>
      <c r="B1010" s="4"/>
      <c r="C1010" s="4"/>
      <c r="D1010" s="4">
        <v>4370</v>
      </c>
      <c r="E1010" s="8" t="s">
        <v>393</v>
      </c>
      <c r="F1010" s="9"/>
      <c r="G1010" s="9">
        <f>SUM(G1011:G1013)</f>
        <v>2800</v>
      </c>
      <c r="H1010" s="45">
        <f>SUM(H1011:H1014)</f>
        <v>5500</v>
      </c>
      <c r="I1010" s="10"/>
      <c r="J1010" s="45">
        <f>SUM(J1011:J1014)</f>
        <v>5500</v>
      </c>
    </row>
    <row r="1011" spans="1:10" ht="25.5">
      <c r="A1011" s="4">
        <v>1004</v>
      </c>
      <c r="B1011" s="4"/>
      <c r="C1011" s="4"/>
      <c r="D1011" s="4"/>
      <c r="E1011" s="8" t="s">
        <v>586</v>
      </c>
      <c r="F1011" s="9"/>
      <c r="G1011" s="9">
        <v>1200</v>
      </c>
      <c r="H1011" s="41">
        <v>1500</v>
      </c>
      <c r="I1011" s="10"/>
      <c r="J1011" s="41">
        <v>1500</v>
      </c>
    </row>
    <row r="1012" spans="1:10" ht="25.5">
      <c r="A1012" s="4">
        <v>1005</v>
      </c>
      <c r="B1012" s="4"/>
      <c r="C1012" s="4"/>
      <c r="D1012" s="4"/>
      <c r="E1012" s="8" t="s">
        <v>95</v>
      </c>
      <c r="F1012" s="9"/>
      <c r="G1012" s="9">
        <v>800</v>
      </c>
      <c r="H1012" s="41">
        <v>1500</v>
      </c>
      <c r="I1012" s="10"/>
      <c r="J1012" s="41">
        <v>1500</v>
      </c>
    </row>
    <row r="1013" spans="1:10" ht="25.5">
      <c r="A1013" s="4">
        <v>1006</v>
      </c>
      <c r="B1013" s="4"/>
      <c r="C1013" s="4"/>
      <c r="D1013" s="4"/>
      <c r="E1013" s="8" t="s">
        <v>692</v>
      </c>
      <c r="F1013" s="9"/>
      <c r="G1013" s="9">
        <v>800</v>
      </c>
      <c r="H1013" s="41">
        <v>1000</v>
      </c>
      <c r="I1013" s="10"/>
      <c r="J1013" s="41">
        <v>1000</v>
      </c>
    </row>
    <row r="1014" spans="1:10" ht="25.5">
      <c r="A1014" s="4">
        <v>1007</v>
      </c>
      <c r="B1014" s="4"/>
      <c r="C1014" s="4"/>
      <c r="D1014" s="4"/>
      <c r="E1014" s="8" t="s">
        <v>259</v>
      </c>
      <c r="F1014" s="9"/>
      <c r="G1014" s="9"/>
      <c r="H1014" s="41">
        <v>1500</v>
      </c>
      <c r="I1014" s="10"/>
      <c r="J1014" s="41">
        <v>1500</v>
      </c>
    </row>
    <row r="1015" spans="1:10" ht="12.75" customHeight="1">
      <c r="A1015" s="4">
        <v>1008</v>
      </c>
      <c r="B1015" s="4" t="s">
        <v>497</v>
      </c>
      <c r="C1015" s="4" t="s">
        <v>498</v>
      </c>
      <c r="D1015" s="4">
        <v>4430</v>
      </c>
      <c r="E1015" s="8" t="s">
        <v>553</v>
      </c>
      <c r="F1015" s="13">
        <f>SUM(F1016:F1017)</f>
        <v>4000</v>
      </c>
      <c r="G1015" s="13">
        <f>SUM(G1016:G1017)</f>
        <v>17500</v>
      </c>
      <c r="H1015" s="43">
        <f>SUM(H1016:H1017)</f>
        <v>18500</v>
      </c>
      <c r="I1015" s="10">
        <f>SUM(I1016:I1016)</f>
        <v>0</v>
      </c>
      <c r="J1015" s="43">
        <f>SUM(J1016:J1017)</f>
        <v>6000</v>
      </c>
    </row>
    <row r="1016" spans="1:10" ht="25.5">
      <c r="A1016" s="4">
        <v>1009</v>
      </c>
      <c r="B1016" s="4"/>
      <c r="C1016" s="4"/>
      <c r="D1016" s="4"/>
      <c r="E1016" s="8" t="s">
        <v>684</v>
      </c>
      <c r="F1016" s="9">
        <v>1000</v>
      </c>
      <c r="G1016" s="9">
        <v>2500</v>
      </c>
      <c r="H1016" s="41">
        <v>2500</v>
      </c>
      <c r="I1016" s="10"/>
      <c r="J1016" s="41">
        <v>4000</v>
      </c>
    </row>
    <row r="1017" spans="1:10" ht="12.75">
      <c r="A1017" s="4">
        <v>1010</v>
      </c>
      <c r="B1017" s="4"/>
      <c r="C1017" s="4"/>
      <c r="D1017" s="4"/>
      <c r="E1017" s="8" t="s">
        <v>88</v>
      </c>
      <c r="F1017" s="9">
        <v>3000</v>
      </c>
      <c r="G1017" s="9">
        <v>15000</v>
      </c>
      <c r="H1017" s="41">
        <v>16000</v>
      </c>
      <c r="I1017" s="10"/>
      <c r="J1017" s="41">
        <v>2000</v>
      </c>
    </row>
    <row r="1018" spans="1:10" ht="12.75">
      <c r="A1018" s="4">
        <v>1011</v>
      </c>
      <c r="B1018" s="4" t="s">
        <v>497</v>
      </c>
      <c r="C1018" s="7">
        <v>92116</v>
      </c>
      <c r="D1018" s="7" t="s">
        <v>499</v>
      </c>
      <c r="E1018" s="12" t="s">
        <v>158</v>
      </c>
      <c r="F1018" s="13">
        <f>SUM(F1019)</f>
        <v>336655</v>
      </c>
      <c r="G1018" s="13">
        <f>SUM(G1019)</f>
        <v>440490</v>
      </c>
      <c r="H1018" s="43">
        <f>SUM(H1019)</f>
        <v>479937</v>
      </c>
      <c r="I1018" s="14">
        <f>SUM(I1019)</f>
        <v>0</v>
      </c>
      <c r="J1018" s="43">
        <f>SUM(J1019)</f>
        <v>500000</v>
      </c>
    </row>
    <row r="1019" spans="1:10" ht="25.5">
      <c r="A1019" s="4">
        <v>1012</v>
      </c>
      <c r="B1019" s="4" t="s">
        <v>497</v>
      </c>
      <c r="C1019" s="4" t="s">
        <v>498</v>
      </c>
      <c r="D1019" s="4">
        <v>2480</v>
      </c>
      <c r="E1019" s="8" t="s">
        <v>715</v>
      </c>
      <c r="F1019" s="9">
        <f>SUM(F1020:F1021)</f>
        <v>336655</v>
      </c>
      <c r="G1019" s="9">
        <f>SUM(G1020:G1021)</f>
        <v>440490</v>
      </c>
      <c r="H1019" s="41">
        <f>SUM(H1020:H1021)</f>
        <v>479937</v>
      </c>
      <c r="I1019" s="10">
        <f>SUM(I1020:I1021)</f>
        <v>0</v>
      </c>
      <c r="J1019" s="41">
        <f>SUM(J1020:J1021)</f>
        <v>500000</v>
      </c>
    </row>
    <row r="1020" spans="1:10" ht="24" customHeight="1">
      <c r="A1020" s="4">
        <v>1013</v>
      </c>
      <c r="B1020" s="4" t="s">
        <v>497</v>
      </c>
      <c r="C1020" s="4" t="s">
        <v>498</v>
      </c>
      <c r="D1020" s="4"/>
      <c r="E1020" s="8" t="s">
        <v>381</v>
      </c>
      <c r="F1020" s="9">
        <v>163551</v>
      </c>
      <c r="G1020" s="9">
        <v>207530</v>
      </c>
      <c r="H1020" s="41">
        <v>229950</v>
      </c>
      <c r="I1020" s="10"/>
      <c r="J1020" s="41">
        <v>240000</v>
      </c>
    </row>
    <row r="1021" spans="1:10" ht="25.5">
      <c r="A1021" s="4">
        <v>1014</v>
      </c>
      <c r="B1021" s="4"/>
      <c r="C1021" s="4"/>
      <c r="D1021" s="4"/>
      <c r="E1021" s="8" t="s">
        <v>688</v>
      </c>
      <c r="F1021" s="9">
        <v>173104</v>
      </c>
      <c r="G1021" s="9">
        <v>232960</v>
      </c>
      <c r="H1021" s="41">
        <v>249987</v>
      </c>
      <c r="I1021" s="10"/>
      <c r="J1021" s="41">
        <v>260000</v>
      </c>
    </row>
    <row r="1022" spans="1:10" ht="12.75">
      <c r="A1022" s="4">
        <v>1015</v>
      </c>
      <c r="B1022" s="4" t="s">
        <v>497</v>
      </c>
      <c r="C1022" s="7">
        <v>92120</v>
      </c>
      <c r="D1022" s="7" t="s">
        <v>499</v>
      </c>
      <c r="E1022" s="12" t="s">
        <v>228</v>
      </c>
      <c r="F1022" s="9" t="e">
        <f>SUM(F1025+#REF!+F1029)</f>
        <v>#REF!</v>
      </c>
      <c r="G1022" s="13" t="e">
        <f>SUM(G1025+#REF!+G1029+G1023)</f>
        <v>#REF!</v>
      </c>
      <c r="H1022" s="43" t="e">
        <f>SUM(H1025+#REF!+H1029+H1023)</f>
        <v>#REF!</v>
      </c>
      <c r="I1022" s="14" t="e">
        <f>SUM(I1025+#REF!+I1029+#REF!)</f>
        <v>#REF!</v>
      </c>
      <c r="J1022" s="43">
        <f>SUM(J1025+J1029+J1023+J1027)</f>
        <v>108000</v>
      </c>
    </row>
    <row r="1023" spans="1:10" ht="41.25" customHeight="1">
      <c r="A1023" s="4">
        <v>1016</v>
      </c>
      <c r="B1023" s="4"/>
      <c r="C1023" s="7"/>
      <c r="D1023" s="19">
        <v>2720</v>
      </c>
      <c r="E1023" s="31" t="s">
        <v>571</v>
      </c>
      <c r="F1023" s="9"/>
      <c r="G1023" s="13">
        <f>SUM(G1024)</f>
        <v>70000</v>
      </c>
      <c r="H1023" s="43">
        <f>SUM(H1024)</f>
        <v>70000</v>
      </c>
      <c r="I1023" s="14"/>
      <c r="J1023" s="43">
        <f>SUM(J1024)</f>
        <v>70000</v>
      </c>
    </row>
    <row r="1024" spans="1:10" ht="39.75" customHeight="1">
      <c r="A1024" s="4">
        <v>1017</v>
      </c>
      <c r="B1024" s="4"/>
      <c r="C1024" s="7"/>
      <c r="D1024" s="7"/>
      <c r="E1024" s="31" t="s">
        <v>217</v>
      </c>
      <c r="F1024" s="9"/>
      <c r="G1024" s="32">
        <v>70000</v>
      </c>
      <c r="H1024" s="41">
        <v>70000</v>
      </c>
      <c r="I1024" s="14"/>
      <c r="J1024" s="53">
        <v>70000</v>
      </c>
    </row>
    <row r="1025" spans="1:10" ht="12.75">
      <c r="A1025" s="4">
        <v>1018</v>
      </c>
      <c r="B1025" s="4" t="s">
        <v>497</v>
      </c>
      <c r="C1025" s="4" t="s">
        <v>498</v>
      </c>
      <c r="D1025" s="4">
        <v>4210</v>
      </c>
      <c r="E1025" s="8" t="s">
        <v>507</v>
      </c>
      <c r="F1025" s="9">
        <f>SUM(F1026:F1026)</f>
        <v>1500</v>
      </c>
      <c r="G1025" s="9">
        <f>SUM(G1026)</f>
        <v>2000</v>
      </c>
      <c r="H1025" s="41">
        <f>SUM(H1026)</f>
        <v>3000</v>
      </c>
      <c r="I1025" s="10">
        <f>SUM(I1026:I1026)</f>
        <v>0</v>
      </c>
      <c r="J1025" s="41">
        <f>SUM(J1026)</f>
        <v>3000</v>
      </c>
    </row>
    <row r="1026" spans="1:10" ht="12.75">
      <c r="A1026" s="4">
        <v>1019</v>
      </c>
      <c r="B1026" s="4" t="s">
        <v>497</v>
      </c>
      <c r="C1026" s="4" t="s">
        <v>498</v>
      </c>
      <c r="D1026" s="4"/>
      <c r="E1026" s="8" t="s">
        <v>618</v>
      </c>
      <c r="F1026" s="9">
        <v>1500</v>
      </c>
      <c r="G1026" s="9">
        <v>2000</v>
      </c>
      <c r="H1026" s="41">
        <v>3000</v>
      </c>
      <c r="I1026" s="10"/>
      <c r="J1026" s="41">
        <v>3000</v>
      </c>
    </row>
    <row r="1027" spans="1:10" ht="12.75">
      <c r="A1027" s="4">
        <v>1020</v>
      </c>
      <c r="B1027" s="4"/>
      <c r="C1027" s="4"/>
      <c r="D1027" s="4">
        <v>4270</v>
      </c>
      <c r="E1027" s="8" t="s">
        <v>510</v>
      </c>
      <c r="F1027" s="9"/>
      <c r="G1027" s="9"/>
      <c r="H1027" s="41"/>
      <c r="I1027" s="10"/>
      <c r="J1027" s="41">
        <f>SUM(J1028:J1028)</f>
        <v>3000</v>
      </c>
    </row>
    <row r="1028" spans="1:10" ht="12.75">
      <c r="A1028" s="4">
        <v>1021</v>
      </c>
      <c r="B1028" s="4"/>
      <c r="C1028" s="4"/>
      <c r="D1028" s="4"/>
      <c r="E1028" s="8" t="s">
        <v>102</v>
      </c>
      <c r="F1028" s="9"/>
      <c r="G1028" s="9"/>
      <c r="H1028" s="41"/>
      <c r="I1028" s="10"/>
      <c r="J1028" s="41">
        <v>3000</v>
      </c>
    </row>
    <row r="1029" spans="1:10" ht="12.75">
      <c r="A1029" s="4">
        <v>1022</v>
      </c>
      <c r="B1029" s="4" t="s">
        <v>497</v>
      </c>
      <c r="C1029" s="4" t="s">
        <v>498</v>
      </c>
      <c r="D1029" s="4">
        <v>4300</v>
      </c>
      <c r="E1029" s="8" t="s">
        <v>552</v>
      </c>
      <c r="F1029" s="9">
        <f>SUM(F1030)</f>
        <v>45000</v>
      </c>
      <c r="G1029" s="9">
        <f>SUM(G1030)</f>
        <v>45000</v>
      </c>
      <c r="H1029" s="41">
        <f>SUM(H1030)</f>
        <v>45000</v>
      </c>
      <c r="I1029" s="10">
        <f>SUM(I1030)</f>
        <v>10000</v>
      </c>
      <c r="J1029" s="41">
        <f>SUM(J1030)</f>
        <v>32000</v>
      </c>
    </row>
    <row r="1030" spans="1:10" ht="43.5" customHeight="1">
      <c r="A1030" s="4">
        <v>1023</v>
      </c>
      <c r="B1030" s="4" t="s">
        <v>497</v>
      </c>
      <c r="C1030" s="4" t="s">
        <v>498</v>
      </c>
      <c r="D1030" s="4"/>
      <c r="E1030" s="8" t="s">
        <v>332</v>
      </c>
      <c r="F1030" s="9">
        <v>45000</v>
      </c>
      <c r="G1030" s="9">
        <v>45000</v>
      </c>
      <c r="H1030" s="41">
        <v>45000</v>
      </c>
      <c r="I1030" s="10">
        <v>10000</v>
      </c>
      <c r="J1030" s="41">
        <v>32000</v>
      </c>
    </row>
    <row r="1031" spans="1:10" ht="12.75">
      <c r="A1031" s="4">
        <v>1024</v>
      </c>
      <c r="B1031" s="90" t="s">
        <v>304</v>
      </c>
      <c r="C1031" s="91"/>
      <c r="D1031" s="91"/>
      <c r="E1031" s="92"/>
      <c r="F1031" s="15" t="e">
        <f>SUM(F958+F1018+F1022)</f>
        <v>#REF!</v>
      </c>
      <c r="G1031" s="15" t="e">
        <f>SUM(G958+G1018+G1022+#REF!)</f>
        <v>#REF!</v>
      </c>
      <c r="H1031" s="44" t="e">
        <f>SUM(H958+H1018+H1022+#REF!)</f>
        <v>#REF!</v>
      </c>
      <c r="I1031" s="16" t="e">
        <f>SUM(I958+I1018+I1022+#REF!)</f>
        <v>#REF!</v>
      </c>
      <c r="J1031" s="44">
        <f>SUM(J958+J1018+J1022+J989)</f>
        <v>1406500</v>
      </c>
    </row>
    <row r="1032" spans="1:10" ht="12.75">
      <c r="A1032" s="4">
        <v>1025</v>
      </c>
      <c r="B1032" s="20">
        <v>926</v>
      </c>
      <c r="C1032" s="20">
        <v>92601</v>
      </c>
      <c r="D1032" s="19"/>
      <c r="E1032" s="20" t="s">
        <v>408</v>
      </c>
      <c r="F1032" s="15"/>
      <c r="G1032" s="15"/>
      <c r="H1032" s="44"/>
      <c r="I1032" s="45" t="e">
        <f>SUM(#REF!+#REF!+I1037+#REF!+#REF!+I1041+#REF!+#REF!+I1048+#REF!+#REF!+I1056+I1059+#REF!+#REF!+I1074+I1033)</f>
        <v>#REF!</v>
      </c>
      <c r="J1032" s="45">
        <f>SUM(J1037+J1041+J1048+J1056+J1059+J1074+J1033+J1053)</f>
        <v>815064.32</v>
      </c>
    </row>
    <row r="1033" spans="1:10" ht="12.75">
      <c r="A1033" s="4">
        <v>1026</v>
      </c>
      <c r="B1033" s="4"/>
      <c r="C1033" s="4"/>
      <c r="D1033" s="4">
        <v>4110</v>
      </c>
      <c r="E1033" s="8" t="s">
        <v>186</v>
      </c>
      <c r="F1033" s="13"/>
      <c r="G1033" s="13"/>
      <c r="H1033" s="43"/>
      <c r="I1033" s="65"/>
      <c r="J1033" s="42">
        <f>SUM(J1034+J1035+J1036)</f>
        <v>14500</v>
      </c>
    </row>
    <row r="1034" spans="1:10" ht="25.5">
      <c r="A1034" s="4">
        <v>1027</v>
      </c>
      <c r="B1034" s="20"/>
      <c r="C1034" s="7"/>
      <c r="D1034" s="7"/>
      <c r="E1034" s="8" t="s">
        <v>390</v>
      </c>
      <c r="F1034" s="13"/>
      <c r="G1034" s="13"/>
      <c r="H1034" s="43"/>
      <c r="I1034" s="65"/>
      <c r="J1034" s="42">
        <v>3000</v>
      </c>
    </row>
    <row r="1035" spans="1:10" ht="25.5">
      <c r="A1035" s="4">
        <v>1028</v>
      </c>
      <c r="B1035" s="20"/>
      <c r="C1035" s="7"/>
      <c r="D1035" s="7"/>
      <c r="E1035" s="8" t="s">
        <v>368</v>
      </c>
      <c r="F1035" s="13"/>
      <c r="G1035" s="13"/>
      <c r="H1035" s="43"/>
      <c r="I1035" s="65"/>
      <c r="J1035" s="42">
        <v>7700</v>
      </c>
    </row>
    <row r="1036" spans="1:10" ht="25.5">
      <c r="A1036" s="4">
        <v>1029</v>
      </c>
      <c r="B1036" s="20"/>
      <c r="C1036" s="7"/>
      <c r="D1036" s="7"/>
      <c r="E1036" s="8" t="s">
        <v>604</v>
      </c>
      <c r="F1036" s="13"/>
      <c r="G1036" s="13"/>
      <c r="H1036" s="43"/>
      <c r="I1036" s="65"/>
      <c r="J1036" s="42">
        <v>3800</v>
      </c>
    </row>
    <row r="1037" spans="1:10" ht="17.25" customHeight="1">
      <c r="A1037" s="4">
        <v>1030</v>
      </c>
      <c r="B1037" s="4"/>
      <c r="C1037" s="7"/>
      <c r="D1037" s="4">
        <v>4120</v>
      </c>
      <c r="E1037" s="8" t="s">
        <v>187</v>
      </c>
      <c r="F1037" s="13"/>
      <c r="G1037" s="13"/>
      <c r="H1037" s="43"/>
      <c r="I1037" s="14"/>
      <c r="J1037" s="43">
        <f>SUM(J1038+J1039+J1040)</f>
        <v>2800</v>
      </c>
    </row>
    <row r="1038" spans="1:10" ht="13.5" customHeight="1">
      <c r="A1038" s="4">
        <v>1031</v>
      </c>
      <c r="B1038" s="4"/>
      <c r="C1038" s="7"/>
      <c r="D1038" s="4"/>
      <c r="E1038" s="8" t="s">
        <v>391</v>
      </c>
      <c r="F1038" s="13"/>
      <c r="G1038" s="13"/>
      <c r="H1038" s="43"/>
      <c r="I1038" s="14"/>
      <c r="J1038" s="42">
        <v>1000</v>
      </c>
    </row>
    <row r="1039" spans="1:10" ht="24" customHeight="1">
      <c r="A1039" s="4">
        <v>1032</v>
      </c>
      <c r="B1039" s="4"/>
      <c r="C1039" s="7"/>
      <c r="D1039" s="4"/>
      <c r="E1039" s="8" t="s">
        <v>369</v>
      </c>
      <c r="F1039" s="13"/>
      <c r="G1039" s="13"/>
      <c r="H1039" s="43"/>
      <c r="I1039" s="14"/>
      <c r="J1039" s="42">
        <v>1200</v>
      </c>
    </row>
    <row r="1040" spans="1:10" ht="24" customHeight="1">
      <c r="A1040" s="4">
        <v>1033</v>
      </c>
      <c r="B1040" s="4"/>
      <c r="C1040" s="7"/>
      <c r="D1040" s="4"/>
      <c r="E1040" s="8" t="s">
        <v>605</v>
      </c>
      <c r="F1040" s="13"/>
      <c r="G1040" s="13"/>
      <c r="H1040" s="43"/>
      <c r="I1040" s="14"/>
      <c r="J1040" s="42">
        <v>600</v>
      </c>
    </row>
    <row r="1041" spans="1:10" ht="12.75">
      <c r="A1041" s="4">
        <v>1034</v>
      </c>
      <c r="B1041" s="4"/>
      <c r="C1041" s="7"/>
      <c r="D1041" s="4">
        <v>4170</v>
      </c>
      <c r="E1041" s="8" t="s">
        <v>469</v>
      </c>
      <c r="F1041" s="13"/>
      <c r="G1041" s="13"/>
      <c r="H1041" s="43">
        <f>SUM(H1042)</f>
        <v>0</v>
      </c>
      <c r="I1041" s="14"/>
      <c r="J1041" s="43">
        <f>SUM(J1042:J1047)</f>
        <v>117250</v>
      </c>
    </row>
    <row r="1042" spans="1:10" ht="12.75">
      <c r="A1042" s="4">
        <v>1035</v>
      </c>
      <c r="B1042" s="4"/>
      <c r="C1042" s="7"/>
      <c r="D1042" s="4"/>
      <c r="E1042" s="8" t="s">
        <v>752</v>
      </c>
      <c r="F1042" s="13"/>
      <c r="G1042" s="13"/>
      <c r="H1042" s="43"/>
      <c r="I1042" s="14"/>
      <c r="J1042" s="43">
        <v>14250</v>
      </c>
    </row>
    <row r="1043" spans="1:10" ht="12.75">
      <c r="A1043" s="4">
        <v>1036</v>
      </c>
      <c r="B1043" s="4"/>
      <c r="C1043" s="7"/>
      <c r="D1043" s="4"/>
      <c r="E1043" s="8" t="s">
        <v>603</v>
      </c>
      <c r="F1043" s="13"/>
      <c r="G1043" s="13"/>
      <c r="H1043" s="43"/>
      <c r="I1043" s="14"/>
      <c r="J1043" s="43">
        <v>24000</v>
      </c>
    </row>
    <row r="1044" spans="1:10" ht="25.5">
      <c r="A1044" s="4">
        <v>1037</v>
      </c>
      <c r="B1044" s="4"/>
      <c r="C1044" s="7"/>
      <c r="D1044" s="4"/>
      <c r="E1044" s="8" t="s">
        <v>370</v>
      </c>
      <c r="F1044" s="13"/>
      <c r="G1044" s="13"/>
      <c r="H1044" s="43"/>
      <c r="I1044" s="14"/>
      <c r="J1044" s="42">
        <v>48000</v>
      </c>
    </row>
    <row r="1045" spans="1:10" ht="25.5">
      <c r="A1045" s="4">
        <v>1038</v>
      </c>
      <c r="B1045" s="4"/>
      <c r="C1045" s="7"/>
      <c r="D1045" s="4"/>
      <c r="E1045" s="8" t="s">
        <v>185</v>
      </c>
      <c r="F1045" s="13"/>
      <c r="G1045" s="13"/>
      <c r="H1045" s="43"/>
      <c r="I1045" s="14"/>
      <c r="J1045" s="43">
        <v>16000</v>
      </c>
    </row>
    <row r="1046" spans="1:10" ht="25.5">
      <c r="A1046" s="4">
        <v>1039</v>
      </c>
      <c r="B1046" s="4"/>
      <c r="C1046" s="7"/>
      <c r="D1046" s="4"/>
      <c r="E1046" s="8" t="s">
        <v>126</v>
      </c>
      <c r="F1046" s="13"/>
      <c r="G1046" s="13"/>
      <c r="H1046" s="43"/>
      <c r="I1046" s="14"/>
      <c r="J1046" s="42">
        <v>12000</v>
      </c>
    </row>
    <row r="1047" spans="1:10" ht="25.5">
      <c r="A1047" s="4">
        <v>1040</v>
      </c>
      <c r="B1047" s="4"/>
      <c r="C1047" s="7"/>
      <c r="D1047" s="4"/>
      <c r="E1047" s="8" t="s">
        <v>125</v>
      </c>
      <c r="F1047" s="13"/>
      <c r="G1047" s="13"/>
      <c r="H1047" s="43"/>
      <c r="I1047" s="14"/>
      <c r="J1047" s="42">
        <v>3000</v>
      </c>
    </row>
    <row r="1048" spans="1:10" ht="12" customHeight="1">
      <c r="A1048" s="4">
        <v>1041</v>
      </c>
      <c r="B1048" s="4" t="s">
        <v>497</v>
      </c>
      <c r="C1048" s="4" t="s">
        <v>498</v>
      </c>
      <c r="D1048" s="4">
        <v>4210</v>
      </c>
      <c r="E1048" s="8" t="s">
        <v>507</v>
      </c>
      <c r="F1048" s="9">
        <f>SUM(F1049:F1050)</f>
        <v>14000</v>
      </c>
      <c r="G1048" s="9">
        <f>SUM(G1049:G1050)</f>
        <v>32000</v>
      </c>
      <c r="H1048" s="41">
        <f>SUM(H1049:H1050)</f>
        <v>38000</v>
      </c>
      <c r="I1048" s="10">
        <f>SUM(I1049:I1050)</f>
        <v>0</v>
      </c>
      <c r="J1048" s="41">
        <f>SUM(J1049:J1052)</f>
        <v>24560</v>
      </c>
    </row>
    <row r="1049" spans="1:10" ht="12.75">
      <c r="A1049" s="4">
        <v>1042</v>
      </c>
      <c r="B1049" s="4" t="s">
        <v>497</v>
      </c>
      <c r="C1049" s="4" t="s">
        <v>498</v>
      </c>
      <c r="D1049" s="4"/>
      <c r="E1049" s="8" t="s">
        <v>697</v>
      </c>
      <c r="F1049" s="9">
        <v>9000</v>
      </c>
      <c r="G1049" s="9">
        <v>27000</v>
      </c>
      <c r="H1049" s="41">
        <v>32000</v>
      </c>
      <c r="I1049" s="10"/>
      <c r="J1049" s="41">
        <v>17000</v>
      </c>
    </row>
    <row r="1050" spans="1:10" ht="12.75">
      <c r="A1050" s="4">
        <v>1043</v>
      </c>
      <c r="B1050" s="4"/>
      <c r="C1050" s="4"/>
      <c r="D1050" s="4"/>
      <c r="E1050" s="8" t="s">
        <v>380</v>
      </c>
      <c r="F1050" s="9">
        <v>5000</v>
      </c>
      <c r="G1050" s="9">
        <v>5000</v>
      </c>
      <c r="H1050" s="41">
        <v>6000</v>
      </c>
      <c r="I1050" s="10"/>
      <c r="J1050" s="41">
        <v>4000</v>
      </c>
    </row>
    <row r="1051" spans="1:10" ht="25.5">
      <c r="A1051" s="4">
        <v>1044</v>
      </c>
      <c r="B1051" s="4"/>
      <c r="C1051" s="4"/>
      <c r="D1051" s="4"/>
      <c r="E1051" s="8" t="s">
        <v>759</v>
      </c>
      <c r="F1051" s="9"/>
      <c r="G1051" s="9"/>
      <c r="H1051" s="41"/>
      <c r="I1051" s="10"/>
      <c r="J1051" s="41">
        <v>3000</v>
      </c>
    </row>
    <row r="1052" spans="1:10" ht="25.5">
      <c r="A1052" s="4">
        <v>1045</v>
      </c>
      <c r="B1052" s="4"/>
      <c r="C1052" s="4"/>
      <c r="D1052" s="4"/>
      <c r="E1052" s="8" t="s">
        <v>122</v>
      </c>
      <c r="F1052" s="9"/>
      <c r="G1052" s="9"/>
      <c r="H1052" s="41"/>
      <c r="I1052" s="10"/>
      <c r="J1052" s="41">
        <v>560</v>
      </c>
    </row>
    <row r="1053" spans="1:10" ht="12.75">
      <c r="A1053" s="4">
        <v>1046</v>
      </c>
      <c r="B1053" s="4"/>
      <c r="C1053" s="4"/>
      <c r="D1053" s="4">
        <v>4260</v>
      </c>
      <c r="E1053" s="8" t="s">
        <v>509</v>
      </c>
      <c r="F1053" s="9"/>
      <c r="G1053" s="9"/>
      <c r="H1053" s="41"/>
      <c r="I1053" s="10"/>
      <c r="J1053" s="41">
        <f>SUM(J1055+J1054)</f>
        <v>250000</v>
      </c>
    </row>
    <row r="1054" spans="1:10" ht="12.75">
      <c r="A1054" s="4">
        <v>1047</v>
      </c>
      <c r="B1054" s="4"/>
      <c r="C1054" s="4"/>
      <c r="D1054" s="4"/>
      <c r="E1054" s="8" t="s">
        <v>602</v>
      </c>
      <c r="F1054" s="9"/>
      <c r="G1054" s="9"/>
      <c r="H1054" s="41"/>
      <c r="I1054" s="10"/>
      <c r="J1054" s="41">
        <v>50000</v>
      </c>
    </row>
    <row r="1055" spans="1:10" ht="12.75">
      <c r="A1055" s="4">
        <v>1048</v>
      </c>
      <c r="B1055" s="4"/>
      <c r="C1055" s="4"/>
      <c r="D1055" s="4"/>
      <c r="E1055" s="8" t="s">
        <v>371</v>
      </c>
      <c r="F1055" s="9"/>
      <c r="G1055" s="9"/>
      <c r="H1055" s="41"/>
      <c r="I1055" s="10"/>
      <c r="J1055" s="41">
        <v>200000</v>
      </c>
    </row>
    <row r="1056" spans="1:10" ht="12.75">
      <c r="A1056" s="4">
        <v>1049</v>
      </c>
      <c r="B1056" s="4"/>
      <c r="C1056" s="4"/>
      <c r="D1056" s="4">
        <v>4270</v>
      </c>
      <c r="E1056" s="8" t="s">
        <v>510</v>
      </c>
      <c r="F1056" s="9"/>
      <c r="G1056" s="9">
        <f>SUM(G1057)</f>
        <v>0</v>
      </c>
      <c r="H1056" s="41">
        <f>SUM(H1057)</f>
        <v>20000</v>
      </c>
      <c r="I1056" s="10"/>
      <c r="J1056" s="41">
        <f>SUM(J1057:J1058)</f>
        <v>23393.27</v>
      </c>
    </row>
    <row r="1057" spans="1:10" ht="25.5">
      <c r="A1057" s="4">
        <v>1050</v>
      </c>
      <c r="B1057" s="4"/>
      <c r="C1057" s="4"/>
      <c r="D1057" s="4"/>
      <c r="E1057" s="47" t="s">
        <v>387</v>
      </c>
      <c r="F1057" s="9"/>
      <c r="G1057" s="9"/>
      <c r="H1057" s="41">
        <v>20000</v>
      </c>
      <c r="I1057" s="10"/>
      <c r="J1057" s="41">
        <v>20000</v>
      </c>
    </row>
    <row r="1058" spans="1:10" ht="12.75">
      <c r="A1058" s="4">
        <v>1051</v>
      </c>
      <c r="B1058" s="4"/>
      <c r="C1058" s="4"/>
      <c r="D1058" s="4"/>
      <c r="E1058" s="47" t="s">
        <v>118</v>
      </c>
      <c r="F1058" s="9"/>
      <c r="G1058" s="9"/>
      <c r="H1058" s="41"/>
      <c r="I1058" s="10"/>
      <c r="J1058" s="41">
        <v>3393.27</v>
      </c>
    </row>
    <row r="1059" spans="1:10" ht="12.75">
      <c r="A1059" s="4">
        <v>1052</v>
      </c>
      <c r="B1059" s="4" t="s">
        <v>497</v>
      </c>
      <c r="C1059" s="4" t="s">
        <v>498</v>
      </c>
      <c r="D1059" s="4">
        <v>4300</v>
      </c>
      <c r="E1059" s="8" t="s">
        <v>552</v>
      </c>
      <c r="F1059" s="9">
        <f>SUM(F1060:F1060)</f>
        <v>23000</v>
      </c>
      <c r="G1059" s="9">
        <f>SUM(G1060)</f>
        <v>75000</v>
      </c>
      <c r="H1059" s="41">
        <f>SUM(H1060)</f>
        <v>75000</v>
      </c>
      <c r="I1059" s="10">
        <f>SUM(I1060:I1060)</f>
        <v>10000</v>
      </c>
      <c r="J1059" s="41">
        <f>SUM(J1060:J1073)</f>
        <v>371361.05</v>
      </c>
    </row>
    <row r="1060" spans="1:10" ht="12.75">
      <c r="A1060" s="4">
        <v>1053</v>
      </c>
      <c r="B1060" s="4" t="s">
        <v>497</v>
      </c>
      <c r="C1060" s="4" t="s">
        <v>498</v>
      </c>
      <c r="D1060" s="4"/>
      <c r="E1060" s="8" t="s">
        <v>168</v>
      </c>
      <c r="F1060" s="9">
        <v>23000</v>
      </c>
      <c r="G1060" s="9">
        <v>75000</v>
      </c>
      <c r="H1060" s="41">
        <v>75000</v>
      </c>
      <c r="I1060" s="10">
        <v>10000</v>
      </c>
      <c r="J1060" s="41">
        <v>30000</v>
      </c>
    </row>
    <row r="1061" spans="1:10" ht="38.25" customHeight="1">
      <c r="A1061" s="4">
        <v>1054</v>
      </c>
      <c r="B1061" s="4"/>
      <c r="C1061" s="4"/>
      <c r="D1061" s="4"/>
      <c r="E1061" s="8" t="s">
        <v>409</v>
      </c>
      <c r="F1061" s="9"/>
      <c r="G1061" s="9"/>
      <c r="H1061" s="41">
        <v>0</v>
      </c>
      <c r="I1061" s="10"/>
      <c r="J1061" s="41">
        <v>24400</v>
      </c>
    </row>
    <row r="1062" spans="1:10" ht="18.75" customHeight="1">
      <c r="A1062" s="4">
        <v>1055</v>
      </c>
      <c r="B1062" s="4"/>
      <c r="C1062" s="4"/>
      <c r="D1062" s="4"/>
      <c r="E1062" s="8" t="s">
        <v>3</v>
      </c>
      <c r="F1062" s="9"/>
      <c r="G1062" s="9"/>
      <c r="H1062" s="41"/>
      <c r="I1062" s="10"/>
      <c r="J1062" s="41">
        <v>30000</v>
      </c>
    </row>
    <row r="1063" spans="1:10" ht="24.75" customHeight="1">
      <c r="A1063" s="4">
        <v>1056</v>
      </c>
      <c r="B1063" s="4"/>
      <c r="C1063" s="4"/>
      <c r="D1063" s="4"/>
      <c r="E1063" s="8" t="s">
        <v>376</v>
      </c>
      <c r="F1063" s="9"/>
      <c r="G1063" s="9"/>
      <c r="H1063" s="41"/>
      <c r="I1063" s="10"/>
      <c r="J1063" s="41">
        <v>21356.25</v>
      </c>
    </row>
    <row r="1064" spans="1:10" ht="24.75" customHeight="1">
      <c r="A1064" s="4">
        <v>1057</v>
      </c>
      <c r="B1064" s="4"/>
      <c r="C1064" s="4"/>
      <c r="D1064" s="4"/>
      <c r="E1064" s="8" t="s">
        <v>127</v>
      </c>
      <c r="F1064" s="9"/>
      <c r="G1064" s="9"/>
      <c r="H1064" s="41"/>
      <c r="I1064" s="10"/>
      <c r="J1064" s="41">
        <v>12000</v>
      </c>
    </row>
    <row r="1065" spans="1:10" ht="24.75" customHeight="1">
      <c r="A1065" s="4">
        <v>1058</v>
      </c>
      <c r="B1065" s="4"/>
      <c r="C1065" s="4"/>
      <c r="D1065" s="4"/>
      <c r="E1065" s="8" t="s">
        <v>372</v>
      </c>
      <c r="F1065" s="9"/>
      <c r="G1065" s="9"/>
      <c r="H1065" s="41"/>
      <c r="I1065" s="10"/>
      <c r="J1065" s="41">
        <v>1252.4</v>
      </c>
    </row>
    <row r="1066" spans="1:10" ht="27" customHeight="1">
      <c r="A1066" s="4">
        <v>1059</v>
      </c>
      <c r="B1066" s="4"/>
      <c r="C1066" s="4"/>
      <c r="D1066" s="4"/>
      <c r="E1066" s="8" t="s">
        <v>123</v>
      </c>
      <c r="F1066" s="9"/>
      <c r="G1066" s="9"/>
      <c r="H1066" s="41"/>
      <c r="I1066" s="10"/>
      <c r="J1066" s="41">
        <v>3200</v>
      </c>
    </row>
    <row r="1067" spans="1:10" ht="27" customHeight="1">
      <c r="A1067" s="4">
        <v>1060</v>
      </c>
      <c r="B1067" s="4"/>
      <c r="C1067" s="4"/>
      <c r="D1067" s="4"/>
      <c r="E1067" s="8" t="s">
        <v>124</v>
      </c>
      <c r="F1067" s="9"/>
      <c r="G1067" s="9"/>
      <c r="H1067" s="41"/>
      <c r="I1067" s="10"/>
      <c r="J1067" s="41">
        <v>8000</v>
      </c>
    </row>
    <row r="1068" spans="1:10" ht="27" customHeight="1">
      <c r="A1068" s="4">
        <v>1061</v>
      </c>
      <c r="B1068" s="4"/>
      <c r="C1068" s="4"/>
      <c r="D1068" s="4"/>
      <c r="E1068" s="8" t="s">
        <v>373</v>
      </c>
      <c r="F1068" s="9"/>
      <c r="G1068" s="9"/>
      <c r="H1068" s="41"/>
      <c r="I1068" s="10"/>
      <c r="J1068" s="41">
        <v>11000</v>
      </c>
    </row>
    <row r="1069" spans="1:10" ht="27" customHeight="1">
      <c r="A1069" s="4">
        <v>1062</v>
      </c>
      <c r="B1069" s="4"/>
      <c r="C1069" s="4"/>
      <c r="D1069" s="4"/>
      <c r="E1069" s="8" t="s">
        <v>374</v>
      </c>
      <c r="F1069" s="9"/>
      <c r="G1069" s="9"/>
      <c r="H1069" s="41"/>
      <c r="I1069" s="10"/>
      <c r="J1069" s="41">
        <v>43952.4</v>
      </c>
    </row>
    <row r="1070" spans="1:10" ht="25.5">
      <c r="A1070" s="4">
        <v>1063</v>
      </c>
      <c r="B1070" s="4"/>
      <c r="C1070" s="4"/>
      <c r="D1070" s="4"/>
      <c r="E1070" s="8" t="s">
        <v>295</v>
      </c>
      <c r="F1070" s="9"/>
      <c r="G1070" s="9"/>
      <c r="H1070" s="41"/>
      <c r="I1070" s="10"/>
      <c r="J1070" s="41">
        <v>51200</v>
      </c>
    </row>
    <row r="1071" spans="1:10" ht="25.5">
      <c r="A1071" s="4">
        <v>1064</v>
      </c>
      <c r="B1071" s="4"/>
      <c r="C1071" s="4"/>
      <c r="D1071" s="4"/>
      <c r="E1071" s="8" t="s">
        <v>375</v>
      </c>
      <c r="F1071" s="9"/>
      <c r="G1071" s="9"/>
      <c r="H1071" s="41"/>
      <c r="I1071" s="10"/>
      <c r="J1071" s="41">
        <v>20000</v>
      </c>
    </row>
    <row r="1072" spans="1:10" ht="38.25">
      <c r="A1072" s="4">
        <v>1065</v>
      </c>
      <c r="B1072" s="4"/>
      <c r="C1072" s="4"/>
      <c r="D1072" s="4"/>
      <c r="E1072" s="8" t="s">
        <v>708</v>
      </c>
      <c r="F1072" s="9"/>
      <c r="G1072" s="9"/>
      <c r="H1072" s="41"/>
      <c r="I1072" s="10"/>
      <c r="J1072" s="41">
        <v>90000</v>
      </c>
    </row>
    <row r="1073" spans="1:10" ht="12.75" customHeight="1">
      <c r="A1073" s="4">
        <v>1066</v>
      </c>
      <c r="B1073" s="4"/>
      <c r="C1073" s="4"/>
      <c r="D1073" s="4"/>
      <c r="E1073" s="34" t="s">
        <v>758</v>
      </c>
      <c r="F1073" s="9"/>
      <c r="G1073" s="9"/>
      <c r="H1073" s="41"/>
      <c r="I1073" s="10"/>
      <c r="J1073" s="41">
        <v>25000</v>
      </c>
    </row>
    <row r="1074" spans="1:10" ht="12.75">
      <c r="A1074" s="4">
        <v>1067</v>
      </c>
      <c r="B1074" s="4" t="s">
        <v>497</v>
      </c>
      <c r="C1074" s="4" t="s">
        <v>498</v>
      </c>
      <c r="D1074" s="4">
        <v>4430</v>
      </c>
      <c r="E1074" s="8" t="s">
        <v>553</v>
      </c>
      <c r="F1074" s="9">
        <f>SUM(F1075)</f>
        <v>8000</v>
      </c>
      <c r="G1074" s="9">
        <f>SUM(G1075)</f>
        <v>10000</v>
      </c>
      <c r="H1074" s="41">
        <f>SUM(H1075)</f>
        <v>10000</v>
      </c>
      <c r="I1074" s="10">
        <f>SUM(I1075)</f>
        <v>0</v>
      </c>
      <c r="J1074" s="41">
        <f>SUM(J1075:J1076)</f>
        <v>11200</v>
      </c>
    </row>
    <row r="1075" spans="1:10" ht="12.75">
      <c r="A1075" s="4">
        <v>1068</v>
      </c>
      <c r="B1075" s="4" t="s">
        <v>497</v>
      </c>
      <c r="C1075" s="4" t="s">
        <v>498</v>
      </c>
      <c r="D1075" s="4"/>
      <c r="E1075" s="8" t="s">
        <v>39</v>
      </c>
      <c r="F1075" s="9">
        <v>8000</v>
      </c>
      <c r="G1075" s="9">
        <v>10000</v>
      </c>
      <c r="H1075" s="41">
        <v>10000</v>
      </c>
      <c r="I1075" s="10"/>
      <c r="J1075" s="41">
        <v>5000</v>
      </c>
    </row>
    <row r="1076" spans="1:10" ht="25.5">
      <c r="A1076" s="4">
        <v>1069</v>
      </c>
      <c r="B1076" s="4"/>
      <c r="C1076" s="4"/>
      <c r="D1076" s="4"/>
      <c r="E1076" s="8" t="s">
        <v>425</v>
      </c>
      <c r="F1076" s="9"/>
      <c r="G1076" s="9"/>
      <c r="H1076" s="41"/>
      <c r="I1076" s="10"/>
      <c r="J1076" s="41">
        <v>6200</v>
      </c>
    </row>
    <row r="1077" spans="1:10" ht="14.25" customHeight="1">
      <c r="A1077" s="4">
        <v>1070</v>
      </c>
      <c r="B1077" s="4"/>
      <c r="C1077" s="7">
        <v>92605</v>
      </c>
      <c r="D1077" s="7" t="s">
        <v>499</v>
      </c>
      <c r="E1077" s="12" t="s">
        <v>58</v>
      </c>
      <c r="F1077" s="9">
        <f>SUM(F1078)</f>
        <v>12500</v>
      </c>
      <c r="G1077" s="13" t="e">
        <f>SUM(G1078+#REF!+#REF!+#REF!)</f>
        <v>#REF!</v>
      </c>
      <c r="H1077" s="43" t="e">
        <f>SUM(H1078+#REF!+#REF!+#REF!)</f>
        <v>#REF!</v>
      </c>
      <c r="I1077" s="43">
        <f>SUM(I1078+I1080)</f>
        <v>0</v>
      </c>
      <c r="J1077" s="43">
        <f>SUM(J1078+J1080)</f>
        <v>100000</v>
      </c>
    </row>
    <row r="1078" spans="1:10" ht="27" customHeight="1">
      <c r="A1078" s="4">
        <v>1071</v>
      </c>
      <c r="B1078" s="4"/>
      <c r="C1078" s="4"/>
      <c r="D1078" s="4">
        <v>2820</v>
      </c>
      <c r="E1078" s="8" t="s">
        <v>473</v>
      </c>
      <c r="F1078" s="9">
        <f>SUM(F1079)</f>
        <v>12500</v>
      </c>
      <c r="G1078" s="9">
        <f>SUM(G1079)</f>
        <v>18000</v>
      </c>
      <c r="H1078" s="41">
        <f>SUM(H1079)</f>
        <v>20000</v>
      </c>
      <c r="I1078" s="41">
        <f>SUM(I1079)</f>
        <v>0</v>
      </c>
      <c r="J1078" s="41">
        <f>SUM(J1079)</f>
        <v>75000</v>
      </c>
    </row>
    <row r="1079" spans="1:10" ht="25.5">
      <c r="A1079" s="4">
        <v>1072</v>
      </c>
      <c r="B1079" s="4"/>
      <c r="C1079" s="4"/>
      <c r="D1079" s="4"/>
      <c r="E1079" s="8" t="s">
        <v>735</v>
      </c>
      <c r="F1079" s="9">
        <v>12500</v>
      </c>
      <c r="G1079" s="9">
        <v>18000</v>
      </c>
      <c r="H1079" s="41">
        <v>20000</v>
      </c>
      <c r="I1079" s="10"/>
      <c r="J1079" s="41">
        <v>75000</v>
      </c>
    </row>
    <row r="1080" spans="1:10" ht="12.75">
      <c r="A1080" s="4">
        <v>1073</v>
      </c>
      <c r="B1080" s="4"/>
      <c r="C1080" s="4"/>
      <c r="D1080" s="4">
        <v>3240</v>
      </c>
      <c r="E1080" s="8" t="s">
        <v>71</v>
      </c>
      <c r="F1080" s="9"/>
      <c r="G1080" s="9"/>
      <c r="H1080" s="41"/>
      <c r="I1080" s="41">
        <f>SUM(I1081)</f>
        <v>0</v>
      </c>
      <c r="J1080" s="41">
        <f>SUM(J1081)</f>
        <v>25000</v>
      </c>
    </row>
    <row r="1081" spans="1:10" ht="12.75">
      <c r="A1081" s="4">
        <v>1074</v>
      </c>
      <c r="B1081" s="4"/>
      <c r="C1081" s="4"/>
      <c r="D1081" s="4"/>
      <c r="E1081" s="8" t="s">
        <v>398</v>
      </c>
      <c r="F1081" s="9"/>
      <c r="G1081" s="9"/>
      <c r="H1081" s="41"/>
      <c r="I1081" s="10"/>
      <c r="J1081" s="41">
        <v>25000</v>
      </c>
    </row>
    <row r="1082" spans="1:10" ht="12.75">
      <c r="A1082" s="4">
        <v>1075</v>
      </c>
      <c r="B1082" s="90" t="s">
        <v>305</v>
      </c>
      <c r="C1082" s="91"/>
      <c r="D1082" s="91"/>
      <c r="E1082" s="92"/>
      <c r="F1082" s="15" t="e">
        <f>SUM(#REF!+#REF!+F1077)</f>
        <v>#REF!</v>
      </c>
      <c r="G1082" s="15" t="e">
        <f>SUM(#REF!+G1077)</f>
        <v>#REF!</v>
      </c>
      <c r="H1082" s="44" t="e">
        <f>SUM(#REF!+H1077)</f>
        <v>#REF!</v>
      </c>
      <c r="I1082" s="16" t="e">
        <f>SUM(#REF!+#REF!+#REF!)</f>
        <v>#REF!</v>
      </c>
      <c r="J1082" s="44">
        <f>SUM(J1077+J1032)</f>
        <v>915064.32</v>
      </c>
    </row>
    <row r="1083" spans="1:10" ht="12.75">
      <c r="A1083" s="4"/>
      <c r="B1083" s="81" t="s">
        <v>745</v>
      </c>
      <c r="C1083" s="82"/>
      <c r="D1083" s="82"/>
      <c r="E1083" s="83"/>
      <c r="F1083" s="15" t="e">
        <f>SUM(F41+F86+F112+F118+F205+F213+#REF!+F284+F304+F312+F709+F741+F844+F911+F957+F1031+F1082)</f>
        <v>#REF!</v>
      </c>
      <c r="G1083" s="15" t="e">
        <f>SUM(G41+G86+G112+G118+G205+G213+G284+G304+G312+G709+G741+G844+G911+G957+G1031+G1082+G713)</f>
        <v>#REF!</v>
      </c>
      <c r="H1083" s="44" t="e">
        <f>SUM(H41+H86+H112+H118+H205+H213+H284+H304+H312+H709+H741+H844+H911+H957+H1031+H1082+H713)</f>
        <v>#REF!</v>
      </c>
      <c r="I1083" s="44" t="e">
        <f>SUM(I41+1289+I86+I112+I118+I205+I213+#REF!+I284+I304+I312+I709+I713+I741+I844+I911+I957+I1031+I1082+#REF!)</f>
        <v>#REF!</v>
      </c>
      <c r="J1083" s="44">
        <f>SUM(J41+J86+J112+J118+J205+J213+J284+J300+J304+J312+J709+J713+J741+J844+J911+J957+J1031+J1082)</f>
        <v>62310712.72</v>
      </c>
    </row>
    <row r="1084" spans="1:10" ht="12.75">
      <c r="A1084" s="3"/>
      <c r="B1084" s="3"/>
      <c r="C1084" s="3"/>
      <c r="D1084" s="3"/>
      <c r="E1084" s="66"/>
      <c r="F1084" s="3"/>
      <c r="G1084" s="3"/>
      <c r="H1084" s="3"/>
      <c r="I1084" s="3"/>
      <c r="J1084" s="3"/>
    </row>
    <row r="1085" spans="1:10" ht="12.75">
      <c r="A1085" s="3"/>
      <c r="B1085" s="3"/>
      <c r="C1085" s="3"/>
      <c r="D1085" s="3"/>
      <c r="E1085" s="66"/>
      <c r="F1085" s="3"/>
      <c r="G1085" s="3"/>
      <c r="H1085" s="3"/>
      <c r="I1085" s="3"/>
      <c r="J1085" s="67"/>
    </row>
    <row r="1086" spans="1:10" ht="12.75">
      <c r="A1086" s="3"/>
      <c r="B1086" s="3"/>
      <c r="C1086" s="3"/>
      <c r="D1086" s="3"/>
      <c r="E1086" s="68"/>
      <c r="F1086" s="3"/>
      <c r="G1086" s="3"/>
      <c r="H1086" s="3"/>
      <c r="I1086" s="3"/>
      <c r="J1086" s="3"/>
    </row>
    <row r="1087" spans="1:10" ht="12.75">
      <c r="A1087" s="3"/>
      <c r="B1087" s="3"/>
      <c r="C1087" s="3"/>
      <c r="D1087" s="3"/>
      <c r="E1087" s="66"/>
      <c r="F1087" s="3"/>
      <c r="G1087" s="3"/>
      <c r="H1087" s="3"/>
      <c r="I1087" s="3"/>
      <c r="J1087" s="67"/>
    </row>
    <row r="1088" spans="1:10" ht="12.75">
      <c r="A1088" s="3"/>
      <c r="B1088" s="3"/>
      <c r="C1088" s="3"/>
      <c r="D1088" s="3"/>
      <c r="E1088" s="66"/>
      <c r="F1088" s="3"/>
      <c r="G1088" s="3"/>
      <c r="H1088" s="3"/>
      <c r="I1088" s="3"/>
      <c r="J1088" s="3"/>
    </row>
    <row r="1089" spans="1:10" ht="12.75">
      <c r="A1089" s="3"/>
      <c r="B1089" s="3"/>
      <c r="C1089" s="3"/>
      <c r="D1089" s="3"/>
      <c r="E1089" s="66"/>
      <c r="F1089" s="3"/>
      <c r="G1089" s="3"/>
      <c r="H1089" s="3"/>
      <c r="I1089" s="3"/>
      <c r="J1089" s="3"/>
    </row>
    <row r="1090" spans="1:10" ht="12.75">
      <c r="A1090" s="3"/>
      <c r="B1090" s="3"/>
      <c r="C1090" s="3"/>
      <c r="D1090" s="3"/>
      <c r="E1090" s="66"/>
      <c r="F1090" s="3"/>
      <c r="G1090" s="3"/>
      <c r="H1090" s="3"/>
      <c r="I1090" s="3"/>
      <c r="J1090" s="3"/>
    </row>
    <row r="1091" spans="1:10" ht="12.75">
      <c r="A1091" s="3"/>
      <c r="B1091" s="3"/>
      <c r="C1091" s="3"/>
      <c r="D1091" s="3"/>
      <c r="E1091" s="66"/>
      <c r="F1091" s="3"/>
      <c r="G1091" s="3"/>
      <c r="H1091" s="3"/>
      <c r="I1091" s="3"/>
      <c r="J1091" s="3"/>
    </row>
    <row r="1092" ht="12.75">
      <c r="J1092" s="3"/>
    </row>
    <row r="1093" ht="12.75">
      <c r="J1093" s="3"/>
    </row>
    <row r="1094" ht="12.75">
      <c r="J1094" s="3"/>
    </row>
    <row r="1095" ht="12.75">
      <c r="J1095" s="3"/>
    </row>
    <row r="1096" ht="12.75">
      <c r="J1096" s="3"/>
    </row>
    <row r="1097" ht="12.75">
      <c r="J1097" s="3"/>
    </row>
    <row r="1098" ht="12.75">
      <c r="J1098" s="3"/>
    </row>
    <row r="1099" ht="12.75">
      <c r="J1099" s="3"/>
    </row>
    <row r="1100" ht="12.75">
      <c r="J1100" s="3"/>
    </row>
    <row r="1101" ht="12.75">
      <c r="J1101" s="3"/>
    </row>
    <row r="1102" ht="12.75">
      <c r="J1102" s="3"/>
    </row>
    <row r="1103" ht="12.75">
      <c r="J1103" s="3"/>
    </row>
    <row r="1104" ht="12.75">
      <c r="J1104" s="3"/>
    </row>
    <row r="1105" ht="12.75">
      <c r="J1105" s="3"/>
    </row>
    <row r="1106" ht="12.75">
      <c r="J1106" s="3"/>
    </row>
    <row r="1107" ht="12.75">
      <c r="J1107" s="3"/>
    </row>
    <row r="1108" ht="12.75">
      <c r="J1108" s="3"/>
    </row>
    <row r="1109" ht="12.75">
      <c r="J1109" s="3"/>
    </row>
    <row r="1110" ht="12.75">
      <c r="J1110" s="3"/>
    </row>
    <row r="1111" ht="12.75">
      <c r="J1111" s="3"/>
    </row>
    <row r="1112" ht="12.75">
      <c r="J1112" s="3"/>
    </row>
    <row r="1113" ht="12.75">
      <c r="J1113" s="3"/>
    </row>
    <row r="1114" ht="12.75">
      <c r="J1114" s="3"/>
    </row>
    <row r="1115" ht="12.75">
      <c r="J1115" s="3"/>
    </row>
    <row r="1116" ht="12.75">
      <c r="J1116" s="3"/>
    </row>
    <row r="1117" ht="12.75">
      <c r="J1117" s="3"/>
    </row>
    <row r="1118" ht="12.75">
      <c r="J1118" s="3"/>
    </row>
    <row r="1119" ht="12.75">
      <c r="J1119" s="3"/>
    </row>
    <row r="1120" ht="12.75">
      <c r="J1120" s="3"/>
    </row>
    <row r="1121" ht="12.75">
      <c r="J1121" s="3"/>
    </row>
    <row r="1122" ht="12.75">
      <c r="J1122" s="3"/>
    </row>
    <row r="1123" ht="12.75">
      <c r="J1123" s="3"/>
    </row>
    <row r="1124" ht="12.75">
      <c r="J1124" s="3"/>
    </row>
    <row r="1125" ht="12.75">
      <c r="J1125" s="3"/>
    </row>
    <row r="1126" ht="12.75">
      <c r="J1126" s="3"/>
    </row>
    <row r="1127" ht="12.75">
      <c r="J1127" s="3"/>
    </row>
    <row r="1128" ht="12.75">
      <c r="J1128" s="3"/>
    </row>
    <row r="1129" ht="12.75">
      <c r="J1129" s="3"/>
    </row>
    <row r="1130" ht="12.75">
      <c r="J1130" s="3"/>
    </row>
    <row r="1131" ht="12.75">
      <c r="J1131" s="3"/>
    </row>
    <row r="1132" ht="12.75">
      <c r="J1132" s="3"/>
    </row>
    <row r="1133" ht="12.75">
      <c r="J1133" s="3"/>
    </row>
    <row r="1134" ht="12.75">
      <c r="J1134" s="3"/>
    </row>
    <row r="1135" ht="12.75">
      <c r="J1135" s="3"/>
    </row>
    <row r="1136" ht="12.75">
      <c r="J1136" s="3"/>
    </row>
    <row r="1137" ht="12.75">
      <c r="J1137" s="3"/>
    </row>
    <row r="1138" ht="12.75">
      <c r="J1138" s="3"/>
    </row>
    <row r="1139" ht="12.75">
      <c r="J1139" s="3"/>
    </row>
    <row r="1140" ht="12.75">
      <c r="J1140" s="3"/>
    </row>
    <row r="1141" ht="12.75">
      <c r="J1141" s="3"/>
    </row>
    <row r="1142" ht="12.75">
      <c r="J1142" s="3"/>
    </row>
    <row r="1143" ht="12.75">
      <c r="J1143" s="3"/>
    </row>
    <row r="1144" ht="12.75">
      <c r="J1144" s="3"/>
    </row>
    <row r="1145" ht="12.75">
      <c r="J1145" s="3"/>
    </row>
    <row r="1146" ht="12.75">
      <c r="J1146" s="3"/>
    </row>
    <row r="1147" ht="12.75">
      <c r="J1147" s="3"/>
    </row>
    <row r="1148" ht="12.75">
      <c r="J1148" s="3"/>
    </row>
    <row r="1149" ht="12.75">
      <c r="J1149" s="3"/>
    </row>
    <row r="1150" ht="12.75">
      <c r="J1150" s="3"/>
    </row>
    <row r="1151" ht="12.75">
      <c r="J1151" s="3"/>
    </row>
    <row r="1152" ht="12.75">
      <c r="J1152" s="3"/>
    </row>
    <row r="1153" ht="12.75">
      <c r="J1153" s="3"/>
    </row>
    <row r="1154" ht="12.75">
      <c r="J1154" s="3"/>
    </row>
    <row r="1155" ht="12.75">
      <c r="J1155" s="3"/>
    </row>
    <row r="1156" ht="12.75">
      <c r="J1156" s="3"/>
    </row>
    <row r="1157" ht="12.75">
      <c r="J1157" s="3"/>
    </row>
    <row r="1158" ht="12.75">
      <c r="J1158" s="3"/>
    </row>
    <row r="1159" ht="12.75">
      <c r="J1159" s="3"/>
    </row>
    <row r="1160" ht="12.75">
      <c r="J1160" s="3"/>
    </row>
    <row r="1161" ht="12.75">
      <c r="J1161" s="3"/>
    </row>
    <row r="1162" ht="12.75">
      <c r="J1162" s="3"/>
    </row>
    <row r="1163" ht="12.75">
      <c r="J1163" s="3"/>
    </row>
    <row r="1164" ht="12.75">
      <c r="J1164" s="3"/>
    </row>
    <row r="1165" ht="12.75">
      <c r="J1165" s="3"/>
    </row>
    <row r="1166" ht="12.75">
      <c r="J1166" s="3"/>
    </row>
    <row r="1167" ht="12.75">
      <c r="J1167" s="3"/>
    </row>
    <row r="1168" ht="12.75">
      <c r="J1168" s="3"/>
    </row>
    <row r="1169" ht="12.75">
      <c r="J1169" s="3"/>
    </row>
    <row r="1170" ht="12.75">
      <c r="J1170" s="3"/>
    </row>
    <row r="1171" ht="12.75">
      <c r="J1171" s="3"/>
    </row>
    <row r="1172" ht="12.75">
      <c r="J1172" s="3"/>
    </row>
    <row r="1173" ht="12.75">
      <c r="J1173" s="3"/>
    </row>
    <row r="1174" ht="12.75">
      <c r="J1174" s="3"/>
    </row>
    <row r="1175" ht="12.75">
      <c r="J1175" s="3"/>
    </row>
    <row r="1176" ht="12.75">
      <c r="J1176" s="3"/>
    </row>
    <row r="1177" ht="12.75">
      <c r="J1177" s="3"/>
    </row>
    <row r="1178" ht="12.75">
      <c r="J1178" s="3"/>
    </row>
    <row r="1179" ht="12.75">
      <c r="J1179" s="3"/>
    </row>
    <row r="1180" ht="12.75">
      <c r="J1180" s="3"/>
    </row>
    <row r="1181" ht="12.75">
      <c r="J1181" s="3"/>
    </row>
    <row r="1182" ht="12.75">
      <c r="J1182" s="3"/>
    </row>
    <row r="1183" ht="12.75">
      <c r="J1183" s="3"/>
    </row>
    <row r="1184" ht="12.75">
      <c r="J1184" s="3"/>
    </row>
    <row r="1185" ht="12.75">
      <c r="J1185" s="3"/>
    </row>
    <row r="1186" ht="12.75">
      <c r="J1186" s="3"/>
    </row>
    <row r="1187" ht="12.75">
      <c r="J1187" s="3"/>
    </row>
    <row r="1188" ht="12.75">
      <c r="J1188" s="3"/>
    </row>
    <row r="1189" ht="12.75">
      <c r="J1189" s="3"/>
    </row>
    <row r="1190" ht="12.75">
      <c r="J1190" s="3"/>
    </row>
    <row r="1191" ht="12.75">
      <c r="J1191" s="3"/>
    </row>
    <row r="1192" ht="12.75">
      <c r="J1192" s="3"/>
    </row>
    <row r="1193" ht="12.75">
      <c r="J1193" s="3"/>
    </row>
    <row r="1194" ht="12.75">
      <c r="J1194" s="3"/>
    </row>
    <row r="1195" ht="12.75">
      <c r="J1195" s="3"/>
    </row>
    <row r="1196" ht="12.75">
      <c r="J1196" s="3"/>
    </row>
    <row r="1197" ht="12.75">
      <c r="J1197" s="3"/>
    </row>
    <row r="1198" ht="12.75">
      <c r="J1198" s="3"/>
    </row>
    <row r="1199" ht="12.75">
      <c r="J1199" s="3"/>
    </row>
    <row r="1200" ht="12.75">
      <c r="J1200" s="3"/>
    </row>
    <row r="1201" ht="12.75">
      <c r="J1201" s="3"/>
    </row>
    <row r="1202" ht="12.75">
      <c r="J1202" s="3"/>
    </row>
    <row r="1203" ht="12.75">
      <c r="J1203" s="3"/>
    </row>
    <row r="1204" ht="12.75">
      <c r="J1204" s="3"/>
    </row>
    <row r="1205" ht="12.75">
      <c r="J1205" s="3"/>
    </row>
    <row r="1206" ht="12.75">
      <c r="J1206" s="3"/>
    </row>
    <row r="1207" ht="12.75">
      <c r="J1207" s="3"/>
    </row>
    <row r="1208" ht="12.75">
      <c r="J1208" s="3"/>
    </row>
    <row r="1209" ht="12.75">
      <c r="J1209" s="3"/>
    </row>
    <row r="1210" ht="12.75">
      <c r="J1210" s="3"/>
    </row>
    <row r="1211" ht="12.75">
      <c r="J1211" s="3"/>
    </row>
    <row r="1212" ht="12.75">
      <c r="J1212" s="3"/>
    </row>
    <row r="1213" ht="12.75">
      <c r="J1213" s="3"/>
    </row>
    <row r="1214" ht="12.75">
      <c r="J1214" s="3"/>
    </row>
    <row r="1215" ht="12.75">
      <c r="J1215" s="3"/>
    </row>
    <row r="1216" ht="12.75">
      <c r="J1216" s="3"/>
    </row>
    <row r="1217" ht="12.75">
      <c r="J1217" s="3"/>
    </row>
    <row r="1218" ht="12.75">
      <c r="J1218" s="3"/>
    </row>
    <row r="1219" ht="12.75">
      <c r="J1219" s="3"/>
    </row>
    <row r="1220" ht="12.75">
      <c r="J1220" s="3"/>
    </row>
    <row r="1221" ht="12.75">
      <c r="J1221" s="3"/>
    </row>
    <row r="1222" ht="12.75">
      <c r="J1222" s="3"/>
    </row>
    <row r="1223" ht="12.75">
      <c r="J1223" s="3"/>
    </row>
    <row r="1224" ht="12.75">
      <c r="J1224" s="3"/>
    </row>
    <row r="1225" ht="12.75">
      <c r="J1225" s="3"/>
    </row>
    <row r="1226" ht="12.75">
      <c r="J1226" s="3"/>
    </row>
    <row r="1227" ht="12.75">
      <c r="J1227" s="3"/>
    </row>
    <row r="1228" ht="12.75">
      <c r="J1228" s="3"/>
    </row>
    <row r="1229" ht="12.75">
      <c r="J1229" s="3"/>
    </row>
    <row r="1230" ht="12.75">
      <c r="J1230" s="3"/>
    </row>
    <row r="1231" ht="12.75">
      <c r="J1231" s="3"/>
    </row>
    <row r="1232" ht="12.75">
      <c r="J1232" s="3"/>
    </row>
    <row r="1233" ht="12.75">
      <c r="J1233" s="3"/>
    </row>
    <row r="1234" ht="12.75">
      <c r="J1234" s="3"/>
    </row>
    <row r="1235" ht="12.75">
      <c r="J1235" s="3"/>
    </row>
    <row r="1236" ht="12.75">
      <c r="J1236" s="3"/>
    </row>
    <row r="1237" ht="12.75">
      <c r="J1237" s="3"/>
    </row>
    <row r="1238" ht="12.75">
      <c r="J1238" s="3"/>
    </row>
    <row r="1239" ht="12.75">
      <c r="J1239" s="3"/>
    </row>
    <row r="1240" ht="12.75">
      <c r="J1240" s="3"/>
    </row>
    <row r="1241" ht="12.75">
      <c r="J1241" s="3"/>
    </row>
    <row r="1242" ht="12.75">
      <c r="J1242" s="3"/>
    </row>
    <row r="1243" ht="12.75">
      <c r="J1243" s="3"/>
    </row>
    <row r="1244" ht="12.75">
      <c r="J1244" s="3"/>
    </row>
    <row r="1245" ht="12.75">
      <c r="J1245" s="3"/>
    </row>
    <row r="1246" ht="12.75">
      <c r="J1246" s="3"/>
    </row>
    <row r="1247" ht="12.75">
      <c r="J1247" s="3"/>
    </row>
    <row r="1248" ht="12.75">
      <c r="J1248" s="3"/>
    </row>
    <row r="1249" ht="12.75">
      <c r="J1249" s="3"/>
    </row>
    <row r="1250" ht="12.75">
      <c r="J1250" s="3"/>
    </row>
    <row r="1251" ht="12.75">
      <c r="J1251" s="3"/>
    </row>
    <row r="1252" ht="12.75">
      <c r="J1252" s="3"/>
    </row>
    <row r="1253" ht="12.75">
      <c r="J1253" s="3"/>
    </row>
    <row r="1254" ht="12.75">
      <c r="J1254" s="3"/>
    </row>
    <row r="1255" ht="12.75">
      <c r="J1255" s="3"/>
    </row>
    <row r="1256" ht="12.75">
      <c r="J1256" s="3"/>
    </row>
    <row r="1257" ht="12.75">
      <c r="J1257" s="3"/>
    </row>
    <row r="1258" ht="12.75">
      <c r="J1258" s="3"/>
    </row>
    <row r="1259" ht="12.75">
      <c r="J1259" s="3"/>
    </row>
  </sheetData>
  <autoFilter ref="A5:J1083"/>
  <mergeCells count="19">
    <mergeCell ref="B300:E300"/>
    <mergeCell ref="A3:J3"/>
    <mergeCell ref="B312:E312"/>
    <mergeCell ref="B709:E709"/>
    <mergeCell ref="B304:E304"/>
    <mergeCell ref="B1082:E1082"/>
    <mergeCell ref="B844:E844"/>
    <mergeCell ref="B911:E911"/>
    <mergeCell ref="B957:E957"/>
    <mergeCell ref="B1083:E1083"/>
    <mergeCell ref="B41:E41"/>
    <mergeCell ref="B86:E86"/>
    <mergeCell ref="B112:E112"/>
    <mergeCell ref="B118:E118"/>
    <mergeCell ref="B205:E205"/>
    <mergeCell ref="B213:E213"/>
    <mergeCell ref="B284:E284"/>
    <mergeCell ref="B1031:E1031"/>
    <mergeCell ref="B741:E741"/>
  </mergeCells>
  <printOptions horizontalCentered="1"/>
  <pageMargins left="0.3937007874015748" right="0.3937007874015748" top="0.5905511811023623" bottom="0.7874015748031497" header="0.5118110236220472" footer="0.5118110236220472"/>
  <pageSetup horizontalDpi="600" verticalDpi="600" orientation="portrait" paperSize="9" scale="84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2010-12-09T13:02:58Z</cp:lastPrinted>
  <dcterms:created xsi:type="dcterms:W3CDTF">2001-08-02T07:18:30Z</dcterms:created>
  <dcterms:modified xsi:type="dcterms:W3CDTF">2010-12-09T13:03:45Z</dcterms:modified>
  <cp:category/>
  <cp:version/>
  <cp:contentType/>
  <cp:contentStatus/>
</cp:coreProperties>
</file>