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'Arkusz1'!$A$1:$AA$21</definedName>
  </definedNames>
  <calcPr fullCalcOnLoad="1"/>
</workbook>
</file>

<file path=xl/sharedStrings.xml><?xml version="1.0" encoding="utf-8"?>
<sst xmlns="http://schemas.openxmlformats.org/spreadsheetml/2006/main" count="42" uniqueCount="36">
  <si>
    <t>Lp</t>
  </si>
  <si>
    <t>Nazwa środka specjalnego</t>
  </si>
  <si>
    <t xml:space="preserve"> </t>
  </si>
  <si>
    <t>Świetlice szkolne</t>
  </si>
  <si>
    <t>Przedszkola</t>
  </si>
  <si>
    <t>przedszkole Michałowice</t>
  </si>
  <si>
    <t>przedszkole Nowa Wieś</t>
  </si>
  <si>
    <t>Razem</t>
  </si>
  <si>
    <t>Plan pierwotny przchodów</t>
  </si>
  <si>
    <t>Plan pierwotny wydatków</t>
  </si>
  <si>
    <t>% wyk wydatków</t>
  </si>
  <si>
    <t>Zajęcie pasa drogowego</t>
  </si>
  <si>
    <t xml:space="preserve">szkoła podstawowa Nowa Wieś </t>
  </si>
  <si>
    <t xml:space="preserve">Szkoły podstawowe             </t>
  </si>
  <si>
    <t>Klasyfikacja budżetowa</t>
  </si>
  <si>
    <t>% wyk przych.</t>
  </si>
  <si>
    <t>gimnazjum Michałowice</t>
  </si>
  <si>
    <t>Gimnazja</t>
  </si>
  <si>
    <t>801-80101</t>
  </si>
  <si>
    <t>801-80110</t>
  </si>
  <si>
    <t>854-85401</t>
  </si>
  <si>
    <t>600-60016</t>
  </si>
  <si>
    <t>Sprawozdanie</t>
  </si>
  <si>
    <t>Rady Gminy Michałowice</t>
  </si>
  <si>
    <t>szkoła podstawowa Komorów</t>
  </si>
  <si>
    <t>Wykonanie przychodów i wydatków środków specjalnych za 2004r.</t>
  </si>
  <si>
    <t xml:space="preserve">do Uchwały Nr </t>
  </si>
  <si>
    <t xml:space="preserve">z dnia </t>
  </si>
  <si>
    <t>Stan śr. pienięż. na początek 2004r</t>
  </si>
  <si>
    <t>Wykon. przych. 2004 r</t>
  </si>
  <si>
    <t>Wykon.wyd. 2004 r</t>
  </si>
  <si>
    <t>Stan śr. pienięż. na koniec 2004r</t>
  </si>
  <si>
    <t>801-80104</t>
  </si>
  <si>
    <t xml:space="preserve">szkoła podstawowa Michałowice </t>
  </si>
  <si>
    <t>Plan po zmianach przychodów</t>
  </si>
  <si>
    <t>Plan po zmianach  wydatków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</si>
</sst>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8">
    <font>
      <sz val="10"/>
      <name val="Arial CE"/>
      <family val="0"/>
    </font>
    <font>
      <b/>
      <sz val="8"/>
      <name val="Times New Roman"/>
      <family val="1"/>
    </font>
    <font>
      <b/>
      <sz val="8"/>
      <name val="Arial CE"/>
      <family val="0"/>
    </font>
    <font>
      <sz val="8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0" borderId="1" xfId="15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165" fontId="1" fillId="0" borderId="1" xfId="15" applyNumberFormat="1" applyFont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1" xfId="0" applyFont="1" applyBorder="1" applyAlignment="1">
      <alignment horizontal="justify" vertical="top" wrapText="1"/>
    </xf>
    <xf numFmtId="0" fontId="0" fillId="0" borderId="2" xfId="0" applyBorder="1" applyAlignment="1">
      <alignment vertical="top" wrapText="1"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SheetLayoutView="100" workbookViewId="0" topLeftCell="A2">
      <selection activeCell="H27" sqref="H27"/>
    </sheetView>
  </sheetViews>
  <sheetFormatPr defaultColWidth="9.00390625" defaultRowHeight="12.75"/>
  <cols>
    <col min="1" max="1" width="3.875" style="0" customWidth="1"/>
    <col min="2" max="2" width="22.375" style="0" customWidth="1"/>
    <col min="3" max="3" width="10.375" style="0" customWidth="1"/>
    <col min="4" max="4" width="8.75390625" style="0" customWidth="1"/>
    <col min="5" max="5" width="9.00390625" style="0" customWidth="1"/>
    <col min="6" max="6" width="10.25390625" style="0" customWidth="1"/>
    <col min="7" max="7" width="7.75390625" style="0" customWidth="1"/>
    <col min="8" max="8" width="6.75390625" style="0" customWidth="1"/>
    <col min="9" max="9" width="8.625" style="0" customWidth="1"/>
    <col min="10" max="10" width="9.375" style="0" customWidth="1"/>
    <col min="11" max="11" width="7.375" style="0" customWidth="1"/>
    <col min="12" max="12" width="8.00390625" style="0" customWidth="1"/>
    <col min="13" max="13" width="8.875" style="0" customWidth="1"/>
  </cols>
  <sheetData>
    <row r="1" spans="1:15" ht="12.75">
      <c r="A1" s="5"/>
      <c r="B1" s="6"/>
      <c r="C1" s="6"/>
      <c r="D1" s="6"/>
      <c r="E1" s="6"/>
      <c r="F1" s="6"/>
      <c r="G1" s="6"/>
      <c r="H1" s="9"/>
      <c r="I1" s="9"/>
      <c r="J1" s="9"/>
      <c r="K1" s="9"/>
      <c r="L1" s="9"/>
      <c r="M1" s="1"/>
      <c r="N1" s="1"/>
      <c r="O1" s="1"/>
    </row>
    <row r="2" spans="1:15" ht="12.75" customHeight="1">
      <c r="A2" s="5"/>
      <c r="B2" s="35"/>
      <c r="C2" s="35"/>
      <c r="D2" s="35"/>
      <c r="E2" s="35"/>
      <c r="F2" s="35"/>
      <c r="G2" s="35"/>
      <c r="H2" s="36"/>
      <c r="I2" s="18"/>
      <c r="J2" s="31" t="s">
        <v>22</v>
      </c>
      <c r="K2" s="32"/>
      <c r="L2" s="32"/>
      <c r="M2" s="32"/>
      <c r="N2" s="1"/>
      <c r="O2" s="1"/>
    </row>
    <row r="3" spans="1:15" ht="12.75" customHeight="1">
      <c r="A3" s="5"/>
      <c r="B3" s="35"/>
      <c r="C3" s="35"/>
      <c r="D3" s="35"/>
      <c r="E3" s="35"/>
      <c r="F3" s="35"/>
      <c r="G3" s="35"/>
      <c r="H3" s="36"/>
      <c r="I3" s="18"/>
      <c r="J3" s="33" t="s">
        <v>26</v>
      </c>
      <c r="K3" s="34"/>
      <c r="L3" s="34"/>
      <c r="M3" s="34"/>
      <c r="N3" s="1"/>
      <c r="O3" s="1"/>
    </row>
    <row r="4" spans="1:15" ht="12.75" customHeight="1">
      <c r="A4" s="5"/>
      <c r="B4" s="35"/>
      <c r="C4" s="35"/>
      <c r="D4" s="35"/>
      <c r="E4" s="35"/>
      <c r="F4" s="35"/>
      <c r="G4" s="35"/>
      <c r="H4" s="36"/>
      <c r="I4" s="18"/>
      <c r="J4" s="31" t="s">
        <v>23</v>
      </c>
      <c r="K4" s="37"/>
      <c r="L4" s="37"/>
      <c r="M4" s="37"/>
      <c r="N4" s="1"/>
      <c r="O4" s="1"/>
    </row>
    <row r="5" spans="1:15" ht="12.75" customHeight="1">
      <c r="A5" s="5"/>
      <c r="B5" s="35"/>
      <c r="C5" s="35"/>
      <c r="D5" s="35"/>
      <c r="E5" s="35"/>
      <c r="F5" s="35"/>
      <c r="G5" s="35"/>
      <c r="H5" s="36"/>
      <c r="I5" s="18"/>
      <c r="J5" s="31" t="s">
        <v>27</v>
      </c>
      <c r="K5" s="37"/>
      <c r="L5" s="37"/>
      <c r="M5" s="37"/>
      <c r="N5" s="1"/>
      <c r="O5" s="1"/>
    </row>
    <row r="6" spans="1:15" ht="12.75">
      <c r="A6" s="30" t="s">
        <v>25</v>
      </c>
      <c r="B6" s="30"/>
      <c r="C6" s="30"/>
      <c r="D6" s="30"/>
      <c r="E6" s="30"/>
      <c r="F6" s="30"/>
      <c r="G6" s="30"/>
      <c r="H6" s="30"/>
      <c r="I6" s="10"/>
      <c r="J6" s="10"/>
      <c r="K6" s="10"/>
      <c r="L6" s="10"/>
      <c r="M6" s="1"/>
      <c r="N6" s="1"/>
      <c r="O6" s="1"/>
    </row>
    <row r="7" spans="1:15" ht="12.75">
      <c r="A7" s="10"/>
      <c r="B7" s="11"/>
      <c r="C7" s="11"/>
      <c r="D7" s="11"/>
      <c r="E7" s="11"/>
      <c r="F7" s="11"/>
      <c r="G7" s="11"/>
      <c r="H7" s="10"/>
      <c r="I7" s="10"/>
      <c r="J7" s="10"/>
      <c r="K7" s="10"/>
      <c r="L7" s="10"/>
      <c r="M7" s="1"/>
      <c r="N7" s="1"/>
      <c r="O7" s="1"/>
    </row>
    <row r="8" spans="1:13" ht="58.5" customHeight="1">
      <c r="A8" s="4" t="s">
        <v>0</v>
      </c>
      <c r="B8" s="4" t="s">
        <v>1</v>
      </c>
      <c r="C8" s="12" t="s">
        <v>14</v>
      </c>
      <c r="D8" s="12" t="s">
        <v>28</v>
      </c>
      <c r="E8" s="12" t="s">
        <v>8</v>
      </c>
      <c r="F8" s="12" t="s">
        <v>34</v>
      </c>
      <c r="G8" s="12" t="s">
        <v>29</v>
      </c>
      <c r="H8" s="12" t="s">
        <v>15</v>
      </c>
      <c r="I8" s="12" t="s">
        <v>9</v>
      </c>
      <c r="J8" s="12" t="s">
        <v>35</v>
      </c>
      <c r="K8" s="12" t="s">
        <v>30</v>
      </c>
      <c r="L8" s="12" t="s">
        <v>10</v>
      </c>
      <c r="M8" s="12" t="s">
        <v>31</v>
      </c>
    </row>
    <row r="9" spans="1:13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1:13" ht="12.75">
      <c r="A10" s="16">
        <v>1</v>
      </c>
      <c r="B10" s="19" t="s">
        <v>13</v>
      </c>
      <c r="C10" s="23" t="s">
        <v>18</v>
      </c>
      <c r="D10" s="15">
        <f>SUM(D11:D13)</f>
        <v>54401</v>
      </c>
      <c r="E10" s="15">
        <f>SUM(E11:E13)</f>
        <v>153322</v>
      </c>
      <c r="F10" s="15">
        <f>SUM(F11:F13)</f>
        <v>134754</v>
      </c>
      <c r="G10" s="15">
        <f>SUM(G11:G13)</f>
        <v>128792</v>
      </c>
      <c r="H10" s="17">
        <f aca="true" t="shared" si="0" ref="H10:H20">SUM(G10/F10)</f>
        <v>0.9557564153939772</v>
      </c>
      <c r="I10" s="15">
        <f>SUM(I11:I13)</f>
        <v>174400</v>
      </c>
      <c r="J10" s="15">
        <f>SUM(J11:J13)</f>
        <v>187832</v>
      </c>
      <c r="K10" s="15">
        <f>SUM(K11:K13)</f>
        <v>153149</v>
      </c>
      <c r="L10" s="17">
        <f aca="true" t="shared" si="1" ref="L10:L21">SUM(K10/J10)</f>
        <v>0.8153509519144768</v>
      </c>
      <c r="M10" s="22">
        <f>SUM(D10+G10-K10)</f>
        <v>30044</v>
      </c>
    </row>
    <row r="11" spans="1:13" ht="12.75" customHeight="1">
      <c r="A11" s="16" t="s">
        <v>2</v>
      </c>
      <c r="B11" s="8" t="s">
        <v>12</v>
      </c>
      <c r="C11" s="24" t="s">
        <v>18</v>
      </c>
      <c r="D11" s="14">
        <v>720</v>
      </c>
      <c r="E11" s="14">
        <v>31322</v>
      </c>
      <c r="F11" s="14">
        <v>31454</v>
      </c>
      <c r="G11" s="14">
        <v>27742</v>
      </c>
      <c r="H11" s="13">
        <f t="shared" si="0"/>
        <v>0.8819863928276213</v>
      </c>
      <c r="I11" s="14">
        <v>31700</v>
      </c>
      <c r="J11" s="14">
        <v>31832</v>
      </c>
      <c r="K11" s="14">
        <v>28063</v>
      </c>
      <c r="L11" s="13">
        <f t="shared" si="1"/>
        <v>0.8815971349585323</v>
      </c>
      <c r="M11" s="21">
        <f aca="true" t="shared" si="2" ref="M11:M21">SUM(D11+G11-K11)</f>
        <v>399</v>
      </c>
    </row>
    <row r="12" spans="1:13" ht="14.25" customHeight="1">
      <c r="A12" s="16"/>
      <c r="B12" s="27" t="s">
        <v>33</v>
      </c>
      <c r="C12" s="24" t="s">
        <v>18</v>
      </c>
      <c r="D12" s="14">
        <v>12056</v>
      </c>
      <c r="E12" s="14">
        <v>45100</v>
      </c>
      <c r="F12" s="14">
        <v>45100</v>
      </c>
      <c r="G12" s="14">
        <v>39428</v>
      </c>
      <c r="H12" s="13">
        <f t="shared" si="0"/>
        <v>0.8742350332594235</v>
      </c>
      <c r="I12" s="14">
        <v>57000</v>
      </c>
      <c r="J12" s="14">
        <v>57000</v>
      </c>
      <c r="K12" s="14">
        <v>44019</v>
      </c>
      <c r="L12" s="13">
        <f t="shared" si="1"/>
        <v>0.7722631578947369</v>
      </c>
      <c r="M12" s="21">
        <f t="shared" si="2"/>
        <v>7465</v>
      </c>
    </row>
    <row r="13" spans="1:13" ht="12.75">
      <c r="A13" s="16"/>
      <c r="B13" s="8" t="s">
        <v>24</v>
      </c>
      <c r="C13" s="24" t="s">
        <v>18</v>
      </c>
      <c r="D13" s="14">
        <v>41625</v>
      </c>
      <c r="E13" s="14">
        <v>76900</v>
      </c>
      <c r="F13" s="14">
        <v>58200</v>
      </c>
      <c r="G13" s="14">
        <v>61622</v>
      </c>
      <c r="H13" s="13">
        <f t="shared" si="0"/>
        <v>1.0587972508591066</v>
      </c>
      <c r="I13" s="14">
        <v>85700</v>
      </c>
      <c r="J13" s="14">
        <v>99000</v>
      </c>
      <c r="K13" s="14">
        <v>81067</v>
      </c>
      <c r="L13" s="13">
        <f t="shared" si="1"/>
        <v>0.8188585858585858</v>
      </c>
      <c r="M13" s="21">
        <f t="shared" si="2"/>
        <v>22180</v>
      </c>
    </row>
    <row r="14" spans="1:13" s="25" customFormat="1" ht="12.75">
      <c r="A14" s="16">
        <v>2</v>
      </c>
      <c r="B14" s="19" t="s">
        <v>17</v>
      </c>
      <c r="C14" s="26" t="s">
        <v>19</v>
      </c>
      <c r="D14" s="15">
        <f>SUM(D15)</f>
        <v>4083</v>
      </c>
      <c r="E14" s="15">
        <f>SUM(E15)</f>
        <v>3000</v>
      </c>
      <c r="F14" s="15">
        <f>SUM(F15)</f>
        <v>3000</v>
      </c>
      <c r="G14" s="15">
        <f>SUM(G15)</f>
        <v>1258</v>
      </c>
      <c r="H14" s="17">
        <f t="shared" si="0"/>
        <v>0.41933333333333334</v>
      </c>
      <c r="I14" s="15">
        <f>SUM(I15)</f>
        <v>6500</v>
      </c>
      <c r="J14" s="15">
        <f>SUM(J15)</f>
        <v>6500</v>
      </c>
      <c r="K14" s="15">
        <f>SUM(K15)</f>
        <v>216</v>
      </c>
      <c r="L14" s="17">
        <f t="shared" si="1"/>
        <v>0.03323076923076923</v>
      </c>
      <c r="M14" s="22">
        <f t="shared" si="2"/>
        <v>5125</v>
      </c>
    </row>
    <row r="15" spans="1:13" ht="12.75">
      <c r="A15" s="16"/>
      <c r="B15" s="8" t="s">
        <v>16</v>
      </c>
      <c r="C15" s="24" t="s">
        <v>19</v>
      </c>
      <c r="D15" s="14">
        <v>4083</v>
      </c>
      <c r="E15" s="14">
        <v>3000</v>
      </c>
      <c r="F15" s="14">
        <v>3000</v>
      </c>
      <c r="G15" s="14">
        <v>1258</v>
      </c>
      <c r="H15" s="13">
        <f t="shared" si="0"/>
        <v>0.41933333333333334</v>
      </c>
      <c r="I15" s="14">
        <v>6500</v>
      </c>
      <c r="J15" s="14">
        <v>6500</v>
      </c>
      <c r="K15" s="14">
        <v>216</v>
      </c>
      <c r="L15" s="13">
        <f t="shared" si="1"/>
        <v>0.03323076923076923</v>
      </c>
      <c r="M15" s="21">
        <f t="shared" si="2"/>
        <v>5125</v>
      </c>
    </row>
    <row r="16" spans="1:13" ht="12.75">
      <c r="A16" s="16">
        <v>3</v>
      </c>
      <c r="B16" s="3" t="s">
        <v>3</v>
      </c>
      <c r="C16" s="23" t="s">
        <v>20</v>
      </c>
      <c r="D16" s="15">
        <v>14544</v>
      </c>
      <c r="E16" s="15">
        <v>189500</v>
      </c>
      <c r="F16" s="15">
        <v>189500</v>
      </c>
      <c r="G16" s="15">
        <v>142498</v>
      </c>
      <c r="H16" s="17">
        <f t="shared" si="0"/>
        <v>0.7519683377308707</v>
      </c>
      <c r="I16" s="15">
        <v>191500</v>
      </c>
      <c r="J16" s="15">
        <v>191500</v>
      </c>
      <c r="K16" s="15">
        <v>150312</v>
      </c>
      <c r="L16" s="17">
        <f t="shared" si="1"/>
        <v>0.7849190600522193</v>
      </c>
      <c r="M16" s="22">
        <f t="shared" si="2"/>
        <v>6730</v>
      </c>
    </row>
    <row r="17" spans="1:13" ht="12.75">
      <c r="A17" s="16">
        <v>4</v>
      </c>
      <c r="B17" s="3" t="s">
        <v>4</v>
      </c>
      <c r="C17" s="23" t="s">
        <v>32</v>
      </c>
      <c r="D17" s="15">
        <f>SUM(D18:D19)</f>
        <v>2759</v>
      </c>
      <c r="E17" s="15">
        <f>SUM(E18:E19)</f>
        <v>183231</v>
      </c>
      <c r="F17" s="15">
        <f>SUM(F18:F19)</f>
        <v>183231</v>
      </c>
      <c r="G17" s="15">
        <f>SUM(G18:G19)</f>
        <v>133448</v>
      </c>
      <c r="H17" s="17">
        <f t="shared" si="0"/>
        <v>0.7283047082644313</v>
      </c>
      <c r="I17" s="15">
        <f>SUM(I18:I19)</f>
        <v>183150</v>
      </c>
      <c r="J17" s="15">
        <f>SUM(J18:J19)</f>
        <v>183150</v>
      </c>
      <c r="K17" s="15">
        <f>SUM(K18:K19)</f>
        <v>128954</v>
      </c>
      <c r="L17" s="17">
        <f t="shared" si="1"/>
        <v>0.704089544089544</v>
      </c>
      <c r="M17" s="22">
        <f t="shared" si="2"/>
        <v>7253</v>
      </c>
    </row>
    <row r="18" spans="1:13" ht="12.75">
      <c r="A18" s="16"/>
      <c r="B18" s="7" t="s">
        <v>5</v>
      </c>
      <c r="C18" s="23" t="s">
        <v>32</v>
      </c>
      <c r="D18" s="14">
        <v>1749</v>
      </c>
      <c r="E18" s="14">
        <v>128751</v>
      </c>
      <c r="F18" s="14">
        <v>128751</v>
      </c>
      <c r="G18" s="14">
        <v>94173</v>
      </c>
      <c r="H18" s="17">
        <f t="shared" si="0"/>
        <v>0.7314350956497425</v>
      </c>
      <c r="I18" s="14">
        <v>128700</v>
      </c>
      <c r="J18" s="14">
        <v>128700</v>
      </c>
      <c r="K18" s="14">
        <v>88868</v>
      </c>
      <c r="L18" s="13">
        <f t="shared" si="1"/>
        <v>0.6905050505050505</v>
      </c>
      <c r="M18" s="21">
        <f t="shared" si="2"/>
        <v>7054</v>
      </c>
    </row>
    <row r="19" spans="1:13" ht="12.75">
      <c r="A19" s="16"/>
      <c r="B19" s="7" t="s">
        <v>6</v>
      </c>
      <c r="C19" s="23" t="s">
        <v>32</v>
      </c>
      <c r="D19" s="14">
        <v>1010</v>
      </c>
      <c r="E19" s="14">
        <v>54480</v>
      </c>
      <c r="F19" s="14">
        <v>54480</v>
      </c>
      <c r="G19" s="14">
        <v>39275</v>
      </c>
      <c r="H19" s="17">
        <f t="shared" si="0"/>
        <v>0.7209067547723935</v>
      </c>
      <c r="I19" s="14">
        <v>54450</v>
      </c>
      <c r="J19" s="14">
        <v>54450</v>
      </c>
      <c r="K19" s="14">
        <v>40086</v>
      </c>
      <c r="L19" s="13">
        <f t="shared" si="1"/>
        <v>0.736198347107438</v>
      </c>
      <c r="M19" s="21">
        <f t="shared" si="2"/>
        <v>199</v>
      </c>
    </row>
    <row r="20" spans="1:13" ht="12.75">
      <c r="A20" s="16">
        <v>5</v>
      </c>
      <c r="B20" s="3" t="s">
        <v>11</v>
      </c>
      <c r="C20" s="23" t="s">
        <v>21</v>
      </c>
      <c r="D20" s="15">
        <v>33525</v>
      </c>
      <c r="E20" s="15">
        <v>200000</v>
      </c>
      <c r="F20" s="15">
        <v>200000</v>
      </c>
      <c r="G20" s="15">
        <v>101702</v>
      </c>
      <c r="H20" s="17">
        <f t="shared" si="0"/>
        <v>0.50851</v>
      </c>
      <c r="I20" s="15">
        <v>233000</v>
      </c>
      <c r="J20" s="15">
        <v>233000</v>
      </c>
      <c r="K20" s="15">
        <v>0</v>
      </c>
      <c r="L20" s="13">
        <f t="shared" si="1"/>
        <v>0</v>
      </c>
      <c r="M20" s="22">
        <f t="shared" si="2"/>
        <v>135227</v>
      </c>
    </row>
    <row r="21" spans="1:13" ht="12.75">
      <c r="A21" s="28" t="s">
        <v>7</v>
      </c>
      <c r="B21" s="29"/>
      <c r="C21" s="20"/>
      <c r="D21" s="15">
        <f>SUM(D10+D14+D16+D17+D20)</f>
        <v>109312</v>
      </c>
      <c r="E21" s="15">
        <f>SUM(E10+E14+E16+E17+E20)</f>
        <v>729053</v>
      </c>
      <c r="F21" s="15">
        <f>SUM(F10+F14+F16+F17+F20)</f>
        <v>710485</v>
      </c>
      <c r="G21" s="15">
        <f>SUM(G10+G14+G16+G17+G20)</f>
        <v>507698</v>
      </c>
      <c r="H21" s="17">
        <f>SUM(G21/F21)</f>
        <v>0.7145794773992413</v>
      </c>
      <c r="I21" s="15">
        <f>SUM(I10+I14+I16+I17+I20)</f>
        <v>788550</v>
      </c>
      <c r="J21" s="15">
        <f>SUM(J10+J14+J16+J17+J20)</f>
        <v>801982</v>
      </c>
      <c r="K21" s="15">
        <f>SUM(K10+K14+K16+K17+K20)</f>
        <v>432631</v>
      </c>
      <c r="L21" s="13">
        <f t="shared" si="1"/>
        <v>0.5394522570332002</v>
      </c>
      <c r="M21" s="22">
        <f t="shared" si="2"/>
        <v>184379</v>
      </c>
    </row>
  </sheetData>
  <mergeCells count="10">
    <mergeCell ref="A21:B21"/>
    <mergeCell ref="A6:H6"/>
    <mergeCell ref="J2:M2"/>
    <mergeCell ref="J3:M3"/>
    <mergeCell ref="B2:H2"/>
    <mergeCell ref="B3:H3"/>
    <mergeCell ref="J4:M4"/>
    <mergeCell ref="J5:M5"/>
    <mergeCell ref="B4:H4"/>
    <mergeCell ref="B5:H5"/>
  </mergeCells>
  <printOptions horizontalCentered="1"/>
  <pageMargins left="0.984251968503937" right="0.984251968503937" top="0.984251968503937" bottom="0.984251968503937" header="0.5118110236220472" footer="0.5118110236220472"/>
  <pageSetup horizontalDpi="144" verticalDpi="144" orientation="landscape" paperSize="12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WW</cp:lastModifiedBy>
  <cp:lastPrinted>2005-05-31T07:01:57Z</cp:lastPrinted>
  <dcterms:created xsi:type="dcterms:W3CDTF">2000-09-08T10:36:35Z</dcterms:created>
  <dcterms:modified xsi:type="dcterms:W3CDTF">2005-04-25T11:36:33Z</dcterms:modified>
  <cp:category/>
  <cp:version/>
  <cp:contentType/>
  <cp:contentStatus/>
</cp:coreProperties>
</file>